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5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6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8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1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2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3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4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5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6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7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8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9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31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32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33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3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3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3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4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41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43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44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45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48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49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50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51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52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53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54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55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56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59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0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61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62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63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64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65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66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67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68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69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72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73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74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75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7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7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8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8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8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8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8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8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8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8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8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8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9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91.xml" ContentType="application/vnd.openxmlformats-officedocument.drawingml.chartshapes+xml"/>
  <Override PartName="/xl/drawings/drawing92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9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9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95.xml" ContentType="application/vnd.openxmlformats-officedocument.drawingml.chartshapes+xml"/>
  <Override PartName="/xl/drawings/drawing96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9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9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99.xml" ContentType="application/vnd.openxmlformats-officedocument.drawingml.chartshapes+xml"/>
  <Override PartName="/xl/drawings/drawing100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01.xml" ContentType="application/vnd.openxmlformats-officedocument.drawingml.chartshapes+xml"/>
  <Override PartName="/xl/drawings/drawing102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03.xml" ContentType="application/vnd.openxmlformats-officedocument.drawingml.chartshapes+xml"/>
  <Override PartName="/xl/drawings/drawing104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05.xml" ContentType="application/vnd.openxmlformats-officedocument.drawingml.chartshapes+xml"/>
  <Override PartName="/xl/drawings/drawing106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07.xml" ContentType="application/vnd.openxmlformats-officedocument.drawingml.chartshapes+xml"/>
  <Override PartName="/xl/drawings/drawing108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09.xml" ContentType="application/vnd.openxmlformats-officedocument.drawingml.chartshapes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10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11.xml" ContentType="application/vnd.openxmlformats-officedocument.drawingml.chartshapes+xml"/>
  <Override PartName="/xl/drawings/drawing112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13.xml" ContentType="application/vnd.openxmlformats-officedocument.drawingml.chartshapes+xml"/>
  <Override PartName="/xl/drawings/drawing114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15.xml" ContentType="application/vnd.openxmlformats-officedocument.drawingml.chartshapes+xml"/>
  <Override PartName="/xl/drawings/drawing116.xml" ContentType="application/vnd.openxmlformats-officedocument.drawing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17.xml" ContentType="application/vnd.openxmlformats-officedocument.drawingml.chartshapes+xml"/>
  <Override PartName="/xl/drawings/drawing118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19.xml" ContentType="application/vnd.openxmlformats-officedocument.drawingml.chartshapes+xml"/>
  <Override PartName="/xl/drawings/drawing12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21.xml" ContentType="application/vnd.openxmlformats-officedocument.drawingml.chartshapes+xml"/>
  <Override PartName="/xl/drawings/drawing122.xml" ContentType="application/vnd.openxmlformats-officedocument.drawing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23.xml" ContentType="application/vnd.openxmlformats-officedocument.drawing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24.xml" ContentType="application/vnd.openxmlformats-officedocument.drawingml.chartshapes+xml"/>
  <Override PartName="/xl/drawings/drawing125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26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27.xml" ContentType="application/vnd.openxmlformats-officedocument.drawingml.chartshapes+xml"/>
  <Override PartName="/xl/drawings/drawing128.xml" ContentType="application/vnd.openxmlformats-officedocument.drawing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29.xml" ContentType="application/vnd.openxmlformats-officedocument.drawingml.chartshapes+xml"/>
  <Override PartName="/xl/drawings/drawing130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1.xml" ContentType="application/vnd.openxmlformats-officedocument.drawingml.chartshapes+xml"/>
  <Override PartName="/xl/drawings/drawing132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3.xml" ContentType="application/vnd.openxmlformats-officedocument.drawingml.chartshapes+xml"/>
  <Override PartName="/xl/drawings/drawing134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5.xml" ContentType="application/vnd.openxmlformats-officedocument.drawingml.chartshapes+xml"/>
  <Override PartName="/xl/drawings/drawing136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37.xml" ContentType="application/vnd.openxmlformats-officedocument.drawingml.chartshapes+xml"/>
  <Override PartName="/xl/drawings/drawing138.xml" ContentType="application/vnd.openxmlformats-officedocument.drawing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39.xml" ContentType="application/vnd.openxmlformats-officedocument.drawingml.chartshapes+xml"/>
  <Override PartName="/xl/drawings/drawing140.xml" ContentType="application/vnd.openxmlformats-officedocument.drawing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1.xml" ContentType="application/vnd.openxmlformats-officedocument.drawingml.chartshapes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drawings/drawing144.xml" ContentType="application/vnd.openxmlformats-officedocument.drawing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5.xml" ContentType="application/vnd.openxmlformats-officedocument.drawingml.chartshapes+xml"/>
  <Override PartName="/xl/drawings/drawing146.xml" ContentType="application/vnd.openxmlformats-officedocument.drawing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7.xml" ContentType="application/vnd.openxmlformats-officedocument.drawingml.chartshapes+xml"/>
  <Override PartName="/xl/drawings/drawing148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9.xml" ContentType="application/vnd.openxmlformats-officedocument.drawingml.chartshapes+xml"/>
  <Override PartName="/xl/drawings/drawing150.xml" ContentType="application/vnd.openxmlformats-officedocument.drawing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51.xml" ContentType="application/vnd.openxmlformats-officedocument.drawingml.chartshapes+xml"/>
  <Override PartName="/xl/drawings/drawing152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53.xml" ContentType="application/vnd.openxmlformats-officedocument.drawingml.chartshape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lsbuac-my.sharepoint.com/personal/e410621_lsbu_ac_uk/Documents/Desktop/Nader's Documents/3- Research/0- My Manuscripts/1- 2024- Creep/Creep Files - from Beth/"/>
    </mc:Choice>
  </mc:AlternateContent>
  <xr:revisionPtr revIDLastSave="4572" documentId="8_{3DC2B05F-2D18-49E0-84F9-31276882A74F}" xr6:coauthVersionLast="47" xr6:coauthVersionMax="47" xr10:uidLastSave="{81AE9C5F-221F-4722-A233-6528BD571803}"/>
  <bookViews>
    <workbookView xWindow="-120" yWindow="-120" windowWidth="29040" windowHeight="15840" tabRatio="743" firstSheet="2" activeTab="2" xr2:uid="{77C29510-36DA-4DCA-86B8-333F9DF60AB8}"/>
  </bookViews>
  <sheets>
    <sheet name="Fig. 2" sheetId="44" r:id="rId1"/>
    <sheet name="Creep SRS" sheetId="45" r:id="rId2"/>
    <sheet name="Pu-2mN-5" sheetId="1" r:id="rId3"/>
    <sheet name="Pu-12.5mN-5" sheetId="4" r:id="rId4"/>
    <sheet name="Pu-32mN-5" sheetId="5" r:id="rId5"/>
    <sheet name="Pu-2mN-10" sheetId="2" r:id="rId6"/>
    <sheet name="Pu-12.5mN-10" sheetId="3" r:id="rId7"/>
    <sheet name="Pu-32mN-10" sheetId="6" r:id="rId8"/>
    <sheet name="Pu-2mN-15" sheetId="7" r:id="rId9"/>
    <sheet name="Pu-12.5mN-15" sheetId="8" r:id="rId10"/>
    <sheet name="Pu-32mN-15" sheetId="9" r:id="rId11"/>
    <sheet name="Pu-2mN-50" sheetId="37" r:id="rId12"/>
    <sheet name="Pu-12.5mN-50" sheetId="38" r:id="rId13"/>
    <sheet name="Pu-32mN-50" sheetId="39" r:id="rId14"/>
    <sheet name="Pu-2mN-100" sheetId="40" r:id="rId15"/>
    <sheet name="Pu-12.5mN-100" sheetId="41" r:id="rId16"/>
    <sheet name="Pu-32mN-100" sheetId="42" r:id="rId17"/>
    <sheet name="ZnO-2mN-5" sheetId="10" r:id="rId18"/>
    <sheet name="ZnO-12.5mN-5" sheetId="17" r:id="rId19"/>
    <sheet name="ZnO-32mN-5" sheetId="18" r:id="rId20"/>
    <sheet name="ZnO-2mN-10" sheetId="19" r:id="rId21"/>
    <sheet name="ZnO-12.5mN-10" sheetId="20" r:id="rId22"/>
    <sheet name="ZnO-32mN-10" sheetId="11" r:id="rId23"/>
    <sheet name="ZnO-2mN-15" sheetId="21" r:id="rId24"/>
    <sheet name="ZnO-12.5mN-15" sheetId="12" r:id="rId25"/>
    <sheet name="ZnO-32mN-15" sheetId="13" r:id="rId26"/>
    <sheet name="HS-2mN-5" sheetId="14" r:id="rId27"/>
    <sheet name="HS-12.5mN-5" sheetId="15" r:id="rId28"/>
    <sheet name="HS-32mN-5" sheetId="16" r:id="rId29"/>
    <sheet name="HS-2mN-10" sheetId="27" r:id="rId30"/>
    <sheet name="HS-12.5mN-10" sheetId="29" r:id="rId31"/>
    <sheet name="HS-32mN-10" sheetId="30" r:id="rId32"/>
    <sheet name="HS-2mN-15" sheetId="28" r:id="rId33"/>
    <sheet name="HS-12.5mN-15" sheetId="23" r:id="rId34"/>
    <sheet name="HS-32mN-15" sheetId="24" r:id="rId35"/>
    <sheet name="SS-2mN-5" sheetId="25" r:id="rId36"/>
    <sheet name="SS-12.5mN-5" sheetId="26" r:id="rId37"/>
    <sheet name="SS-32mN-5" sheetId="22" r:id="rId38"/>
    <sheet name="SS-2mN-10" sheetId="31" r:id="rId39"/>
    <sheet name="SS-12.5mN-10" sheetId="32" r:id="rId40"/>
    <sheet name="SS-32mN-10" sheetId="33" r:id="rId41"/>
    <sheet name="SS-2mN-15" sheetId="34" r:id="rId42"/>
    <sheet name="SS-12.5mN-15" sheetId="35" r:id="rId43"/>
    <sheet name="SS-32mN-15" sheetId="36" r:id="rId44"/>
    <sheet name="2024.7- Double check" sheetId="43" r:id="rId45"/>
  </sheets>
  <externalReferences>
    <externalReference r:id="rId46"/>
    <externalReference r:id="rId4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43" l="1"/>
  <c r="J6" i="43"/>
  <c r="J5" i="43"/>
  <c r="E5" i="43"/>
  <c r="E6" i="43"/>
  <c r="E7" i="43"/>
  <c r="BO65" i="1"/>
  <c r="BO66" i="1"/>
  <c r="AH81" i="1"/>
  <c r="AF80" i="1"/>
  <c r="AF81" i="1"/>
  <c r="AF79" i="1"/>
  <c r="AF78" i="1"/>
  <c r="V79" i="1"/>
  <c r="V78" i="1"/>
  <c r="BC67" i="1"/>
  <c r="BB65" i="1"/>
  <c r="BB66" i="1"/>
  <c r="BB67" i="1"/>
  <c r="BB64" i="1"/>
  <c r="CF67" i="1"/>
  <c r="CG67" i="1"/>
  <c r="CH67" i="1"/>
  <c r="CI67" i="1"/>
  <c r="CJ67" i="1"/>
  <c r="CK67" i="1"/>
  <c r="CL67" i="1"/>
  <c r="CM67" i="1"/>
  <c r="CF66" i="1"/>
  <c r="CG66" i="1"/>
  <c r="CH66" i="1"/>
  <c r="CI66" i="1"/>
  <c r="CJ66" i="1"/>
  <c r="CK66" i="1"/>
  <c r="CL66" i="1"/>
  <c r="CM66" i="1"/>
  <c r="CF65" i="1"/>
  <c r="CG65" i="1"/>
  <c r="CH65" i="1"/>
  <c r="CI65" i="1"/>
  <c r="CJ65" i="1"/>
  <c r="CK65" i="1"/>
  <c r="CL65" i="1"/>
  <c r="CM65" i="1"/>
  <c r="CF64" i="1"/>
  <c r="CG64" i="1"/>
  <c r="CH64" i="1"/>
  <c r="CI64" i="1"/>
  <c r="CJ64" i="1"/>
  <c r="CK64" i="1"/>
  <c r="CL64" i="1"/>
  <c r="CM64" i="1"/>
  <c r="CE65" i="1"/>
  <c r="CE66" i="1"/>
  <c r="CE67" i="1"/>
  <c r="CE64" i="1"/>
  <c r="BJ59" i="1"/>
  <c r="BO67" i="1"/>
  <c r="BN65" i="1"/>
  <c r="BN66" i="1"/>
  <c r="BN67" i="1"/>
  <c r="BN64" i="1"/>
  <c r="BA125" i="1"/>
  <c r="BA126" i="1"/>
  <c r="BA127" i="1"/>
  <c r="BA124" i="1"/>
  <c r="AW125" i="1"/>
  <c r="AW126" i="1"/>
  <c r="AW127" i="1"/>
  <c r="AW124" i="1"/>
  <c r="AU125" i="1"/>
  <c r="AU126" i="1"/>
  <c r="AU127" i="1"/>
  <c r="AT125" i="1"/>
  <c r="AT126" i="1"/>
  <c r="AT127" i="1"/>
  <c r="AS127" i="1"/>
  <c r="AS125" i="1"/>
  <c r="AS126" i="1"/>
  <c r="AU124" i="1"/>
  <c r="AT124" i="1"/>
  <c r="AS124" i="1"/>
  <c r="X78" i="1" l="1"/>
  <c r="F3" i="1"/>
  <c r="Z36" i="2"/>
  <c r="Z37" i="2"/>
  <c r="Z38" i="2"/>
  <c r="Z35" i="2"/>
  <c r="Z32" i="1"/>
  <c r="Z30" i="1"/>
  <c r="Z31" i="1"/>
  <c r="Z29" i="1"/>
  <c r="Z45" i="1"/>
  <c r="Z44" i="1"/>
  <c r="Z38" i="1"/>
  <c r="BS65" i="1"/>
  <c r="BT65" i="1"/>
  <c r="BU65" i="1"/>
  <c r="BV65" i="1"/>
  <c r="BW65" i="1"/>
  <c r="BX65" i="1"/>
  <c r="BY65" i="1"/>
  <c r="BS66" i="1"/>
  <c r="BT66" i="1"/>
  <c r="BU66" i="1"/>
  <c r="BV66" i="1"/>
  <c r="BW66" i="1"/>
  <c r="BX66" i="1"/>
  <c r="BY66" i="1"/>
  <c r="BS67" i="1"/>
  <c r="BT67" i="1"/>
  <c r="BU67" i="1"/>
  <c r="BV67" i="1"/>
  <c r="BW67" i="1"/>
  <c r="BX67" i="1"/>
  <c r="BY67" i="1"/>
  <c r="BT64" i="1"/>
  <c r="BU64" i="1"/>
  <c r="BV64" i="1"/>
  <c r="BW64" i="1"/>
  <c r="BX64" i="1"/>
  <c r="BY64" i="1"/>
  <c r="BQ65" i="1"/>
  <c r="BR65" i="1"/>
  <c r="BQ66" i="1"/>
  <c r="BR66" i="1"/>
  <c r="BQ67" i="1"/>
  <c r="BR67" i="1"/>
  <c r="BR64" i="1"/>
  <c r="BS64" i="1"/>
  <c r="BQ64" i="1"/>
  <c r="F5" i="1"/>
  <c r="J5" i="1"/>
  <c r="F6" i="1"/>
  <c r="F7" i="1"/>
  <c r="F8" i="1"/>
  <c r="F9" i="1"/>
  <c r="F10" i="1"/>
  <c r="F11" i="1"/>
  <c r="F12" i="1"/>
  <c r="F13" i="1"/>
  <c r="F14" i="1"/>
  <c r="F15" i="1"/>
  <c r="F16" i="1"/>
  <c r="F17" i="1"/>
  <c r="J17" i="1" s="1"/>
  <c r="F18" i="1"/>
  <c r="F19" i="1"/>
  <c r="F20" i="1"/>
  <c r="F21" i="1"/>
  <c r="F22" i="1"/>
  <c r="F23" i="1"/>
  <c r="F24" i="1"/>
  <c r="F25" i="1"/>
  <c r="F26" i="1"/>
  <c r="F27" i="1"/>
  <c r="F28" i="1"/>
  <c r="F29" i="1"/>
  <c r="J29" i="1" s="1"/>
  <c r="F30" i="1"/>
  <c r="F31" i="1"/>
  <c r="F32" i="1"/>
  <c r="F33" i="1"/>
  <c r="F34" i="1"/>
  <c r="F35" i="1"/>
  <c r="F36" i="1"/>
  <c r="F37" i="1"/>
  <c r="F38" i="1"/>
  <c r="J38" i="1" s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J53" i="1" s="1"/>
  <c r="F54" i="1"/>
  <c r="F55" i="1"/>
  <c r="F56" i="1"/>
  <c r="F57" i="1"/>
  <c r="F58" i="1"/>
  <c r="F59" i="1"/>
  <c r="F60" i="1"/>
  <c r="F61" i="1"/>
  <c r="F62" i="1"/>
  <c r="F63" i="1"/>
  <c r="F64" i="1"/>
  <c r="F65" i="1"/>
  <c r="J65" i="1" s="1"/>
  <c r="F66" i="1"/>
  <c r="F67" i="1"/>
  <c r="F68" i="1"/>
  <c r="F69" i="1"/>
  <c r="F70" i="1"/>
  <c r="F71" i="1"/>
  <c r="F72" i="1"/>
  <c r="F73" i="1"/>
  <c r="F74" i="1"/>
  <c r="J74" i="1" s="1"/>
  <c r="F75" i="1"/>
  <c r="F76" i="1"/>
  <c r="F77" i="1"/>
  <c r="J77" i="1" s="1"/>
  <c r="F78" i="1"/>
  <c r="F79" i="1"/>
  <c r="F80" i="1"/>
  <c r="F81" i="1"/>
  <c r="F82" i="1"/>
  <c r="F83" i="1"/>
  <c r="F84" i="1"/>
  <c r="F85" i="1"/>
  <c r="F86" i="1"/>
  <c r="F87" i="1"/>
  <c r="F88" i="1"/>
  <c r="F89" i="1"/>
  <c r="J89" i="1" s="1"/>
  <c r="F90" i="1"/>
  <c r="F91" i="1"/>
  <c r="F92" i="1"/>
  <c r="F93" i="1"/>
  <c r="F94" i="1"/>
  <c r="F95" i="1"/>
  <c r="F96" i="1"/>
  <c r="F97" i="1"/>
  <c r="F98" i="1"/>
  <c r="F99" i="1"/>
  <c r="F100" i="1"/>
  <c r="J13" i="1"/>
  <c r="J14" i="1"/>
  <c r="J25" i="1"/>
  <c r="J26" i="1"/>
  <c r="J37" i="1"/>
  <c r="J49" i="1"/>
  <c r="J50" i="1"/>
  <c r="J61" i="1"/>
  <c r="J62" i="1"/>
  <c r="J73" i="1"/>
  <c r="J85" i="1"/>
  <c r="J86" i="1"/>
  <c r="J97" i="1"/>
  <c r="J98" i="1"/>
  <c r="AW23" i="1"/>
  <c r="J7" i="1"/>
  <c r="D4" i="1"/>
  <c r="D3" i="1"/>
  <c r="C21" i="4"/>
  <c r="C22" i="4"/>
  <c r="C23" i="4"/>
  <c r="AX43" i="5"/>
  <c r="AW43" i="5"/>
  <c r="AV43" i="5"/>
  <c r="AV42" i="5"/>
  <c r="AW42" i="5"/>
  <c r="AX42" i="5"/>
  <c r="AX41" i="5"/>
  <c r="AW41" i="5"/>
  <c r="AV41" i="5"/>
  <c r="AX40" i="5"/>
  <c r="AW40" i="5"/>
  <c r="AV40" i="5"/>
  <c r="AX43" i="4"/>
  <c r="AW43" i="4"/>
  <c r="AV43" i="4"/>
  <c r="AX42" i="4"/>
  <c r="AW42" i="4"/>
  <c r="AV42" i="4"/>
  <c r="AX41" i="4"/>
  <c r="AW41" i="4"/>
  <c r="AV41" i="4"/>
  <c r="AX40" i="4"/>
  <c r="AW40" i="4"/>
  <c r="AV40" i="4"/>
  <c r="AX43" i="1"/>
  <c r="AW43" i="1"/>
  <c r="AV43" i="1"/>
  <c r="AX42" i="1"/>
  <c r="AW42" i="1"/>
  <c r="AV42" i="1"/>
  <c r="AX41" i="1"/>
  <c r="AW41" i="1"/>
  <c r="AV41" i="1"/>
  <c r="AX40" i="1"/>
  <c r="AW40" i="1"/>
  <c r="AX26" i="7"/>
  <c r="AW26" i="7"/>
  <c r="AV26" i="7"/>
  <c r="AX25" i="7"/>
  <c r="AW25" i="7"/>
  <c r="AV25" i="7"/>
  <c r="AX24" i="7"/>
  <c r="AW24" i="7"/>
  <c r="AV24" i="7"/>
  <c r="AX23" i="7"/>
  <c r="AW23" i="7"/>
  <c r="AV23" i="7"/>
  <c r="AV26" i="2"/>
  <c r="AW26" i="2"/>
  <c r="AX26" i="2"/>
  <c r="AX25" i="2"/>
  <c r="AW25" i="2"/>
  <c r="AV25" i="2"/>
  <c r="AX24" i="2"/>
  <c r="AW24" i="2"/>
  <c r="AV24" i="2"/>
  <c r="AX23" i="2"/>
  <c r="AW23" i="2"/>
  <c r="AV23" i="2"/>
  <c r="AX26" i="1"/>
  <c r="AW26" i="1"/>
  <c r="AZ26" i="1" s="1"/>
  <c r="AX25" i="1"/>
  <c r="AW25" i="1"/>
  <c r="AV26" i="1"/>
  <c r="AV25" i="1"/>
  <c r="AX24" i="1"/>
  <c r="AW24" i="1"/>
  <c r="AV24" i="1"/>
  <c r="AX23" i="1"/>
  <c r="J98" i="36"/>
  <c r="J97" i="36"/>
  <c r="J96" i="36"/>
  <c r="J95" i="36"/>
  <c r="J94" i="36"/>
  <c r="J93" i="36"/>
  <c r="J92" i="36"/>
  <c r="J91" i="36"/>
  <c r="J90" i="36"/>
  <c r="J89" i="36"/>
  <c r="J88" i="36"/>
  <c r="J87" i="36"/>
  <c r="J86" i="36"/>
  <c r="J85" i="36"/>
  <c r="J84" i="36"/>
  <c r="J83" i="36"/>
  <c r="J82" i="36"/>
  <c r="J81" i="36"/>
  <c r="J80" i="36"/>
  <c r="J79" i="36"/>
  <c r="J78" i="36"/>
  <c r="J77" i="36"/>
  <c r="J76" i="36"/>
  <c r="J75" i="36"/>
  <c r="J74" i="36"/>
  <c r="J73" i="36"/>
  <c r="J72" i="36"/>
  <c r="J71" i="36"/>
  <c r="J70" i="36"/>
  <c r="J69" i="36"/>
  <c r="J68" i="36"/>
  <c r="J67" i="36"/>
  <c r="J66" i="36"/>
  <c r="J65" i="36"/>
  <c r="J64" i="36"/>
  <c r="J63" i="36"/>
  <c r="J62" i="36"/>
  <c r="J61" i="36"/>
  <c r="J60" i="36"/>
  <c r="J59" i="36"/>
  <c r="J58" i="36"/>
  <c r="J57" i="36"/>
  <c r="J56" i="36"/>
  <c r="J55" i="36"/>
  <c r="J54" i="36"/>
  <c r="J53" i="36"/>
  <c r="J52" i="36"/>
  <c r="J51" i="36"/>
  <c r="J50" i="36"/>
  <c r="J49" i="36"/>
  <c r="J48" i="36"/>
  <c r="J47" i="36"/>
  <c r="J46" i="36"/>
  <c r="J45" i="36"/>
  <c r="J44" i="36"/>
  <c r="J43" i="36"/>
  <c r="J42" i="36"/>
  <c r="J41" i="36"/>
  <c r="J40" i="36"/>
  <c r="J39" i="36"/>
  <c r="J38" i="36"/>
  <c r="J37" i="36"/>
  <c r="J36" i="36"/>
  <c r="J35" i="36"/>
  <c r="J34" i="36"/>
  <c r="J33" i="36"/>
  <c r="J32" i="36"/>
  <c r="J31" i="36"/>
  <c r="J30" i="36"/>
  <c r="J29" i="36"/>
  <c r="J28" i="36"/>
  <c r="J27" i="36"/>
  <c r="J26" i="36"/>
  <c r="J25" i="36"/>
  <c r="J24" i="36"/>
  <c r="J23" i="36"/>
  <c r="J22" i="36"/>
  <c r="J21" i="36"/>
  <c r="J20" i="36"/>
  <c r="J19" i="36"/>
  <c r="J18" i="36"/>
  <c r="J17" i="36"/>
  <c r="J16" i="36"/>
  <c r="J15" i="36"/>
  <c r="J14" i="36"/>
  <c r="J13" i="36"/>
  <c r="J12" i="36"/>
  <c r="J11" i="36"/>
  <c r="J10" i="36"/>
  <c r="J9" i="36"/>
  <c r="J8" i="36"/>
  <c r="J7" i="36"/>
  <c r="J6" i="36"/>
  <c r="J5" i="36"/>
  <c r="J4" i="36"/>
  <c r="J3" i="36"/>
  <c r="J99" i="35"/>
  <c r="J98" i="35"/>
  <c r="J97" i="35"/>
  <c r="J96" i="35"/>
  <c r="J95" i="35"/>
  <c r="J94" i="35"/>
  <c r="J93" i="35"/>
  <c r="J92" i="35"/>
  <c r="J91" i="35"/>
  <c r="J90" i="35"/>
  <c r="J89" i="35"/>
  <c r="J88" i="35"/>
  <c r="J87" i="35"/>
  <c r="J86" i="35"/>
  <c r="J85" i="35"/>
  <c r="J84" i="35"/>
  <c r="J83" i="35"/>
  <c r="J82" i="35"/>
  <c r="J81" i="35"/>
  <c r="J80" i="35"/>
  <c r="J79" i="35"/>
  <c r="J78" i="35"/>
  <c r="J77" i="35"/>
  <c r="J76" i="35"/>
  <c r="J75" i="35"/>
  <c r="J74" i="35"/>
  <c r="J73" i="35"/>
  <c r="J72" i="35"/>
  <c r="J71" i="35"/>
  <c r="J70" i="35"/>
  <c r="J69" i="35"/>
  <c r="J68" i="35"/>
  <c r="J67" i="35"/>
  <c r="J66" i="35"/>
  <c r="J65" i="35"/>
  <c r="J64" i="35"/>
  <c r="J63" i="35"/>
  <c r="J62" i="35"/>
  <c r="J61" i="35"/>
  <c r="J60" i="35"/>
  <c r="J59" i="35"/>
  <c r="J58" i="35"/>
  <c r="J57" i="35"/>
  <c r="J56" i="35"/>
  <c r="J55" i="35"/>
  <c r="J54" i="35"/>
  <c r="J53" i="35"/>
  <c r="J52" i="35"/>
  <c r="J51" i="35"/>
  <c r="J50" i="35"/>
  <c r="J49" i="35"/>
  <c r="J48" i="35"/>
  <c r="J47" i="35"/>
  <c r="J46" i="35"/>
  <c r="J45" i="35"/>
  <c r="J44" i="35"/>
  <c r="J43" i="35"/>
  <c r="J42" i="35"/>
  <c r="J41" i="35"/>
  <c r="J40" i="35"/>
  <c r="J39" i="35"/>
  <c r="J38" i="35"/>
  <c r="J37" i="35"/>
  <c r="J36" i="35"/>
  <c r="J35" i="35"/>
  <c r="J34" i="35"/>
  <c r="J33" i="35"/>
  <c r="J32" i="35"/>
  <c r="J31" i="35"/>
  <c r="J30" i="35"/>
  <c r="J29" i="35"/>
  <c r="J28" i="35"/>
  <c r="J27" i="35"/>
  <c r="J26" i="35"/>
  <c r="J25" i="35"/>
  <c r="J24" i="35"/>
  <c r="J23" i="35"/>
  <c r="J22" i="35"/>
  <c r="J21" i="35"/>
  <c r="J20" i="35"/>
  <c r="J19" i="35"/>
  <c r="J18" i="35"/>
  <c r="J17" i="35"/>
  <c r="J16" i="35"/>
  <c r="J15" i="35"/>
  <c r="J14" i="35"/>
  <c r="J13" i="35"/>
  <c r="J12" i="35"/>
  <c r="J11" i="35"/>
  <c r="J10" i="35"/>
  <c r="J9" i="35"/>
  <c r="J8" i="35"/>
  <c r="J7" i="35"/>
  <c r="J6" i="35"/>
  <c r="J5" i="35"/>
  <c r="J4" i="35"/>
  <c r="J3" i="35"/>
  <c r="J99" i="34"/>
  <c r="J98" i="34"/>
  <c r="J97" i="34"/>
  <c r="J96" i="34"/>
  <c r="J95" i="34"/>
  <c r="J94" i="34"/>
  <c r="J93" i="34"/>
  <c r="J92" i="34"/>
  <c r="J91" i="34"/>
  <c r="J90" i="34"/>
  <c r="J89" i="34"/>
  <c r="J88" i="34"/>
  <c r="J87" i="34"/>
  <c r="J86" i="34"/>
  <c r="J85" i="34"/>
  <c r="J84" i="34"/>
  <c r="J83" i="34"/>
  <c r="J82" i="34"/>
  <c r="J81" i="34"/>
  <c r="J80" i="34"/>
  <c r="J79" i="34"/>
  <c r="J78" i="34"/>
  <c r="J77" i="34"/>
  <c r="J76" i="34"/>
  <c r="J75" i="34"/>
  <c r="J74" i="34"/>
  <c r="J73" i="34"/>
  <c r="J72" i="34"/>
  <c r="J71" i="34"/>
  <c r="J70" i="34"/>
  <c r="J69" i="34"/>
  <c r="J68" i="34"/>
  <c r="J67" i="34"/>
  <c r="J66" i="34"/>
  <c r="J65" i="34"/>
  <c r="J64" i="34"/>
  <c r="J63" i="34"/>
  <c r="J62" i="34"/>
  <c r="J61" i="34"/>
  <c r="J60" i="34"/>
  <c r="J59" i="34"/>
  <c r="J58" i="34"/>
  <c r="J57" i="34"/>
  <c r="J56" i="34"/>
  <c r="J55" i="34"/>
  <c r="J54" i="34"/>
  <c r="J53" i="34"/>
  <c r="J52" i="34"/>
  <c r="J51" i="34"/>
  <c r="J50" i="34"/>
  <c r="J49" i="34"/>
  <c r="J48" i="34"/>
  <c r="J47" i="34"/>
  <c r="J46" i="34"/>
  <c r="J45" i="34"/>
  <c r="J44" i="34"/>
  <c r="J43" i="34"/>
  <c r="J42" i="34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J12" i="34"/>
  <c r="J11" i="34"/>
  <c r="J10" i="34"/>
  <c r="J9" i="34"/>
  <c r="J8" i="34"/>
  <c r="J7" i="34"/>
  <c r="J6" i="34"/>
  <c r="J5" i="34"/>
  <c r="J4" i="34"/>
  <c r="J3" i="34"/>
  <c r="J98" i="33"/>
  <c r="J97" i="33"/>
  <c r="J96" i="33"/>
  <c r="J95" i="33"/>
  <c r="J94" i="33"/>
  <c r="J93" i="33"/>
  <c r="J92" i="33"/>
  <c r="J91" i="33"/>
  <c r="J90" i="33"/>
  <c r="J89" i="33"/>
  <c r="J88" i="33"/>
  <c r="J87" i="33"/>
  <c r="J86" i="33"/>
  <c r="J85" i="33"/>
  <c r="J84" i="33"/>
  <c r="J83" i="33"/>
  <c r="J82" i="33"/>
  <c r="J81" i="33"/>
  <c r="J80" i="33"/>
  <c r="J79" i="33"/>
  <c r="J78" i="33"/>
  <c r="J77" i="33"/>
  <c r="J76" i="33"/>
  <c r="J75" i="33"/>
  <c r="J74" i="33"/>
  <c r="J73" i="33"/>
  <c r="J72" i="33"/>
  <c r="J71" i="33"/>
  <c r="J70" i="33"/>
  <c r="J69" i="33"/>
  <c r="J68" i="33"/>
  <c r="J67" i="33"/>
  <c r="J66" i="33"/>
  <c r="J65" i="33"/>
  <c r="J64" i="33"/>
  <c r="J63" i="33"/>
  <c r="J62" i="33"/>
  <c r="J61" i="33"/>
  <c r="J60" i="33"/>
  <c r="J59" i="33"/>
  <c r="J58" i="33"/>
  <c r="J57" i="33"/>
  <c r="J56" i="33"/>
  <c r="J55" i="33"/>
  <c r="J54" i="33"/>
  <c r="J53" i="33"/>
  <c r="J52" i="33"/>
  <c r="J51" i="33"/>
  <c r="J50" i="33"/>
  <c r="J49" i="33"/>
  <c r="J48" i="33"/>
  <c r="J47" i="33"/>
  <c r="J46" i="33"/>
  <c r="J45" i="33"/>
  <c r="J44" i="33"/>
  <c r="J43" i="33"/>
  <c r="J42" i="33"/>
  <c r="J41" i="33"/>
  <c r="J40" i="33"/>
  <c r="J39" i="33"/>
  <c r="J38" i="33"/>
  <c r="J37" i="33"/>
  <c r="J36" i="33"/>
  <c r="J35" i="33"/>
  <c r="J34" i="33"/>
  <c r="J33" i="33"/>
  <c r="J32" i="33"/>
  <c r="J31" i="33"/>
  <c r="J30" i="33"/>
  <c r="J29" i="33"/>
  <c r="J28" i="33"/>
  <c r="J27" i="33"/>
  <c r="J26" i="33"/>
  <c r="J25" i="33"/>
  <c r="J24" i="33"/>
  <c r="J23" i="33"/>
  <c r="J22" i="33"/>
  <c r="J21" i="33"/>
  <c r="J20" i="33"/>
  <c r="J19" i="33"/>
  <c r="J18" i="33"/>
  <c r="J17" i="33"/>
  <c r="J16" i="33"/>
  <c r="J15" i="33"/>
  <c r="J14" i="33"/>
  <c r="J13" i="33"/>
  <c r="J12" i="33"/>
  <c r="J11" i="33"/>
  <c r="J10" i="33"/>
  <c r="J9" i="33"/>
  <c r="J8" i="33"/>
  <c r="J7" i="33"/>
  <c r="J6" i="33"/>
  <c r="J5" i="33"/>
  <c r="J4" i="33"/>
  <c r="J3" i="33"/>
  <c r="J98" i="32"/>
  <c r="J97" i="32"/>
  <c r="J96" i="32"/>
  <c r="J95" i="32"/>
  <c r="J94" i="32"/>
  <c r="J93" i="32"/>
  <c r="J92" i="32"/>
  <c r="J91" i="32"/>
  <c r="J90" i="32"/>
  <c r="J89" i="32"/>
  <c r="J88" i="32"/>
  <c r="J87" i="32"/>
  <c r="J86" i="32"/>
  <c r="J85" i="32"/>
  <c r="J84" i="32"/>
  <c r="J83" i="32"/>
  <c r="J82" i="32"/>
  <c r="J81" i="32"/>
  <c r="J80" i="32"/>
  <c r="J79" i="32"/>
  <c r="J78" i="32"/>
  <c r="J77" i="32"/>
  <c r="J76" i="32"/>
  <c r="J75" i="32"/>
  <c r="J74" i="32"/>
  <c r="J73" i="32"/>
  <c r="J72" i="32"/>
  <c r="J71" i="32"/>
  <c r="J70" i="32"/>
  <c r="J69" i="32"/>
  <c r="J68" i="32"/>
  <c r="J67" i="32"/>
  <c r="J66" i="32"/>
  <c r="J65" i="32"/>
  <c r="J64" i="32"/>
  <c r="J63" i="32"/>
  <c r="J62" i="32"/>
  <c r="J61" i="32"/>
  <c r="J60" i="32"/>
  <c r="J59" i="32"/>
  <c r="J58" i="32"/>
  <c r="J57" i="32"/>
  <c r="J56" i="32"/>
  <c r="J55" i="32"/>
  <c r="J54" i="32"/>
  <c r="J53" i="32"/>
  <c r="J52" i="32"/>
  <c r="J51" i="32"/>
  <c r="J50" i="32"/>
  <c r="J49" i="32"/>
  <c r="J48" i="32"/>
  <c r="J47" i="32"/>
  <c r="J46" i="32"/>
  <c r="J45" i="32"/>
  <c r="J44" i="32"/>
  <c r="J43" i="32"/>
  <c r="J42" i="32"/>
  <c r="J41" i="32"/>
  <c r="J40" i="32"/>
  <c r="J39" i="32"/>
  <c r="J38" i="32"/>
  <c r="J37" i="32"/>
  <c r="J36" i="32"/>
  <c r="J35" i="32"/>
  <c r="J34" i="32"/>
  <c r="J33" i="32"/>
  <c r="J32" i="32"/>
  <c r="J31" i="32"/>
  <c r="J30" i="32"/>
  <c r="J29" i="32"/>
  <c r="J28" i="32"/>
  <c r="J27" i="32"/>
  <c r="J26" i="32"/>
  <c r="J25" i="32"/>
  <c r="J24" i="32"/>
  <c r="J23" i="32"/>
  <c r="J22" i="32"/>
  <c r="J21" i="32"/>
  <c r="J20" i="32"/>
  <c r="J19" i="32"/>
  <c r="J18" i="32"/>
  <c r="J17" i="32"/>
  <c r="J16" i="32"/>
  <c r="J15" i="32"/>
  <c r="J14" i="32"/>
  <c r="J13" i="32"/>
  <c r="J12" i="32"/>
  <c r="J11" i="32"/>
  <c r="J10" i="32"/>
  <c r="J9" i="32"/>
  <c r="J8" i="32"/>
  <c r="J7" i="32"/>
  <c r="J6" i="32"/>
  <c r="J5" i="32"/>
  <c r="J4" i="32"/>
  <c r="J3" i="32"/>
  <c r="J100" i="31"/>
  <c r="J99" i="31"/>
  <c r="J98" i="31"/>
  <c r="J97" i="31"/>
  <c r="J96" i="31"/>
  <c r="J95" i="31"/>
  <c r="J94" i="31"/>
  <c r="J93" i="31"/>
  <c r="J92" i="31"/>
  <c r="J91" i="31"/>
  <c r="J90" i="31"/>
  <c r="J89" i="31"/>
  <c r="J88" i="31"/>
  <c r="J87" i="31"/>
  <c r="J86" i="31"/>
  <c r="J85" i="31"/>
  <c r="J84" i="31"/>
  <c r="J83" i="31"/>
  <c r="J82" i="31"/>
  <c r="J81" i="31"/>
  <c r="J80" i="31"/>
  <c r="J79" i="31"/>
  <c r="J78" i="31"/>
  <c r="J77" i="31"/>
  <c r="J76" i="31"/>
  <c r="J75" i="31"/>
  <c r="J74" i="31"/>
  <c r="J73" i="31"/>
  <c r="J72" i="31"/>
  <c r="J71" i="31"/>
  <c r="J70" i="31"/>
  <c r="J69" i="31"/>
  <c r="J68" i="31"/>
  <c r="J67" i="31"/>
  <c r="J66" i="31"/>
  <c r="J65" i="31"/>
  <c r="J64" i="31"/>
  <c r="J63" i="31"/>
  <c r="J62" i="31"/>
  <c r="J61" i="31"/>
  <c r="J60" i="31"/>
  <c r="J59" i="31"/>
  <c r="J58" i="31"/>
  <c r="J57" i="31"/>
  <c r="J56" i="31"/>
  <c r="J55" i="31"/>
  <c r="J54" i="31"/>
  <c r="J53" i="31"/>
  <c r="J52" i="31"/>
  <c r="J51" i="31"/>
  <c r="J50" i="31"/>
  <c r="J49" i="31"/>
  <c r="J48" i="31"/>
  <c r="J47" i="31"/>
  <c r="J46" i="31"/>
  <c r="J45" i="31"/>
  <c r="J44" i="31"/>
  <c r="J43" i="31"/>
  <c r="J42" i="31"/>
  <c r="J41" i="31"/>
  <c r="J40" i="31"/>
  <c r="J39" i="31"/>
  <c r="J38" i="31"/>
  <c r="J37" i="31"/>
  <c r="J36" i="31"/>
  <c r="J35" i="31"/>
  <c r="J34" i="31"/>
  <c r="J33" i="31"/>
  <c r="J32" i="31"/>
  <c r="J31" i="31"/>
  <c r="J30" i="31"/>
  <c r="J29" i="31"/>
  <c r="J28" i="31"/>
  <c r="J27" i="31"/>
  <c r="J26" i="31"/>
  <c r="J25" i="31"/>
  <c r="J24" i="31"/>
  <c r="J23" i="31"/>
  <c r="J22" i="31"/>
  <c r="J21" i="31"/>
  <c r="J20" i="31"/>
  <c r="J19" i="31"/>
  <c r="J18" i="31"/>
  <c r="J17" i="31"/>
  <c r="J16" i="31"/>
  <c r="J15" i="31"/>
  <c r="J14" i="31"/>
  <c r="J13" i="31"/>
  <c r="J12" i="31"/>
  <c r="J11" i="31"/>
  <c r="J10" i="31"/>
  <c r="J9" i="31"/>
  <c r="J8" i="31"/>
  <c r="J7" i="31"/>
  <c r="J6" i="31"/>
  <c r="J5" i="31"/>
  <c r="J4" i="31"/>
  <c r="J3" i="31"/>
  <c r="J99" i="22"/>
  <c r="J98" i="22"/>
  <c r="J97" i="22"/>
  <c r="J96" i="22"/>
  <c r="J95" i="22"/>
  <c r="J94" i="22"/>
  <c r="J93" i="22"/>
  <c r="J92" i="22"/>
  <c r="J91" i="22"/>
  <c r="J90" i="22"/>
  <c r="J89" i="22"/>
  <c r="J88" i="22"/>
  <c r="J87" i="22"/>
  <c r="J86" i="22"/>
  <c r="J85" i="22"/>
  <c r="J84" i="22"/>
  <c r="J83" i="22"/>
  <c r="J82" i="22"/>
  <c r="J81" i="22"/>
  <c r="J80" i="22"/>
  <c r="J79" i="22"/>
  <c r="J78" i="22"/>
  <c r="J77" i="22"/>
  <c r="J76" i="22"/>
  <c r="J75" i="22"/>
  <c r="J74" i="22"/>
  <c r="J73" i="22"/>
  <c r="J72" i="22"/>
  <c r="J71" i="22"/>
  <c r="J70" i="22"/>
  <c r="J69" i="22"/>
  <c r="J68" i="22"/>
  <c r="J67" i="22"/>
  <c r="J66" i="22"/>
  <c r="J65" i="22"/>
  <c r="J64" i="22"/>
  <c r="J63" i="22"/>
  <c r="J62" i="22"/>
  <c r="J61" i="22"/>
  <c r="J60" i="22"/>
  <c r="J59" i="22"/>
  <c r="J58" i="22"/>
  <c r="J57" i="22"/>
  <c r="J56" i="22"/>
  <c r="J55" i="22"/>
  <c r="J54" i="22"/>
  <c r="J53" i="22"/>
  <c r="J52" i="22"/>
  <c r="J51" i="22"/>
  <c r="J50" i="22"/>
  <c r="J49" i="22"/>
  <c r="J48" i="22"/>
  <c r="J47" i="22"/>
  <c r="J46" i="22"/>
  <c r="J45" i="22"/>
  <c r="J44" i="22"/>
  <c r="J43" i="22"/>
  <c r="J42" i="22"/>
  <c r="J41" i="22"/>
  <c r="J40" i="22"/>
  <c r="J39" i="22"/>
  <c r="J38" i="22"/>
  <c r="J37" i="22"/>
  <c r="J36" i="22"/>
  <c r="J35" i="22"/>
  <c r="J34" i="22"/>
  <c r="J33" i="22"/>
  <c r="J32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2" i="22"/>
  <c r="J11" i="22"/>
  <c r="J10" i="22"/>
  <c r="J9" i="22"/>
  <c r="J8" i="22"/>
  <c r="J7" i="22"/>
  <c r="J6" i="22"/>
  <c r="J5" i="22"/>
  <c r="J4" i="22"/>
  <c r="J3" i="22"/>
  <c r="J99" i="26"/>
  <c r="J98" i="26"/>
  <c r="J97" i="26"/>
  <c r="J96" i="26"/>
  <c r="J95" i="26"/>
  <c r="J94" i="26"/>
  <c r="J93" i="26"/>
  <c r="J92" i="26"/>
  <c r="J91" i="26"/>
  <c r="J90" i="26"/>
  <c r="J89" i="26"/>
  <c r="J88" i="26"/>
  <c r="J87" i="26"/>
  <c r="J86" i="26"/>
  <c r="J85" i="26"/>
  <c r="J84" i="26"/>
  <c r="J83" i="26"/>
  <c r="J82" i="26"/>
  <c r="J81" i="26"/>
  <c r="J80" i="26"/>
  <c r="J79" i="26"/>
  <c r="J78" i="26"/>
  <c r="J77" i="26"/>
  <c r="J76" i="26"/>
  <c r="J75" i="26"/>
  <c r="J74" i="26"/>
  <c r="J73" i="26"/>
  <c r="J72" i="26"/>
  <c r="J71" i="26"/>
  <c r="J70" i="26"/>
  <c r="J69" i="26"/>
  <c r="J68" i="26"/>
  <c r="J67" i="26"/>
  <c r="J66" i="26"/>
  <c r="J65" i="26"/>
  <c r="J64" i="26"/>
  <c r="J63" i="26"/>
  <c r="J62" i="26"/>
  <c r="J61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J3" i="26"/>
  <c r="J99" i="25"/>
  <c r="J98" i="25"/>
  <c r="J97" i="25"/>
  <c r="J96" i="25"/>
  <c r="J95" i="25"/>
  <c r="J94" i="25"/>
  <c r="J93" i="25"/>
  <c r="J92" i="25"/>
  <c r="J91" i="25"/>
  <c r="J90" i="25"/>
  <c r="J89" i="25"/>
  <c r="J88" i="25"/>
  <c r="J87" i="25"/>
  <c r="J86" i="25"/>
  <c r="J85" i="25"/>
  <c r="J84" i="25"/>
  <c r="J83" i="25"/>
  <c r="J82" i="25"/>
  <c r="J81" i="25"/>
  <c r="J80" i="25"/>
  <c r="J79" i="25"/>
  <c r="J78" i="25"/>
  <c r="J77" i="25"/>
  <c r="J76" i="25"/>
  <c r="J75" i="25"/>
  <c r="J74" i="25"/>
  <c r="J73" i="25"/>
  <c r="J72" i="25"/>
  <c r="J71" i="25"/>
  <c r="J70" i="25"/>
  <c r="J69" i="25"/>
  <c r="J68" i="25"/>
  <c r="J67" i="25"/>
  <c r="J66" i="25"/>
  <c r="J65" i="25"/>
  <c r="J64" i="25"/>
  <c r="J63" i="25"/>
  <c r="J62" i="25"/>
  <c r="J61" i="25"/>
  <c r="J60" i="25"/>
  <c r="J59" i="25"/>
  <c r="J58" i="25"/>
  <c r="J57" i="25"/>
  <c r="J56" i="25"/>
  <c r="J55" i="25"/>
  <c r="J54" i="25"/>
  <c r="J53" i="25"/>
  <c r="J52" i="25"/>
  <c r="J51" i="25"/>
  <c r="J50" i="25"/>
  <c r="J49" i="25"/>
  <c r="J48" i="25"/>
  <c r="J47" i="25"/>
  <c r="J46" i="25"/>
  <c r="J45" i="25"/>
  <c r="J44" i="25"/>
  <c r="J43" i="25"/>
  <c r="J42" i="25"/>
  <c r="J41" i="25"/>
  <c r="J40" i="25"/>
  <c r="J39" i="25"/>
  <c r="J38" i="25"/>
  <c r="J37" i="25"/>
  <c r="J36" i="25"/>
  <c r="J35" i="25"/>
  <c r="J34" i="25"/>
  <c r="J33" i="25"/>
  <c r="J32" i="25"/>
  <c r="J31" i="25"/>
  <c r="J30" i="25"/>
  <c r="J29" i="25"/>
  <c r="J28" i="25"/>
  <c r="J27" i="25"/>
  <c r="J26" i="25"/>
  <c r="J25" i="25"/>
  <c r="J24" i="25"/>
  <c r="J23" i="25"/>
  <c r="J22" i="25"/>
  <c r="J21" i="25"/>
  <c r="J20" i="25"/>
  <c r="J19" i="25"/>
  <c r="J18" i="25"/>
  <c r="J17" i="25"/>
  <c r="J16" i="25"/>
  <c r="J15" i="25"/>
  <c r="J14" i="25"/>
  <c r="J13" i="25"/>
  <c r="J12" i="25"/>
  <c r="J11" i="25"/>
  <c r="J10" i="25"/>
  <c r="J9" i="25"/>
  <c r="J8" i="25"/>
  <c r="J7" i="25"/>
  <c r="J6" i="25"/>
  <c r="J5" i="25"/>
  <c r="J4" i="25"/>
  <c r="J3" i="25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J3" i="24"/>
  <c r="J99" i="23"/>
  <c r="J98" i="23"/>
  <c r="J97" i="23"/>
  <c r="J96" i="23"/>
  <c r="J95" i="23"/>
  <c r="J94" i="23"/>
  <c r="J93" i="23"/>
  <c r="J92" i="23"/>
  <c r="J91" i="23"/>
  <c r="J90" i="23"/>
  <c r="J89" i="23"/>
  <c r="J88" i="23"/>
  <c r="J87" i="23"/>
  <c r="J86" i="23"/>
  <c r="J85" i="23"/>
  <c r="J84" i="23"/>
  <c r="J83" i="23"/>
  <c r="J82" i="23"/>
  <c r="J81" i="23"/>
  <c r="J80" i="23"/>
  <c r="J79" i="23"/>
  <c r="J78" i="23"/>
  <c r="J77" i="23"/>
  <c r="J76" i="23"/>
  <c r="J75" i="23"/>
  <c r="J74" i="23"/>
  <c r="J73" i="23"/>
  <c r="J72" i="23"/>
  <c r="J71" i="23"/>
  <c r="J70" i="23"/>
  <c r="J69" i="23"/>
  <c r="J68" i="23"/>
  <c r="J67" i="23"/>
  <c r="J66" i="23"/>
  <c r="J65" i="23"/>
  <c r="J64" i="23"/>
  <c r="J63" i="23"/>
  <c r="J62" i="23"/>
  <c r="J61" i="23"/>
  <c r="J60" i="23"/>
  <c r="J59" i="23"/>
  <c r="J58" i="23"/>
  <c r="J57" i="23"/>
  <c r="J56" i="23"/>
  <c r="J55" i="23"/>
  <c r="J54" i="23"/>
  <c r="J53" i="23"/>
  <c r="J52" i="23"/>
  <c r="J51" i="23"/>
  <c r="J50" i="23"/>
  <c r="J49" i="23"/>
  <c r="J48" i="23"/>
  <c r="J47" i="23"/>
  <c r="J46" i="23"/>
  <c r="J45" i="23"/>
  <c r="J44" i="23"/>
  <c r="J43" i="23"/>
  <c r="J42" i="23"/>
  <c r="J41" i="23"/>
  <c r="J40" i="23"/>
  <c r="J39" i="23"/>
  <c r="J38" i="23"/>
  <c r="J37" i="23"/>
  <c r="J36" i="23"/>
  <c r="J35" i="23"/>
  <c r="J34" i="23"/>
  <c r="J33" i="23"/>
  <c r="J32" i="23"/>
  <c r="J31" i="23"/>
  <c r="J30" i="23"/>
  <c r="J29" i="23"/>
  <c r="J28" i="23"/>
  <c r="J27" i="23"/>
  <c r="J26" i="23"/>
  <c r="J25" i="23"/>
  <c r="J24" i="23"/>
  <c r="J23" i="23"/>
  <c r="J22" i="23"/>
  <c r="J21" i="23"/>
  <c r="J20" i="23"/>
  <c r="J19" i="23"/>
  <c r="J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J5" i="23"/>
  <c r="J4" i="23"/>
  <c r="J3" i="23"/>
  <c r="J100" i="28"/>
  <c r="J99" i="28"/>
  <c r="J98" i="28"/>
  <c r="J97" i="28"/>
  <c r="J96" i="28"/>
  <c r="J95" i="28"/>
  <c r="J94" i="28"/>
  <c r="J93" i="28"/>
  <c r="J92" i="28"/>
  <c r="J91" i="28"/>
  <c r="J90" i="28"/>
  <c r="J89" i="28"/>
  <c r="J88" i="28"/>
  <c r="J87" i="28"/>
  <c r="J86" i="28"/>
  <c r="J85" i="28"/>
  <c r="J84" i="28"/>
  <c r="J83" i="28"/>
  <c r="J82" i="28"/>
  <c r="J81" i="28"/>
  <c r="J80" i="28"/>
  <c r="J79" i="28"/>
  <c r="J78" i="28"/>
  <c r="J77" i="28"/>
  <c r="J76" i="28"/>
  <c r="J75" i="28"/>
  <c r="J74" i="28"/>
  <c r="J73" i="28"/>
  <c r="J72" i="28"/>
  <c r="J71" i="28"/>
  <c r="J70" i="28"/>
  <c r="J69" i="28"/>
  <c r="J68" i="28"/>
  <c r="J67" i="28"/>
  <c r="J66" i="28"/>
  <c r="J65" i="28"/>
  <c r="J64" i="28"/>
  <c r="J63" i="28"/>
  <c r="J62" i="28"/>
  <c r="J61" i="28"/>
  <c r="J60" i="28"/>
  <c r="J59" i="28"/>
  <c r="J58" i="28"/>
  <c r="J57" i="28"/>
  <c r="J56" i="28"/>
  <c r="J55" i="28"/>
  <c r="J54" i="28"/>
  <c r="J53" i="28"/>
  <c r="J52" i="28"/>
  <c r="J51" i="28"/>
  <c r="J50" i="28"/>
  <c r="J49" i="28"/>
  <c r="J48" i="28"/>
  <c r="J47" i="28"/>
  <c r="J46" i="28"/>
  <c r="J45" i="28"/>
  <c r="J44" i="28"/>
  <c r="J43" i="28"/>
  <c r="J42" i="28"/>
  <c r="J41" i="28"/>
  <c r="J40" i="28"/>
  <c r="J39" i="28"/>
  <c r="J38" i="28"/>
  <c r="J37" i="28"/>
  <c r="J36" i="28"/>
  <c r="J35" i="28"/>
  <c r="J34" i="28"/>
  <c r="J33" i="28"/>
  <c r="J32" i="28"/>
  <c r="J31" i="28"/>
  <c r="J30" i="28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J6" i="28"/>
  <c r="J5" i="28"/>
  <c r="J4" i="28"/>
  <c r="J3" i="28"/>
  <c r="J99" i="30"/>
  <c r="J98" i="30"/>
  <c r="J97" i="30"/>
  <c r="J96" i="30"/>
  <c r="J95" i="30"/>
  <c r="J94" i="30"/>
  <c r="J93" i="30"/>
  <c r="J92" i="30"/>
  <c r="J91" i="30"/>
  <c r="J90" i="30"/>
  <c r="J89" i="30"/>
  <c r="J88" i="30"/>
  <c r="J87" i="30"/>
  <c r="J86" i="30"/>
  <c r="J85" i="30"/>
  <c r="J84" i="30"/>
  <c r="J83" i="30"/>
  <c r="J82" i="30"/>
  <c r="J81" i="30"/>
  <c r="J80" i="30"/>
  <c r="J79" i="30"/>
  <c r="J78" i="30"/>
  <c r="J77" i="30"/>
  <c r="J76" i="30"/>
  <c r="J75" i="30"/>
  <c r="J74" i="30"/>
  <c r="J73" i="30"/>
  <c r="J72" i="30"/>
  <c r="J71" i="30"/>
  <c r="J70" i="30"/>
  <c r="J69" i="30"/>
  <c r="J68" i="30"/>
  <c r="J67" i="30"/>
  <c r="J66" i="30"/>
  <c r="J65" i="30"/>
  <c r="J64" i="30"/>
  <c r="J63" i="30"/>
  <c r="J62" i="30"/>
  <c r="J61" i="30"/>
  <c r="J60" i="30"/>
  <c r="J59" i="30"/>
  <c r="J58" i="30"/>
  <c r="J57" i="30"/>
  <c r="J56" i="30"/>
  <c r="J55" i="30"/>
  <c r="J54" i="30"/>
  <c r="J53" i="30"/>
  <c r="J52" i="30"/>
  <c r="J51" i="30"/>
  <c r="J50" i="30"/>
  <c r="J49" i="30"/>
  <c r="J48" i="30"/>
  <c r="J47" i="30"/>
  <c r="J46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J33" i="30"/>
  <c r="J32" i="30"/>
  <c r="J31" i="30"/>
  <c r="J30" i="30"/>
  <c r="J29" i="30"/>
  <c r="J28" i="30"/>
  <c r="J27" i="30"/>
  <c r="J26" i="30"/>
  <c r="J25" i="30"/>
  <c r="J24" i="30"/>
  <c r="J23" i="30"/>
  <c r="J22" i="30"/>
  <c r="J21" i="30"/>
  <c r="J20" i="30"/>
  <c r="J19" i="30"/>
  <c r="J18" i="30"/>
  <c r="J17" i="30"/>
  <c r="J16" i="30"/>
  <c r="J15" i="30"/>
  <c r="J14" i="30"/>
  <c r="J13" i="30"/>
  <c r="J12" i="30"/>
  <c r="J11" i="30"/>
  <c r="J10" i="30"/>
  <c r="J9" i="30"/>
  <c r="J8" i="30"/>
  <c r="J7" i="30"/>
  <c r="J6" i="30"/>
  <c r="J5" i="30"/>
  <c r="J4" i="30"/>
  <c r="J3" i="30"/>
  <c r="J99" i="29"/>
  <c r="J98" i="29"/>
  <c r="J97" i="29"/>
  <c r="J96" i="29"/>
  <c r="J95" i="29"/>
  <c r="J94" i="29"/>
  <c r="J93" i="29"/>
  <c r="J92" i="29"/>
  <c r="J91" i="29"/>
  <c r="J90" i="29"/>
  <c r="J89" i="29"/>
  <c r="J88" i="29"/>
  <c r="J87" i="29"/>
  <c r="J86" i="29"/>
  <c r="J85" i="29"/>
  <c r="J84" i="29"/>
  <c r="J83" i="29"/>
  <c r="J82" i="29"/>
  <c r="J81" i="29"/>
  <c r="J80" i="29"/>
  <c r="J79" i="29"/>
  <c r="J78" i="29"/>
  <c r="J77" i="29"/>
  <c r="J76" i="29"/>
  <c r="J75" i="29"/>
  <c r="J74" i="29"/>
  <c r="J73" i="29"/>
  <c r="J72" i="29"/>
  <c r="J71" i="29"/>
  <c r="J70" i="29"/>
  <c r="J69" i="29"/>
  <c r="J68" i="29"/>
  <c r="J67" i="29"/>
  <c r="J66" i="29"/>
  <c r="J65" i="29"/>
  <c r="J64" i="29"/>
  <c r="J63" i="29"/>
  <c r="J62" i="29"/>
  <c r="J61" i="29"/>
  <c r="J60" i="29"/>
  <c r="J59" i="29"/>
  <c r="J58" i="29"/>
  <c r="J57" i="29"/>
  <c r="J56" i="29"/>
  <c r="J55" i="29"/>
  <c r="J54" i="29"/>
  <c r="J53" i="29"/>
  <c r="J52" i="29"/>
  <c r="J51" i="29"/>
  <c r="J50" i="29"/>
  <c r="J49" i="29"/>
  <c r="J48" i="29"/>
  <c r="J47" i="29"/>
  <c r="J46" i="29"/>
  <c r="J45" i="29"/>
  <c r="J44" i="29"/>
  <c r="J43" i="29"/>
  <c r="J42" i="29"/>
  <c r="J41" i="29"/>
  <c r="J40" i="29"/>
  <c r="J39" i="29"/>
  <c r="J38" i="29"/>
  <c r="J37" i="29"/>
  <c r="J36" i="29"/>
  <c r="J35" i="29"/>
  <c r="J34" i="29"/>
  <c r="J33" i="29"/>
  <c r="J32" i="29"/>
  <c r="J31" i="29"/>
  <c r="J30" i="29"/>
  <c r="J29" i="29"/>
  <c r="J28" i="29"/>
  <c r="J27" i="29"/>
  <c r="J26" i="29"/>
  <c r="J25" i="29"/>
  <c r="J24" i="29"/>
  <c r="J23" i="29"/>
  <c r="J22" i="29"/>
  <c r="J21" i="29"/>
  <c r="J20" i="29"/>
  <c r="J19" i="29"/>
  <c r="J18" i="29"/>
  <c r="J17" i="29"/>
  <c r="J16" i="29"/>
  <c r="J15" i="29"/>
  <c r="J14" i="29"/>
  <c r="J13" i="29"/>
  <c r="J12" i="29"/>
  <c r="J11" i="29"/>
  <c r="J10" i="29"/>
  <c r="J9" i="29"/>
  <c r="J8" i="29"/>
  <c r="J7" i="29"/>
  <c r="J6" i="29"/>
  <c r="J5" i="29"/>
  <c r="J4" i="29"/>
  <c r="J3" i="29"/>
  <c r="J99" i="27"/>
  <c r="J98" i="27"/>
  <c r="J97" i="27"/>
  <c r="J96" i="27"/>
  <c r="J95" i="27"/>
  <c r="J94" i="27"/>
  <c r="J93" i="27"/>
  <c r="J92" i="27"/>
  <c r="J91" i="27"/>
  <c r="J90" i="27"/>
  <c r="J89" i="27"/>
  <c r="J88" i="27"/>
  <c r="J87" i="27"/>
  <c r="J86" i="27"/>
  <c r="J85" i="27"/>
  <c r="J84" i="27"/>
  <c r="J83" i="27"/>
  <c r="J82" i="27"/>
  <c r="J81" i="27"/>
  <c r="J80" i="27"/>
  <c r="J79" i="27"/>
  <c r="J78" i="27"/>
  <c r="J77" i="27"/>
  <c r="J76" i="27"/>
  <c r="J75" i="27"/>
  <c r="J74" i="27"/>
  <c r="J73" i="27"/>
  <c r="J72" i="27"/>
  <c r="J71" i="27"/>
  <c r="J70" i="27"/>
  <c r="J69" i="27"/>
  <c r="J68" i="27"/>
  <c r="J67" i="27"/>
  <c r="J66" i="27"/>
  <c r="J65" i="27"/>
  <c r="J64" i="27"/>
  <c r="J63" i="27"/>
  <c r="J62" i="27"/>
  <c r="J61" i="27"/>
  <c r="J60" i="27"/>
  <c r="J59" i="27"/>
  <c r="J58" i="27"/>
  <c r="J57" i="27"/>
  <c r="J56" i="27"/>
  <c r="J55" i="27"/>
  <c r="J54" i="27"/>
  <c r="J53" i="27"/>
  <c r="J52" i="27"/>
  <c r="J51" i="27"/>
  <c r="J50" i="27"/>
  <c r="J49" i="27"/>
  <c r="J48" i="27"/>
  <c r="J47" i="27"/>
  <c r="J46" i="27"/>
  <c r="J45" i="27"/>
  <c r="J44" i="27"/>
  <c r="J43" i="27"/>
  <c r="J42" i="27"/>
  <c r="J41" i="27"/>
  <c r="J40" i="27"/>
  <c r="J39" i="27"/>
  <c r="J38" i="27"/>
  <c r="J37" i="27"/>
  <c r="J36" i="27"/>
  <c r="J35" i="27"/>
  <c r="J34" i="27"/>
  <c r="J33" i="27"/>
  <c r="J32" i="27"/>
  <c r="J31" i="27"/>
  <c r="J30" i="27"/>
  <c r="J29" i="27"/>
  <c r="J28" i="27"/>
  <c r="J27" i="27"/>
  <c r="J26" i="27"/>
  <c r="J25" i="27"/>
  <c r="J24" i="27"/>
  <c r="J23" i="27"/>
  <c r="J22" i="27"/>
  <c r="J21" i="27"/>
  <c r="J20" i="27"/>
  <c r="J19" i="27"/>
  <c r="J18" i="27"/>
  <c r="J17" i="27"/>
  <c r="J16" i="27"/>
  <c r="J15" i="27"/>
  <c r="J14" i="27"/>
  <c r="J13" i="27"/>
  <c r="J12" i="27"/>
  <c r="J11" i="27"/>
  <c r="J10" i="27"/>
  <c r="J9" i="27"/>
  <c r="J8" i="27"/>
  <c r="J7" i="27"/>
  <c r="J6" i="27"/>
  <c r="J5" i="27"/>
  <c r="J4" i="27"/>
  <c r="J3" i="27"/>
  <c r="J99" i="16"/>
  <c r="J98" i="16"/>
  <c r="J97" i="16"/>
  <c r="J96" i="16"/>
  <c r="J95" i="16"/>
  <c r="J94" i="16"/>
  <c r="J93" i="16"/>
  <c r="J92" i="16"/>
  <c r="J91" i="16"/>
  <c r="J90" i="16"/>
  <c r="J89" i="16"/>
  <c r="J88" i="16"/>
  <c r="J87" i="16"/>
  <c r="J86" i="16"/>
  <c r="J85" i="16"/>
  <c r="J84" i="16"/>
  <c r="J83" i="16"/>
  <c r="J82" i="16"/>
  <c r="J81" i="16"/>
  <c r="J80" i="16"/>
  <c r="J79" i="16"/>
  <c r="J78" i="16"/>
  <c r="J77" i="16"/>
  <c r="J76" i="16"/>
  <c r="J75" i="16"/>
  <c r="J74" i="16"/>
  <c r="J73" i="16"/>
  <c r="J72" i="16"/>
  <c r="J71" i="16"/>
  <c r="J70" i="16"/>
  <c r="J69" i="16"/>
  <c r="J68" i="16"/>
  <c r="J67" i="16"/>
  <c r="J66" i="16"/>
  <c r="J65" i="16"/>
  <c r="J64" i="16"/>
  <c r="J63" i="16"/>
  <c r="J62" i="16"/>
  <c r="J61" i="16"/>
  <c r="J60" i="16"/>
  <c r="J59" i="16"/>
  <c r="J58" i="16"/>
  <c r="J57" i="16"/>
  <c r="J56" i="16"/>
  <c r="J55" i="16"/>
  <c r="J54" i="16"/>
  <c r="J53" i="16"/>
  <c r="J52" i="16"/>
  <c r="J51" i="16"/>
  <c r="J50" i="16"/>
  <c r="J49" i="16"/>
  <c r="J48" i="16"/>
  <c r="J47" i="16"/>
  <c r="J46" i="16"/>
  <c r="J45" i="16"/>
  <c r="J44" i="16"/>
  <c r="J43" i="16"/>
  <c r="J42" i="16"/>
  <c r="J41" i="16"/>
  <c r="J40" i="16"/>
  <c r="J39" i="16"/>
  <c r="J38" i="16"/>
  <c r="J37" i="16"/>
  <c r="J36" i="16"/>
  <c r="J35" i="16"/>
  <c r="J34" i="16"/>
  <c r="J33" i="16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4" i="16"/>
  <c r="J3" i="16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J76" i="15"/>
  <c r="J75" i="15"/>
  <c r="J74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J31" i="15"/>
  <c r="J30" i="15"/>
  <c r="J29" i="15"/>
  <c r="J28" i="15"/>
  <c r="J27" i="15"/>
  <c r="J26" i="15"/>
  <c r="J25" i="15"/>
  <c r="J24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J5" i="15"/>
  <c r="J4" i="15"/>
  <c r="J3" i="15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3" i="14"/>
  <c r="J72" i="14"/>
  <c r="J71" i="14"/>
  <c r="J70" i="14"/>
  <c r="J69" i="14"/>
  <c r="J68" i="14"/>
  <c r="J67" i="14"/>
  <c r="J66" i="14"/>
  <c r="J65" i="14"/>
  <c r="J64" i="14"/>
  <c r="J63" i="14"/>
  <c r="J62" i="14"/>
  <c r="J61" i="14"/>
  <c r="J60" i="14"/>
  <c r="J59" i="14"/>
  <c r="J58" i="14"/>
  <c r="J57" i="14"/>
  <c r="J56" i="14"/>
  <c r="J55" i="14"/>
  <c r="J54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8" i="14"/>
  <c r="J7" i="14"/>
  <c r="J6" i="14"/>
  <c r="J5" i="14"/>
  <c r="J4" i="14"/>
  <c r="J3" i="14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100" i="21"/>
  <c r="J99" i="21"/>
  <c r="J98" i="21"/>
  <c r="J97" i="21"/>
  <c r="J96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7" i="21"/>
  <c r="J76" i="21"/>
  <c r="J75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J10" i="21"/>
  <c r="J9" i="21"/>
  <c r="J8" i="21"/>
  <c r="J7" i="21"/>
  <c r="J6" i="21"/>
  <c r="J5" i="21"/>
  <c r="J4" i="21"/>
  <c r="J3" i="2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J3" i="11"/>
  <c r="J100" i="20"/>
  <c r="J99" i="20"/>
  <c r="J98" i="20"/>
  <c r="J97" i="20"/>
  <c r="J96" i="20"/>
  <c r="J95" i="20"/>
  <c r="J94" i="20"/>
  <c r="J93" i="20"/>
  <c r="J92" i="20"/>
  <c r="J91" i="20"/>
  <c r="J90" i="20"/>
  <c r="J89" i="20"/>
  <c r="J88" i="20"/>
  <c r="J87" i="20"/>
  <c r="J86" i="20"/>
  <c r="J85" i="20"/>
  <c r="J84" i="20"/>
  <c r="J83" i="20"/>
  <c r="J82" i="20"/>
  <c r="J81" i="20"/>
  <c r="J80" i="20"/>
  <c r="J79" i="20"/>
  <c r="J78" i="20"/>
  <c r="J77" i="20"/>
  <c r="J76" i="20"/>
  <c r="J75" i="20"/>
  <c r="J74" i="20"/>
  <c r="J73" i="20"/>
  <c r="J72" i="20"/>
  <c r="J71" i="20"/>
  <c r="J70" i="20"/>
  <c r="J69" i="20"/>
  <c r="J68" i="20"/>
  <c r="J67" i="20"/>
  <c r="J66" i="20"/>
  <c r="J65" i="20"/>
  <c r="J64" i="20"/>
  <c r="J63" i="20"/>
  <c r="J62" i="20"/>
  <c r="J61" i="20"/>
  <c r="J60" i="20"/>
  <c r="J59" i="20"/>
  <c r="J58" i="20"/>
  <c r="J57" i="20"/>
  <c r="J56" i="20"/>
  <c r="J55" i="20"/>
  <c r="J54" i="20"/>
  <c r="J53" i="20"/>
  <c r="J52" i="20"/>
  <c r="J51" i="20"/>
  <c r="J50" i="20"/>
  <c r="J49" i="20"/>
  <c r="J48" i="20"/>
  <c r="J47" i="20"/>
  <c r="J46" i="20"/>
  <c r="J45" i="20"/>
  <c r="J44" i="20"/>
  <c r="J43" i="20"/>
  <c r="J42" i="20"/>
  <c r="J41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100" i="19"/>
  <c r="J99" i="19"/>
  <c r="J98" i="19"/>
  <c r="J97" i="19"/>
  <c r="J96" i="19"/>
  <c r="J95" i="19"/>
  <c r="J94" i="19"/>
  <c r="J93" i="19"/>
  <c r="J92" i="19"/>
  <c r="J91" i="19"/>
  <c r="J90" i="19"/>
  <c r="J89" i="19"/>
  <c r="J88" i="19"/>
  <c r="J87" i="19"/>
  <c r="J86" i="19"/>
  <c r="J85" i="19"/>
  <c r="J84" i="19"/>
  <c r="J83" i="19"/>
  <c r="J82" i="19"/>
  <c r="J81" i="19"/>
  <c r="J80" i="19"/>
  <c r="J79" i="19"/>
  <c r="J78" i="19"/>
  <c r="J77" i="19"/>
  <c r="J76" i="19"/>
  <c r="J75" i="19"/>
  <c r="J74" i="19"/>
  <c r="J73" i="19"/>
  <c r="J72" i="19"/>
  <c r="J71" i="19"/>
  <c r="J70" i="19"/>
  <c r="J69" i="19"/>
  <c r="J68" i="19"/>
  <c r="J67" i="19"/>
  <c r="J66" i="19"/>
  <c r="J65" i="19"/>
  <c r="J64" i="19"/>
  <c r="J63" i="19"/>
  <c r="J62" i="19"/>
  <c r="J61" i="19"/>
  <c r="J60" i="19"/>
  <c r="J59" i="19"/>
  <c r="J58" i="19"/>
  <c r="J57" i="19"/>
  <c r="J56" i="19"/>
  <c r="J55" i="19"/>
  <c r="J54" i="19"/>
  <c r="J53" i="19"/>
  <c r="J52" i="19"/>
  <c r="J51" i="19"/>
  <c r="J50" i="19"/>
  <c r="J49" i="19"/>
  <c r="J48" i="19"/>
  <c r="J47" i="19"/>
  <c r="J46" i="19"/>
  <c r="J45" i="19"/>
  <c r="J44" i="19"/>
  <c r="J43" i="19"/>
  <c r="J42" i="19"/>
  <c r="J41" i="19"/>
  <c r="J40" i="19"/>
  <c r="J39" i="19"/>
  <c r="J38" i="19"/>
  <c r="J37" i="19"/>
  <c r="J36" i="19"/>
  <c r="J35" i="19"/>
  <c r="J34" i="19"/>
  <c r="J33" i="19"/>
  <c r="J32" i="19"/>
  <c r="J31" i="19"/>
  <c r="J30" i="19"/>
  <c r="J29" i="19"/>
  <c r="J28" i="19"/>
  <c r="J27" i="19"/>
  <c r="J26" i="19"/>
  <c r="J25" i="19"/>
  <c r="J24" i="19"/>
  <c r="J23" i="19"/>
  <c r="J22" i="19"/>
  <c r="J21" i="19"/>
  <c r="J20" i="19"/>
  <c r="J19" i="19"/>
  <c r="J18" i="19"/>
  <c r="J17" i="19"/>
  <c r="J16" i="19"/>
  <c r="J15" i="19"/>
  <c r="J14" i="19"/>
  <c r="J13" i="19"/>
  <c r="J12" i="19"/>
  <c r="J11" i="19"/>
  <c r="J10" i="19"/>
  <c r="J9" i="19"/>
  <c r="J8" i="19"/>
  <c r="J7" i="19"/>
  <c r="J6" i="19"/>
  <c r="J5" i="19"/>
  <c r="J4" i="19"/>
  <c r="J3" i="19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J3" i="8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98" i="3"/>
  <c r="J99" i="3"/>
  <c r="J100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3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3" i="36"/>
  <c r="F4" i="35"/>
  <c r="F5" i="35"/>
  <c r="F6" i="35"/>
  <c r="F7" i="35"/>
  <c r="F8" i="35"/>
  <c r="F9" i="35"/>
  <c r="F10" i="35"/>
  <c r="F11" i="35"/>
  <c r="F12" i="35"/>
  <c r="F13" i="35"/>
  <c r="F14" i="35"/>
  <c r="F15" i="35"/>
  <c r="F16" i="35"/>
  <c r="F17" i="35"/>
  <c r="F18" i="35"/>
  <c r="F19" i="35"/>
  <c r="F20" i="35"/>
  <c r="F21" i="35"/>
  <c r="F22" i="35"/>
  <c r="F23" i="35"/>
  <c r="F24" i="35"/>
  <c r="F25" i="35"/>
  <c r="F26" i="35"/>
  <c r="F27" i="35"/>
  <c r="F28" i="35"/>
  <c r="F29" i="35"/>
  <c r="F30" i="35"/>
  <c r="F31" i="35"/>
  <c r="F32" i="35"/>
  <c r="F33" i="35"/>
  <c r="F34" i="35"/>
  <c r="F35" i="35"/>
  <c r="F36" i="35"/>
  <c r="F37" i="35"/>
  <c r="F38" i="35"/>
  <c r="F39" i="35"/>
  <c r="F40" i="35"/>
  <c r="F41" i="35"/>
  <c r="F42" i="35"/>
  <c r="F43" i="35"/>
  <c r="F44" i="35"/>
  <c r="F45" i="35"/>
  <c r="F46" i="35"/>
  <c r="F47" i="35"/>
  <c r="F48" i="35"/>
  <c r="F49" i="35"/>
  <c r="F50" i="35"/>
  <c r="F51" i="35"/>
  <c r="F52" i="35"/>
  <c r="F53" i="35"/>
  <c r="F54" i="35"/>
  <c r="F55" i="35"/>
  <c r="F56" i="35"/>
  <c r="F57" i="35"/>
  <c r="F58" i="35"/>
  <c r="F59" i="35"/>
  <c r="F60" i="35"/>
  <c r="F61" i="35"/>
  <c r="F62" i="35"/>
  <c r="F63" i="35"/>
  <c r="F64" i="35"/>
  <c r="F65" i="35"/>
  <c r="F66" i="35"/>
  <c r="F67" i="35"/>
  <c r="F68" i="35"/>
  <c r="F69" i="35"/>
  <c r="F70" i="35"/>
  <c r="F71" i="35"/>
  <c r="F72" i="35"/>
  <c r="F73" i="35"/>
  <c r="F74" i="35"/>
  <c r="F75" i="35"/>
  <c r="F76" i="35"/>
  <c r="F77" i="35"/>
  <c r="F78" i="35"/>
  <c r="F79" i="35"/>
  <c r="F80" i="35"/>
  <c r="F81" i="35"/>
  <c r="F82" i="35"/>
  <c r="F83" i="35"/>
  <c r="F84" i="35"/>
  <c r="F85" i="35"/>
  <c r="F86" i="35"/>
  <c r="F87" i="35"/>
  <c r="F88" i="35"/>
  <c r="F89" i="35"/>
  <c r="F90" i="35"/>
  <c r="F91" i="35"/>
  <c r="F92" i="35"/>
  <c r="F93" i="35"/>
  <c r="F94" i="35"/>
  <c r="F95" i="35"/>
  <c r="F96" i="35"/>
  <c r="F97" i="35"/>
  <c r="F98" i="35"/>
  <c r="F99" i="35"/>
  <c r="F3" i="35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84" i="33"/>
  <c r="F85" i="33"/>
  <c r="F86" i="33"/>
  <c r="F87" i="33"/>
  <c r="F88" i="33"/>
  <c r="F89" i="33"/>
  <c r="F90" i="33"/>
  <c r="F91" i="33"/>
  <c r="F92" i="33"/>
  <c r="F93" i="33"/>
  <c r="F94" i="33"/>
  <c r="F95" i="33"/>
  <c r="F96" i="33"/>
  <c r="F97" i="33"/>
  <c r="F98" i="33"/>
  <c r="F3" i="33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3" i="3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3" i="22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3" i="26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3" i="24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3" i="23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3" i="30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3" i="29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3" i="16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3" i="15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3" i="13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3" i="12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3" i="11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3" i="20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3" i="18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3" i="17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3" i="9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3" i="8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3" i="6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3" i="3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3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3" i="4"/>
  <c r="I3" i="1"/>
  <c r="F99" i="34"/>
  <c r="F98" i="34"/>
  <c r="F97" i="34"/>
  <c r="F96" i="34"/>
  <c r="F95" i="34"/>
  <c r="F94" i="34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100" i="28"/>
  <c r="F99" i="28"/>
  <c r="F98" i="28"/>
  <c r="F97" i="28"/>
  <c r="F96" i="28"/>
  <c r="F95" i="28"/>
  <c r="F94" i="28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99" i="27"/>
  <c r="F98" i="27"/>
  <c r="F97" i="27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F4" i="7"/>
  <c r="F3" i="7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4" i="1"/>
  <c r="J4" i="1" s="1"/>
  <c r="J6" i="1"/>
  <c r="J8" i="1"/>
  <c r="J9" i="1"/>
  <c r="J10" i="1"/>
  <c r="J11" i="1"/>
  <c r="J12" i="1"/>
  <c r="J15" i="1"/>
  <c r="J16" i="1"/>
  <c r="J18" i="1"/>
  <c r="J19" i="1"/>
  <c r="J20" i="1"/>
  <c r="J21" i="1"/>
  <c r="J22" i="1"/>
  <c r="J23" i="1"/>
  <c r="J24" i="1"/>
  <c r="J27" i="1"/>
  <c r="J28" i="1"/>
  <c r="J30" i="1"/>
  <c r="J31" i="1"/>
  <c r="J32" i="1"/>
  <c r="J33" i="1"/>
  <c r="J34" i="1"/>
  <c r="J35" i="1"/>
  <c r="J36" i="1"/>
  <c r="J39" i="1"/>
  <c r="J40" i="1"/>
  <c r="J41" i="1"/>
  <c r="J42" i="1"/>
  <c r="J43" i="1"/>
  <c r="J44" i="1"/>
  <c r="J45" i="1"/>
  <c r="J46" i="1"/>
  <c r="J47" i="1"/>
  <c r="J48" i="1"/>
  <c r="J51" i="1"/>
  <c r="J52" i="1"/>
  <c r="J54" i="1"/>
  <c r="J55" i="1"/>
  <c r="J56" i="1"/>
  <c r="J57" i="1"/>
  <c r="J58" i="1"/>
  <c r="J59" i="1"/>
  <c r="J60" i="1"/>
  <c r="J63" i="1"/>
  <c r="J64" i="1"/>
  <c r="J66" i="1"/>
  <c r="J67" i="1"/>
  <c r="J68" i="1"/>
  <c r="J69" i="1"/>
  <c r="J70" i="1"/>
  <c r="J71" i="1"/>
  <c r="J72" i="1"/>
  <c r="J75" i="1"/>
  <c r="J76" i="1"/>
  <c r="J78" i="1"/>
  <c r="J79" i="1"/>
  <c r="J80" i="1"/>
  <c r="J81" i="1"/>
  <c r="J82" i="1"/>
  <c r="J83" i="1"/>
  <c r="J84" i="1"/>
  <c r="J87" i="1"/>
  <c r="J88" i="1"/>
  <c r="J90" i="1"/>
  <c r="J91" i="1"/>
  <c r="J92" i="1"/>
  <c r="J93" i="1"/>
  <c r="J94" i="1"/>
  <c r="J95" i="1"/>
  <c r="J96" i="1"/>
  <c r="J99" i="1"/>
  <c r="J100" i="1"/>
  <c r="J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2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AC32" i="5"/>
  <c r="AB32" i="5"/>
  <c r="AA32" i="5"/>
  <c r="AC31" i="5"/>
  <c r="AB31" i="5"/>
  <c r="AA31" i="5"/>
  <c r="AC30" i="5"/>
  <c r="AB30" i="5"/>
  <c r="AA30" i="5"/>
  <c r="AC29" i="5"/>
  <c r="AB29" i="5"/>
  <c r="AA29" i="5"/>
  <c r="AC32" i="4"/>
  <c r="AB32" i="4"/>
  <c r="AA32" i="4"/>
  <c r="AC31" i="4"/>
  <c r="AB31" i="4"/>
  <c r="AA31" i="4"/>
  <c r="AC30" i="4"/>
  <c r="AB30" i="4"/>
  <c r="AA30" i="4"/>
  <c r="AC29" i="4"/>
  <c r="AB29" i="4"/>
  <c r="AA29" i="4"/>
  <c r="AB41" i="1"/>
  <c r="AA41" i="1"/>
  <c r="AB40" i="1"/>
  <c r="AA40" i="1"/>
  <c r="AB39" i="1"/>
  <c r="AA39" i="1"/>
  <c r="AB38" i="1"/>
  <c r="AA38" i="1"/>
  <c r="Z41" i="1"/>
  <c r="Z40" i="1"/>
  <c r="Z39" i="1"/>
  <c r="AB31" i="7"/>
  <c r="AA31" i="7"/>
  <c r="Z31" i="7"/>
  <c r="AB30" i="7"/>
  <c r="AA30" i="7"/>
  <c r="Z30" i="7"/>
  <c r="AB29" i="7"/>
  <c r="AA29" i="7"/>
  <c r="Z29" i="7"/>
  <c r="AB28" i="7"/>
  <c r="AA28" i="7"/>
  <c r="Z28" i="7"/>
  <c r="AB31" i="2"/>
  <c r="AA31" i="2"/>
  <c r="Z31" i="2"/>
  <c r="AB30" i="2"/>
  <c r="AA30" i="2"/>
  <c r="Z30" i="2"/>
  <c r="AB29" i="2"/>
  <c r="AA29" i="2"/>
  <c r="Z29" i="2"/>
  <c r="AB28" i="2"/>
  <c r="AA28" i="2"/>
  <c r="AB26" i="1"/>
  <c r="AA26" i="1"/>
  <c r="Z26" i="1"/>
  <c r="AB25" i="1"/>
  <c r="AA25" i="1"/>
  <c r="Z25" i="1"/>
  <c r="AB24" i="1"/>
  <c r="AA24" i="1"/>
  <c r="Z24" i="1"/>
  <c r="AB23" i="1"/>
  <c r="AA23" i="1"/>
  <c r="W32" i="5"/>
  <c r="V32" i="5"/>
  <c r="U32" i="5"/>
  <c r="W31" i="5"/>
  <c r="V31" i="5"/>
  <c r="U31" i="5"/>
  <c r="W30" i="5"/>
  <c r="V30" i="5"/>
  <c r="U30" i="5"/>
  <c r="W29" i="5"/>
  <c r="V29" i="5"/>
  <c r="U29" i="5"/>
  <c r="W32" i="4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V32" i="4"/>
  <c r="U32" i="4"/>
  <c r="W31" i="4"/>
  <c r="V31" i="4"/>
  <c r="U31" i="4"/>
  <c r="W30" i="4"/>
  <c r="V30" i="4"/>
  <c r="U30" i="4"/>
  <c r="W29" i="4"/>
  <c r="V29" i="4"/>
  <c r="U29" i="4"/>
  <c r="W41" i="1"/>
  <c r="V41" i="1"/>
  <c r="U41" i="1"/>
  <c r="W40" i="1"/>
  <c r="V40" i="1"/>
  <c r="U40" i="1"/>
  <c r="W39" i="1"/>
  <c r="V39" i="1"/>
  <c r="U39" i="1"/>
  <c r="W38" i="1"/>
  <c r="C98" i="1"/>
  <c r="C99" i="1"/>
  <c r="C100" i="1"/>
  <c r="U38" i="1" s="1"/>
  <c r="T29" i="7"/>
  <c r="V29" i="7"/>
  <c r="U29" i="7"/>
  <c r="U28" i="7"/>
  <c r="T28" i="7"/>
  <c r="V28" i="7"/>
  <c r="V27" i="7"/>
  <c r="U27" i="7"/>
  <c r="T27" i="7"/>
  <c r="V26" i="7"/>
  <c r="U26" i="7"/>
  <c r="T26" i="7"/>
  <c r="V31" i="2"/>
  <c r="U31" i="2"/>
  <c r="T31" i="2"/>
  <c r="V30" i="2"/>
  <c r="U30" i="2"/>
  <c r="T30" i="2"/>
  <c r="V29" i="2"/>
  <c r="U29" i="2"/>
  <c r="T29" i="2"/>
  <c r="V28" i="2"/>
  <c r="U28" i="2"/>
  <c r="W25" i="1"/>
  <c r="V25" i="1"/>
  <c r="U25" i="1"/>
  <c r="W26" i="1"/>
  <c r="V26" i="1"/>
  <c r="U26" i="1"/>
  <c r="W23" i="1"/>
  <c r="V23" i="1"/>
  <c r="W24" i="1"/>
  <c r="V24" i="1"/>
  <c r="U24" i="1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C3" i="24"/>
  <c r="C2" i="24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99" i="23"/>
  <c r="C98" i="23"/>
  <c r="C97" i="23"/>
  <c r="C96" i="23"/>
  <c r="C95" i="23"/>
  <c r="C94" i="23"/>
  <c r="C93" i="23"/>
  <c r="C92" i="23"/>
  <c r="C91" i="23"/>
  <c r="C90" i="23"/>
  <c r="C89" i="23"/>
  <c r="C88" i="23"/>
  <c r="C87" i="23"/>
  <c r="C86" i="23"/>
  <c r="C85" i="23"/>
  <c r="C84" i="23"/>
  <c r="C83" i="23"/>
  <c r="C82" i="23"/>
  <c r="C81" i="23"/>
  <c r="C80" i="23"/>
  <c r="C79" i="23"/>
  <c r="C78" i="23"/>
  <c r="C77" i="23"/>
  <c r="C76" i="23"/>
  <c r="C75" i="23"/>
  <c r="C74" i="23"/>
  <c r="C73" i="23"/>
  <c r="C72" i="23"/>
  <c r="C71" i="23"/>
  <c r="C70" i="23"/>
  <c r="C69" i="23"/>
  <c r="C68" i="23"/>
  <c r="C67" i="23"/>
  <c r="C66" i="23"/>
  <c r="C65" i="23"/>
  <c r="C64" i="23"/>
  <c r="C63" i="23"/>
  <c r="C62" i="23"/>
  <c r="C61" i="23"/>
  <c r="C60" i="23"/>
  <c r="C59" i="23"/>
  <c r="C58" i="23"/>
  <c r="C57" i="23"/>
  <c r="C56" i="23"/>
  <c r="C55" i="23"/>
  <c r="C54" i="23"/>
  <c r="C53" i="23"/>
  <c r="C52" i="23"/>
  <c r="C51" i="23"/>
  <c r="C50" i="23"/>
  <c r="C49" i="23"/>
  <c r="C48" i="23"/>
  <c r="C47" i="23"/>
  <c r="C46" i="23"/>
  <c r="C45" i="23"/>
  <c r="C44" i="23"/>
  <c r="C43" i="23"/>
  <c r="C42" i="23"/>
  <c r="C41" i="23"/>
  <c r="C40" i="23"/>
  <c r="C39" i="23"/>
  <c r="C38" i="23"/>
  <c r="C37" i="23"/>
  <c r="C36" i="23"/>
  <c r="C35" i="23"/>
  <c r="C3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C3" i="23"/>
  <c r="C2" i="23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" i="21"/>
  <c r="C99" i="7"/>
  <c r="C100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2" i="4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99" i="11"/>
  <c r="C100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C3" i="29"/>
  <c r="C2" i="29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" i="27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V38" i="1" s="1"/>
  <c r="C2" i="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C2" i="22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2" i="16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" i="1"/>
  <c r="C2" i="26"/>
  <c r="C99" i="26"/>
  <c r="C98" i="26"/>
  <c r="C97" i="26"/>
  <c r="C96" i="26"/>
  <c r="C95" i="26"/>
  <c r="C94" i="26"/>
  <c r="C93" i="26"/>
  <c r="C92" i="26"/>
  <c r="C91" i="26"/>
  <c r="C90" i="26"/>
  <c r="C89" i="26"/>
  <c r="C88" i="26"/>
  <c r="C87" i="26"/>
  <c r="C86" i="26"/>
  <c r="C85" i="26"/>
  <c r="C84" i="26"/>
  <c r="C83" i="26"/>
  <c r="C82" i="26"/>
  <c r="C81" i="26"/>
  <c r="C80" i="26"/>
  <c r="C79" i="26"/>
  <c r="C78" i="26"/>
  <c r="C77" i="26"/>
  <c r="C76" i="26"/>
  <c r="C75" i="26"/>
  <c r="C74" i="26"/>
  <c r="C73" i="26"/>
  <c r="C72" i="26"/>
  <c r="C71" i="26"/>
  <c r="C70" i="26"/>
  <c r="C69" i="26"/>
  <c r="C68" i="26"/>
  <c r="C67" i="26"/>
  <c r="C66" i="26"/>
  <c r="C65" i="26"/>
  <c r="C64" i="26"/>
  <c r="C63" i="26"/>
  <c r="C62" i="26"/>
  <c r="C61" i="26"/>
  <c r="C60" i="26"/>
  <c r="C59" i="26"/>
  <c r="C58" i="26"/>
  <c r="C57" i="26"/>
  <c r="C56" i="26"/>
  <c r="C55" i="26"/>
  <c r="C54" i="26"/>
  <c r="C53" i="26"/>
  <c r="C52" i="26"/>
  <c r="C51" i="26"/>
  <c r="C50" i="26"/>
  <c r="C49" i="26"/>
  <c r="C48" i="26"/>
  <c r="C47" i="26"/>
  <c r="C46" i="26"/>
  <c r="C45" i="26"/>
  <c r="C44" i="26"/>
  <c r="C43" i="26"/>
  <c r="C42" i="26"/>
  <c r="C41" i="26"/>
  <c r="C40" i="26"/>
  <c r="C39" i="26"/>
  <c r="C38" i="26"/>
  <c r="C37" i="26"/>
  <c r="C36" i="26"/>
  <c r="C35" i="26"/>
  <c r="C34" i="26"/>
  <c r="C33" i="26"/>
  <c r="C32" i="26"/>
  <c r="C31" i="26"/>
  <c r="C30" i="26"/>
  <c r="C29" i="26"/>
  <c r="C28" i="26"/>
  <c r="C27" i="26"/>
  <c r="C26" i="26"/>
  <c r="C25" i="26"/>
  <c r="C24" i="26"/>
  <c r="C23" i="26"/>
  <c r="C22" i="26"/>
  <c r="C21" i="26"/>
  <c r="C20" i="26"/>
  <c r="C19" i="26"/>
  <c r="C18" i="26"/>
  <c r="C17" i="26"/>
  <c r="C16" i="26"/>
  <c r="C15" i="26"/>
  <c r="C14" i="26"/>
  <c r="C13" i="26"/>
  <c r="C12" i="26"/>
  <c r="C11" i="26"/>
  <c r="C10" i="26"/>
  <c r="C9" i="26"/>
  <c r="C8" i="26"/>
  <c r="C7" i="26"/>
  <c r="C6" i="26"/>
  <c r="C5" i="26"/>
  <c r="C4" i="26"/>
  <c r="C3" i="26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2" i="15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2" i="17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2" i="25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2" i="14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2" i="10"/>
  <c r="D11" i="1"/>
  <c r="D8" i="1"/>
  <c r="E8" i="1" s="1"/>
  <c r="H8" i="1" s="1"/>
  <c r="I7" i="10"/>
  <c r="D23" i="1"/>
  <c r="E23" i="1" s="1"/>
  <c r="H23" i="1" s="1"/>
  <c r="D14" i="1"/>
  <c r="E14" i="1" s="1"/>
  <c r="H14" i="1" s="1"/>
  <c r="E3" i="1"/>
  <c r="H3" i="1" s="1"/>
  <c r="H96" i="40"/>
  <c r="D96" i="40"/>
  <c r="G96" i="40" s="1"/>
  <c r="C96" i="40"/>
  <c r="H95" i="40"/>
  <c r="D95" i="40"/>
  <c r="G95" i="40" s="1"/>
  <c r="C95" i="40"/>
  <c r="H94" i="40"/>
  <c r="C94" i="40"/>
  <c r="D94" i="40" s="1"/>
  <c r="G94" i="40" s="1"/>
  <c r="H93" i="40"/>
  <c r="G93" i="40"/>
  <c r="D93" i="40"/>
  <c r="C93" i="40"/>
  <c r="H92" i="40"/>
  <c r="G92" i="40"/>
  <c r="D92" i="40"/>
  <c r="C92" i="40"/>
  <c r="H91" i="40"/>
  <c r="D91" i="40"/>
  <c r="G91" i="40" s="1"/>
  <c r="C91" i="40"/>
  <c r="H90" i="40"/>
  <c r="G90" i="40"/>
  <c r="D90" i="40"/>
  <c r="C90" i="40"/>
  <c r="H89" i="40"/>
  <c r="G89" i="40"/>
  <c r="D89" i="40"/>
  <c r="C89" i="40"/>
  <c r="H88" i="40"/>
  <c r="D88" i="40"/>
  <c r="G88" i="40" s="1"/>
  <c r="C88" i="40"/>
  <c r="H87" i="40"/>
  <c r="G87" i="40"/>
  <c r="D87" i="40"/>
  <c r="C87" i="40"/>
  <c r="H86" i="40"/>
  <c r="G86" i="40"/>
  <c r="D86" i="40"/>
  <c r="C86" i="40"/>
  <c r="H85" i="40"/>
  <c r="D85" i="40"/>
  <c r="G85" i="40" s="1"/>
  <c r="C85" i="40"/>
  <c r="H84" i="40"/>
  <c r="G84" i="40"/>
  <c r="D84" i="40"/>
  <c r="C84" i="40"/>
  <c r="H83" i="40"/>
  <c r="G83" i="40"/>
  <c r="D83" i="40"/>
  <c r="C83" i="40"/>
  <c r="H82" i="40"/>
  <c r="D82" i="40"/>
  <c r="G82" i="40" s="1"/>
  <c r="C82" i="40"/>
  <c r="H81" i="40"/>
  <c r="G81" i="40"/>
  <c r="D81" i="40"/>
  <c r="C81" i="40"/>
  <c r="H80" i="40"/>
  <c r="G80" i="40"/>
  <c r="D80" i="40"/>
  <c r="C80" i="40"/>
  <c r="H79" i="40"/>
  <c r="D79" i="40"/>
  <c r="G79" i="40" s="1"/>
  <c r="C79" i="40"/>
  <c r="H78" i="40"/>
  <c r="G78" i="40"/>
  <c r="D78" i="40"/>
  <c r="C78" i="40"/>
  <c r="H77" i="40"/>
  <c r="G77" i="40"/>
  <c r="D77" i="40"/>
  <c r="C77" i="40"/>
  <c r="H76" i="40"/>
  <c r="D76" i="40"/>
  <c r="G76" i="40" s="1"/>
  <c r="C76" i="40"/>
  <c r="H75" i="40"/>
  <c r="G75" i="40"/>
  <c r="D75" i="40"/>
  <c r="C75" i="40"/>
  <c r="H74" i="40"/>
  <c r="G74" i="40"/>
  <c r="D74" i="40"/>
  <c r="C74" i="40"/>
  <c r="H73" i="40"/>
  <c r="D73" i="40"/>
  <c r="G73" i="40" s="1"/>
  <c r="C73" i="40"/>
  <c r="H72" i="40"/>
  <c r="G72" i="40"/>
  <c r="D72" i="40"/>
  <c r="C72" i="40"/>
  <c r="H71" i="40"/>
  <c r="G71" i="40"/>
  <c r="D71" i="40"/>
  <c r="C71" i="40"/>
  <c r="H70" i="40"/>
  <c r="D70" i="40"/>
  <c r="G70" i="40" s="1"/>
  <c r="C70" i="40"/>
  <c r="H69" i="40"/>
  <c r="G69" i="40"/>
  <c r="D69" i="40"/>
  <c r="C69" i="40"/>
  <c r="H68" i="40"/>
  <c r="G68" i="40"/>
  <c r="D68" i="40"/>
  <c r="C68" i="40"/>
  <c r="H67" i="40"/>
  <c r="D67" i="40"/>
  <c r="G67" i="40" s="1"/>
  <c r="C67" i="40"/>
  <c r="H66" i="40"/>
  <c r="G66" i="40"/>
  <c r="D66" i="40"/>
  <c r="C66" i="40"/>
  <c r="H65" i="40"/>
  <c r="G65" i="40"/>
  <c r="D65" i="40"/>
  <c r="C65" i="40"/>
  <c r="H64" i="40"/>
  <c r="D64" i="40"/>
  <c r="G64" i="40" s="1"/>
  <c r="C64" i="40"/>
  <c r="H63" i="40"/>
  <c r="G63" i="40"/>
  <c r="D63" i="40"/>
  <c r="C63" i="40"/>
  <c r="H62" i="40"/>
  <c r="G62" i="40"/>
  <c r="D62" i="40"/>
  <c r="C62" i="40"/>
  <c r="H61" i="40"/>
  <c r="D61" i="40"/>
  <c r="G61" i="40" s="1"/>
  <c r="C61" i="40"/>
  <c r="H60" i="40"/>
  <c r="G60" i="40"/>
  <c r="D60" i="40"/>
  <c r="C60" i="40"/>
  <c r="H59" i="40"/>
  <c r="G59" i="40"/>
  <c r="D59" i="40"/>
  <c r="C59" i="40"/>
  <c r="H58" i="40"/>
  <c r="D58" i="40"/>
  <c r="G58" i="40" s="1"/>
  <c r="C58" i="40"/>
  <c r="H57" i="40"/>
  <c r="G57" i="40"/>
  <c r="D57" i="40"/>
  <c r="C57" i="40"/>
  <c r="H56" i="40"/>
  <c r="G56" i="40"/>
  <c r="D56" i="40"/>
  <c r="C56" i="40"/>
  <c r="H55" i="40"/>
  <c r="D55" i="40"/>
  <c r="G55" i="40" s="1"/>
  <c r="C55" i="40"/>
  <c r="H54" i="40"/>
  <c r="G54" i="40"/>
  <c r="D54" i="40"/>
  <c r="C54" i="40"/>
  <c r="H53" i="40"/>
  <c r="G53" i="40"/>
  <c r="D53" i="40"/>
  <c r="C53" i="40"/>
  <c r="H52" i="40"/>
  <c r="D52" i="40"/>
  <c r="G52" i="40" s="1"/>
  <c r="C52" i="40"/>
  <c r="H51" i="40"/>
  <c r="G51" i="40"/>
  <c r="D51" i="40"/>
  <c r="C51" i="40"/>
  <c r="H50" i="40"/>
  <c r="G50" i="40"/>
  <c r="D50" i="40"/>
  <c r="C50" i="40"/>
  <c r="H49" i="40"/>
  <c r="D49" i="40"/>
  <c r="G49" i="40" s="1"/>
  <c r="C49" i="40"/>
  <c r="H48" i="40"/>
  <c r="G48" i="40"/>
  <c r="D48" i="40"/>
  <c r="C48" i="40"/>
  <c r="H47" i="40"/>
  <c r="G47" i="40"/>
  <c r="D47" i="40"/>
  <c r="C47" i="40"/>
  <c r="H46" i="40"/>
  <c r="D46" i="40"/>
  <c r="G46" i="40" s="1"/>
  <c r="C46" i="40"/>
  <c r="H45" i="40"/>
  <c r="G45" i="40"/>
  <c r="D45" i="40"/>
  <c r="C45" i="40"/>
  <c r="H44" i="40"/>
  <c r="G44" i="40"/>
  <c r="D44" i="40"/>
  <c r="C44" i="40"/>
  <c r="H43" i="40"/>
  <c r="D43" i="40"/>
  <c r="G43" i="40" s="1"/>
  <c r="C43" i="40"/>
  <c r="H42" i="40"/>
  <c r="G42" i="40"/>
  <c r="D42" i="40"/>
  <c r="C42" i="40"/>
  <c r="H41" i="40"/>
  <c r="G41" i="40"/>
  <c r="D41" i="40"/>
  <c r="C41" i="40"/>
  <c r="H40" i="40"/>
  <c r="D40" i="40"/>
  <c r="G40" i="40" s="1"/>
  <c r="C40" i="40"/>
  <c r="H39" i="40"/>
  <c r="G39" i="40"/>
  <c r="D39" i="40"/>
  <c r="C39" i="40"/>
  <c r="H38" i="40"/>
  <c r="G38" i="40"/>
  <c r="D38" i="40"/>
  <c r="C38" i="40"/>
  <c r="H37" i="40"/>
  <c r="D37" i="40"/>
  <c r="G37" i="40" s="1"/>
  <c r="C37" i="40"/>
  <c r="H36" i="40"/>
  <c r="G36" i="40"/>
  <c r="D36" i="40"/>
  <c r="C36" i="40"/>
  <c r="H35" i="40"/>
  <c r="G35" i="40"/>
  <c r="D35" i="40"/>
  <c r="C35" i="40"/>
  <c r="H34" i="40"/>
  <c r="D34" i="40"/>
  <c r="G34" i="40" s="1"/>
  <c r="C34" i="40"/>
  <c r="H33" i="40"/>
  <c r="G33" i="40"/>
  <c r="D33" i="40"/>
  <c r="C33" i="40"/>
  <c r="H32" i="40"/>
  <c r="G32" i="40"/>
  <c r="D32" i="40"/>
  <c r="C32" i="40"/>
  <c r="H31" i="40"/>
  <c r="D31" i="40"/>
  <c r="G31" i="40" s="1"/>
  <c r="C31" i="40"/>
  <c r="H30" i="40"/>
  <c r="G30" i="40"/>
  <c r="D30" i="40"/>
  <c r="C30" i="40"/>
  <c r="H29" i="40"/>
  <c r="G29" i="40"/>
  <c r="D29" i="40"/>
  <c r="C29" i="40"/>
  <c r="H28" i="40"/>
  <c r="D28" i="40"/>
  <c r="G28" i="40" s="1"/>
  <c r="C28" i="40"/>
  <c r="H27" i="40"/>
  <c r="G27" i="40"/>
  <c r="D27" i="40"/>
  <c r="C27" i="40"/>
  <c r="H26" i="40"/>
  <c r="G26" i="40"/>
  <c r="D26" i="40"/>
  <c r="C26" i="40"/>
  <c r="H25" i="40"/>
  <c r="D25" i="40"/>
  <c r="G25" i="40" s="1"/>
  <c r="C25" i="40"/>
  <c r="H24" i="40"/>
  <c r="G24" i="40"/>
  <c r="D24" i="40"/>
  <c r="C24" i="40"/>
  <c r="H23" i="40"/>
  <c r="G23" i="40"/>
  <c r="D23" i="40"/>
  <c r="C23" i="40"/>
  <c r="H22" i="40"/>
  <c r="D22" i="40"/>
  <c r="G22" i="40" s="1"/>
  <c r="C22" i="40"/>
  <c r="H21" i="40"/>
  <c r="G21" i="40"/>
  <c r="D21" i="40"/>
  <c r="C21" i="40"/>
  <c r="H20" i="40"/>
  <c r="G20" i="40"/>
  <c r="D20" i="40"/>
  <c r="C20" i="40"/>
  <c r="H19" i="40"/>
  <c r="D19" i="40"/>
  <c r="G19" i="40" s="1"/>
  <c r="C19" i="40"/>
  <c r="H18" i="40"/>
  <c r="G18" i="40"/>
  <c r="D18" i="40"/>
  <c r="C18" i="40"/>
  <c r="H17" i="40"/>
  <c r="G17" i="40"/>
  <c r="D17" i="40"/>
  <c r="C17" i="40"/>
  <c r="H16" i="40"/>
  <c r="D16" i="40"/>
  <c r="G16" i="40" s="1"/>
  <c r="C16" i="40"/>
  <c r="H15" i="40"/>
  <c r="G15" i="40"/>
  <c r="D15" i="40"/>
  <c r="C15" i="40"/>
  <c r="H14" i="40"/>
  <c r="G14" i="40"/>
  <c r="D14" i="40"/>
  <c r="C14" i="40"/>
  <c r="H13" i="40"/>
  <c r="D13" i="40"/>
  <c r="G13" i="40" s="1"/>
  <c r="C13" i="40"/>
  <c r="H12" i="40"/>
  <c r="G12" i="40"/>
  <c r="D12" i="40"/>
  <c r="C12" i="40"/>
  <c r="H11" i="40"/>
  <c r="G11" i="40"/>
  <c r="D11" i="40"/>
  <c r="C11" i="40"/>
  <c r="H10" i="40"/>
  <c r="D10" i="40"/>
  <c r="G10" i="40" s="1"/>
  <c r="C10" i="40"/>
  <c r="H9" i="40"/>
  <c r="G9" i="40"/>
  <c r="D9" i="40"/>
  <c r="C9" i="40"/>
  <c r="H8" i="40"/>
  <c r="G8" i="40"/>
  <c r="D8" i="40"/>
  <c r="C8" i="40"/>
  <c r="H7" i="40"/>
  <c r="D7" i="40"/>
  <c r="G7" i="40" s="1"/>
  <c r="C7" i="40"/>
  <c r="H6" i="40"/>
  <c r="G6" i="40"/>
  <c r="D6" i="40"/>
  <c r="C6" i="40"/>
  <c r="H5" i="40"/>
  <c r="G5" i="40"/>
  <c r="D5" i="40"/>
  <c r="C5" i="40"/>
  <c r="H4" i="40"/>
  <c r="D4" i="40"/>
  <c r="G4" i="40" s="1"/>
  <c r="C4" i="40"/>
  <c r="C4" i="41"/>
  <c r="D4" i="41" s="1"/>
  <c r="G4" i="41" s="1"/>
  <c r="H4" i="41"/>
  <c r="C5" i="41"/>
  <c r="D5" i="41" s="1"/>
  <c r="G5" i="41" s="1"/>
  <c r="H5" i="41"/>
  <c r="C6" i="41"/>
  <c r="D6" i="41"/>
  <c r="G6" i="41"/>
  <c r="H6" i="41"/>
  <c r="C7" i="41"/>
  <c r="D7" i="41" s="1"/>
  <c r="G7" i="41" s="1"/>
  <c r="H7" i="41"/>
  <c r="C8" i="41"/>
  <c r="D8" i="41" s="1"/>
  <c r="G8" i="41" s="1"/>
  <c r="H8" i="41"/>
  <c r="C9" i="41"/>
  <c r="D9" i="41"/>
  <c r="G9" i="41"/>
  <c r="H9" i="41"/>
  <c r="C10" i="41"/>
  <c r="D10" i="41" s="1"/>
  <c r="G10" i="41" s="1"/>
  <c r="H10" i="41"/>
  <c r="C11" i="41"/>
  <c r="D11" i="41" s="1"/>
  <c r="G11" i="41" s="1"/>
  <c r="H11" i="41"/>
  <c r="C12" i="41"/>
  <c r="D12" i="41"/>
  <c r="G12" i="41"/>
  <c r="H12" i="41"/>
  <c r="C13" i="41"/>
  <c r="D13" i="41" s="1"/>
  <c r="G13" i="41" s="1"/>
  <c r="H13" i="41"/>
  <c r="C14" i="41"/>
  <c r="D14" i="41" s="1"/>
  <c r="G14" i="41" s="1"/>
  <c r="H14" i="41"/>
  <c r="C15" i="41"/>
  <c r="D15" i="41"/>
  <c r="G15" i="41"/>
  <c r="H15" i="41"/>
  <c r="C16" i="41"/>
  <c r="D16" i="41"/>
  <c r="G16" i="41" s="1"/>
  <c r="H16" i="41"/>
  <c r="C17" i="41"/>
  <c r="D17" i="41" s="1"/>
  <c r="G17" i="41" s="1"/>
  <c r="H17" i="41"/>
  <c r="C18" i="41"/>
  <c r="D18" i="41"/>
  <c r="G18" i="41"/>
  <c r="H18" i="41"/>
  <c r="C19" i="41"/>
  <c r="D19" i="41"/>
  <c r="G19" i="41" s="1"/>
  <c r="H19" i="41"/>
  <c r="C20" i="41"/>
  <c r="D20" i="41" s="1"/>
  <c r="G20" i="41" s="1"/>
  <c r="H20" i="41"/>
  <c r="C21" i="41"/>
  <c r="D21" i="41"/>
  <c r="G21" i="41"/>
  <c r="H21" i="41"/>
  <c r="C22" i="41"/>
  <c r="D22" i="41"/>
  <c r="G22" i="41" s="1"/>
  <c r="H22" i="41"/>
  <c r="C23" i="41"/>
  <c r="D23" i="41" s="1"/>
  <c r="G23" i="41" s="1"/>
  <c r="H23" i="41"/>
  <c r="C24" i="41"/>
  <c r="D24" i="41"/>
  <c r="G24" i="41"/>
  <c r="H24" i="41"/>
  <c r="C25" i="41"/>
  <c r="D25" i="41"/>
  <c r="G25" i="41" s="1"/>
  <c r="H25" i="41"/>
  <c r="C26" i="41"/>
  <c r="D26" i="41" s="1"/>
  <c r="G26" i="41" s="1"/>
  <c r="H26" i="41"/>
  <c r="C27" i="41"/>
  <c r="D27" i="41"/>
  <c r="G27" i="41"/>
  <c r="H27" i="41"/>
  <c r="C28" i="41"/>
  <c r="D28" i="41" s="1"/>
  <c r="G28" i="41" s="1"/>
  <c r="H28" i="41"/>
  <c r="C29" i="41"/>
  <c r="D29" i="41" s="1"/>
  <c r="G29" i="41" s="1"/>
  <c r="H29" i="41"/>
  <c r="C30" i="41"/>
  <c r="D30" i="41"/>
  <c r="G30" i="41"/>
  <c r="H30" i="41"/>
  <c r="C31" i="41"/>
  <c r="D31" i="41" s="1"/>
  <c r="G31" i="41" s="1"/>
  <c r="H31" i="41"/>
  <c r="C32" i="41"/>
  <c r="D32" i="41" s="1"/>
  <c r="G32" i="41" s="1"/>
  <c r="H32" i="41"/>
  <c r="C33" i="41"/>
  <c r="D33" i="41"/>
  <c r="G33" i="41"/>
  <c r="H33" i="41"/>
  <c r="C34" i="41"/>
  <c r="D34" i="41" s="1"/>
  <c r="G34" i="41" s="1"/>
  <c r="H34" i="41"/>
  <c r="C35" i="41"/>
  <c r="D35" i="41" s="1"/>
  <c r="G35" i="41" s="1"/>
  <c r="H35" i="41"/>
  <c r="C36" i="41"/>
  <c r="D36" i="41"/>
  <c r="G36" i="41"/>
  <c r="H36" i="41"/>
  <c r="C37" i="41"/>
  <c r="D37" i="41" s="1"/>
  <c r="G37" i="41" s="1"/>
  <c r="H37" i="41"/>
  <c r="C38" i="41"/>
  <c r="D38" i="41" s="1"/>
  <c r="G38" i="41" s="1"/>
  <c r="H38" i="41"/>
  <c r="C39" i="41"/>
  <c r="D39" i="41"/>
  <c r="G39" i="41"/>
  <c r="H39" i="41"/>
  <c r="C40" i="41"/>
  <c r="D40" i="41" s="1"/>
  <c r="G40" i="41" s="1"/>
  <c r="H40" i="41"/>
  <c r="C41" i="41"/>
  <c r="D41" i="41" s="1"/>
  <c r="G41" i="41" s="1"/>
  <c r="H41" i="41"/>
  <c r="C42" i="41"/>
  <c r="D42" i="41" s="1"/>
  <c r="G42" i="41" s="1"/>
  <c r="H42" i="41"/>
  <c r="C43" i="41"/>
  <c r="D43" i="41" s="1"/>
  <c r="G43" i="41" s="1"/>
  <c r="H43" i="41"/>
  <c r="C44" i="41"/>
  <c r="D44" i="41"/>
  <c r="G44" i="41" s="1"/>
  <c r="H44" i="41"/>
  <c r="C45" i="41"/>
  <c r="D45" i="41"/>
  <c r="G45" i="41"/>
  <c r="H45" i="41"/>
  <c r="C46" i="41"/>
  <c r="D46" i="41" s="1"/>
  <c r="G46" i="41" s="1"/>
  <c r="H46" i="41"/>
  <c r="C47" i="41"/>
  <c r="D47" i="41"/>
  <c r="G47" i="41" s="1"/>
  <c r="H47" i="41"/>
  <c r="C48" i="41"/>
  <c r="D48" i="41"/>
  <c r="G48" i="41"/>
  <c r="H48" i="41"/>
  <c r="C49" i="41"/>
  <c r="D49" i="41" s="1"/>
  <c r="G49" i="41" s="1"/>
  <c r="H49" i="41"/>
  <c r="C50" i="41"/>
  <c r="D50" i="41"/>
  <c r="G50" i="41" s="1"/>
  <c r="H50" i="41"/>
  <c r="C51" i="41"/>
  <c r="D51" i="41" s="1"/>
  <c r="G51" i="41" s="1"/>
  <c r="H51" i="41"/>
  <c r="C52" i="41"/>
  <c r="D52" i="41"/>
  <c r="G52" i="41" s="1"/>
  <c r="H52" i="41"/>
  <c r="C53" i="41"/>
  <c r="D53" i="41"/>
  <c r="G53" i="41" s="1"/>
  <c r="H53" i="41"/>
  <c r="C54" i="41"/>
  <c r="D54" i="41" s="1"/>
  <c r="G54" i="41" s="1"/>
  <c r="H54" i="41"/>
  <c r="C55" i="41"/>
  <c r="D55" i="41" s="1"/>
  <c r="G55" i="41" s="1"/>
  <c r="H55" i="41"/>
  <c r="C56" i="41"/>
  <c r="D56" i="41" s="1"/>
  <c r="G56" i="41" s="1"/>
  <c r="H56" i="41"/>
  <c r="C57" i="41"/>
  <c r="D57" i="41"/>
  <c r="G57" i="41"/>
  <c r="H57" i="41"/>
  <c r="C58" i="41"/>
  <c r="D58" i="41" s="1"/>
  <c r="G58" i="41" s="1"/>
  <c r="H58" i="41"/>
  <c r="C59" i="41"/>
  <c r="D59" i="41" s="1"/>
  <c r="G59" i="41" s="1"/>
  <c r="H59" i="41"/>
  <c r="C60" i="41"/>
  <c r="D60" i="41"/>
  <c r="G60" i="41"/>
  <c r="H60" i="41"/>
  <c r="C61" i="41"/>
  <c r="D61" i="41" s="1"/>
  <c r="G61" i="41" s="1"/>
  <c r="H61" i="41"/>
  <c r="C62" i="41"/>
  <c r="D62" i="41" s="1"/>
  <c r="G62" i="41" s="1"/>
  <c r="H62" i="41"/>
  <c r="C63" i="41"/>
  <c r="D63" i="41" s="1"/>
  <c r="G63" i="41" s="1"/>
  <c r="H63" i="41"/>
  <c r="C64" i="41"/>
  <c r="D64" i="41" s="1"/>
  <c r="G64" i="41" s="1"/>
  <c r="H64" i="41"/>
  <c r="C65" i="41"/>
  <c r="D65" i="41" s="1"/>
  <c r="G65" i="41" s="1"/>
  <c r="H65" i="41"/>
  <c r="C66" i="41"/>
  <c r="D66" i="41"/>
  <c r="G66" i="41"/>
  <c r="H66" i="41"/>
  <c r="C67" i="41"/>
  <c r="D67" i="41" s="1"/>
  <c r="G67" i="41" s="1"/>
  <c r="H67" i="41"/>
  <c r="C68" i="41"/>
  <c r="D68" i="41" s="1"/>
  <c r="G68" i="41" s="1"/>
  <c r="H68" i="41"/>
  <c r="C69" i="41"/>
  <c r="D69" i="41" s="1"/>
  <c r="G69" i="41" s="1"/>
  <c r="H69" i="41"/>
  <c r="C70" i="41"/>
  <c r="D70" i="41" s="1"/>
  <c r="G70" i="41" s="1"/>
  <c r="H70" i="41"/>
  <c r="C71" i="41"/>
  <c r="D71" i="41" s="1"/>
  <c r="G71" i="41" s="1"/>
  <c r="H71" i="41"/>
  <c r="C72" i="41"/>
  <c r="D72" i="41" s="1"/>
  <c r="G72" i="41" s="1"/>
  <c r="H72" i="41"/>
  <c r="C73" i="41"/>
  <c r="D73" i="41" s="1"/>
  <c r="G73" i="41" s="1"/>
  <c r="H73" i="41"/>
  <c r="C74" i="41"/>
  <c r="D74" i="41" s="1"/>
  <c r="G74" i="41" s="1"/>
  <c r="H74" i="41"/>
  <c r="C75" i="41"/>
  <c r="D75" i="41" s="1"/>
  <c r="G75" i="41" s="1"/>
  <c r="H75" i="41"/>
  <c r="C76" i="41"/>
  <c r="D76" i="41" s="1"/>
  <c r="G76" i="41" s="1"/>
  <c r="H76" i="41"/>
  <c r="C77" i="41"/>
  <c r="D77" i="41" s="1"/>
  <c r="G77" i="41" s="1"/>
  <c r="H77" i="41"/>
  <c r="C78" i="41"/>
  <c r="D78" i="41" s="1"/>
  <c r="G78" i="41" s="1"/>
  <c r="H78" i="41"/>
  <c r="C79" i="41"/>
  <c r="D79" i="41" s="1"/>
  <c r="G79" i="41" s="1"/>
  <c r="H79" i="41"/>
  <c r="C80" i="41"/>
  <c r="D80" i="41" s="1"/>
  <c r="G80" i="41" s="1"/>
  <c r="H80" i="41"/>
  <c r="C81" i="41"/>
  <c r="D81" i="41" s="1"/>
  <c r="G81" i="41" s="1"/>
  <c r="H81" i="41"/>
  <c r="C82" i="41"/>
  <c r="D82" i="41"/>
  <c r="G82" i="41" s="1"/>
  <c r="H82" i="41"/>
  <c r="C83" i="41"/>
  <c r="D83" i="41" s="1"/>
  <c r="G83" i="41" s="1"/>
  <c r="H83" i="41"/>
  <c r="C84" i="41"/>
  <c r="D84" i="41" s="1"/>
  <c r="G84" i="41" s="1"/>
  <c r="H84" i="41"/>
  <c r="C85" i="41"/>
  <c r="D85" i="41" s="1"/>
  <c r="G85" i="41" s="1"/>
  <c r="H85" i="41"/>
  <c r="C86" i="41"/>
  <c r="D86" i="41" s="1"/>
  <c r="G86" i="41" s="1"/>
  <c r="H86" i="41"/>
  <c r="C87" i="41"/>
  <c r="D87" i="41" s="1"/>
  <c r="G87" i="41" s="1"/>
  <c r="H87" i="41"/>
  <c r="C88" i="41"/>
  <c r="D88" i="41" s="1"/>
  <c r="G88" i="41" s="1"/>
  <c r="H88" i="41"/>
  <c r="C89" i="41"/>
  <c r="D89" i="41" s="1"/>
  <c r="G89" i="41" s="1"/>
  <c r="H89" i="41"/>
  <c r="C90" i="41"/>
  <c r="D90" i="41" s="1"/>
  <c r="G90" i="41" s="1"/>
  <c r="H90" i="41"/>
  <c r="C91" i="41"/>
  <c r="D91" i="41"/>
  <c r="G91" i="41"/>
  <c r="H91" i="41"/>
  <c r="C92" i="41"/>
  <c r="D92" i="41" s="1"/>
  <c r="G92" i="41" s="1"/>
  <c r="H92" i="41"/>
  <c r="C93" i="41"/>
  <c r="D93" i="41" s="1"/>
  <c r="G93" i="41" s="1"/>
  <c r="H93" i="41"/>
  <c r="C94" i="41"/>
  <c r="D94" i="41"/>
  <c r="G94" i="41"/>
  <c r="H94" i="41"/>
  <c r="C95" i="41"/>
  <c r="D95" i="41" s="1"/>
  <c r="G95" i="41" s="1"/>
  <c r="H95" i="41"/>
  <c r="C96" i="41"/>
  <c r="D96" i="41" s="1"/>
  <c r="G96" i="41" s="1"/>
  <c r="H96" i="41"/>
  <c r="C4" i="42"/>
  <c r="D4" i="42" s="1"/>
  <c r="G4" i="42" s="1"/>
  <c r="H4" i="42"/>
  <c r="C5" i="42"/>
  <c r="D5" i="42"/>
  <c r="G5" i="42" s="1"/>
  <c r="H5" i="42"/>
  <c r="C6" i="42"/>
  <c r="D6" i="42" s="1"/>
  <c r="G6" i="42" s="1"/>
  <c r="H6" i="42"/>
  <c r="C7" i="42"/>
  <c r="D7" i="42" s="1"/>
  <c r="G7" i="42" s="1"/>
  <c r="H7" i="42"/>
  <c r="C8" i="42"/>
  <c r="D8" i="42"/>
  <c r="G8" i="42" s="1"/>
  <c r="H8" i="42"/>
  <c r="C9" i="42"/>
  <c r="D9" i="42" s="1"/>
  <c r="G9" i="42" s="1"/>
  <c r="H9" i="42"/>
  <c r="C10" i="42"/>
  <c r="D10" i="42"/>
  <c r="G10" i="42"/>
  <c r="H10" i="42"/>
  <c r="C11" i="42"/>
  <c r="D11" i="42"/>
  <c r="G11" i="42" s="1"/>
  <c r="H11" i="42"/>
  <c r="C12" i="42"/>
  <c r="D12" i="42" s="1"/>
  <c r="G12" i="42" s="1"/>
  <c r="H12" i="42"/>
  <c r="C13" i="42"/>
  <c r="D13" i="42"/>
  <c r="G13" i="42"/>
  <c r="H13" i="42"/>
  <c r="C14" i="42"/>
  <c r="D14" i="42"/>
  <c r="G14" i="42" s="1"/>
  <c r="H14" i="42"/>
  <c r="C15" i="42"/>
  <c r="D15" i="42" s="1"/>
  <c r="G15" i="42" s="1"/>
  <c r="H15" i="42"/>
  <c r="C16" i="42"/>
  <c r="D16" i="42" s="1"/>
  <c r="G16" i="42" s="1"/>
  <c r="H16" i="42"/>
  <c r="C17" i="42"/>
  <c r="D17" i="42"/>
  <c r="G17" i="42" s="1"/>
  <c r="H17" i="42"/>
  <c r="C18" i="42"/>
  <c r="D18" i="42" s="1"/>
  <c r="G18" i="42" s="1"/>
  <c r="H18" i="42"/>
  <c r="C19" i="42"/>
  <c r="D19" i="42" s="1"/>
  <c r="G19" i="42" s="1"/>
  <c r="H19" i="42"/>
  <c r="C20" i="42"/>
  <c r="D20" i="42"/>
  <c r="G20" i="42" s="1"/>
  <c r="H20" i="42"/>
  <c r="C21" i="42"/>
  <c r="D21" i="42" s="1"/>
  <c r="G21" i="42" s="1"/>
  <c r="H21" i="42"/>
  <c r="C22" i="42"/>
  <c r="D22" i="42" s="1"/>
  <c r="G22" i="42" s="1"/>
  <c r="H22" i="42"/>
  <c r="C23" i="42"/>
  <c r="D23" i="42"/>
  <c r="G23" i="42" s="1"/>
  <c r="H23" i="42"/>
  <c r="C24" i="42"/>
  <c r="D24" i="42" s="1"/>
  <c r="G24" i="42" s="1"/>
  <c r="H24" i="42"/>
  <c r="C25" i="42"/>
  <c r="D25" i="42" s="1"/>
  <c r="G25" i="42" s="1"/>
  <c r="H25" i="42"/>
  <c r="C26" i="42"/>
  <c r="D26" i="42"/>
  <c r="G26" i="42" s="1"/>
  <c r="H26" i="42"/>
  <c r="C27" i="42"/>
  <c r="D27" i="42" s="1"/>
  <c r="G27" i="42" s="1"/>
  <c r="H27" i="42"/>
  <c r="C28" i="42"/>
  <c r="D28" i="42" s="1"/>
  <c r="G28" i="42" s="1"/>
  <c r="H28" i="42"/>
  <c r="C29" i="42"/>
  <c r="D29" i="42"/>
  <c r="G29" i="42" s="1"/>
  <c r="H29" i="42"/>
  <c r="C30" i="42"/>
  <c r="D30" i="42" s="1"/>
  <c r="G30" i="42" s="1"/>
  <c r="H30" i="42"/>
  <c r="C31" i="42"/>
  <c r="D31" i="42" s="1"/>
  <c r="G31" i="42" s="1"/>
  <c r="H31" i="42"/>
  <c r="C32" i="42"/>
  <c r="D32" i="42" s="1"/>
  <c r="G32" i="42" s="1"/>
  <c r="H32" i="42"/>
  <c r="C33" i="42"/>
  <c r="D33" i="42" s="1"/>
  <c r="G33" i="42" s="1"/>
  <c r="H33" i="42"/>
  <c r="C34" i="42"/>
  <c r="D34" i="42" s="1"/>
  <c r="G34" i="42" s="1"/>
  <c r="H34" i="42"/>
  <c r="C35" i="42"/>
  <c r="D35" i="42"/>
  <c r="G35" i="42" s="1"/>
  <c r="H35" i="42"/>
  <c r="C36" i="42"/>
  <c r="D36" i="42" s="1"/>
  <c r="G36" i="42" s="1"/>
  <c r="H36" i="42"/>
  <c r="C37" i="42"/>
  <c r="D37" i="42" s="1"/>
  <c r="G37" i="42" s="1"/>
  <c r="H37" i="42"/>
  <c r="C38" i="42"/>
  <c r="D38" i="42"/>
  <c r="G38" i="42" s="1"/>
  <c r="H38" i="42"/>
  <c r="C39" i="42"/>
  <c r="D39" i="42" s="1"/>
  <c r="G39" i="42" s="1"/>
  <c r="H39" i="42"/>
  <c r="C40" i="42"/>
  <c r="D40" i="42" s="1"/>
  <c r="G40" i="42" s="1"/>
  <c r="H40" i="42"/>
  <c r="C41" i="42"/>
  <c r="D41" i="42"/>
  <c r="G41" i="42" s="1"/>
  <c r="H41" i="42"/>
  <c r="C42" i="42"/>
  <c r="D42" i="42" s="1"/>
  <c r="G42" i="42" s="1"/>
  <c r="H42" i="42"/>
  <c r="C43" i="42"/>
  <c r="D43" i="42" s="1"/>
  <c r="G43" i="42" s="1"/>
  <c r="H43" i="42"/>
  <c r="C44" i="42"/>
  <c r="D44" i="42"/>
  <c r="G44" i="42" s="1"/>
  <c r="H44" i="42"/>
  <c r="C45" i="42"/>
  <c r="D45" i="42" s="1"/>
  <c r="G45" i="42" s="1"/>
  <c r="H45" i="42"/>
  <c r="C46" i="42"/>
  <c r="D46" i="42" s="1"/>
  <c r="G46" i="42" s="1"/>
  <c r="H46" i="42"/>
  <c r="C47" i="42"/>
  <c r="D47" i="42" s="1"/>
  <c r="G47" i="42" s="1"/>
  <c r="H47" i="42"/>
  <c r="C48" i="42"/>
  <c r="D48" i="42" s="1"/>
  <c r="G48" i="42" s="1"/>
  <c r="H48" i="42"/>
  <c r="C49" i="42"/>
  <c r="D49" i="42" s="1"/>
  <c r="G49" i="42" s="1"/>
  <c r="H49" i="42"/>
  <c r="C50" i="42"/>
  <c r="D50" i="42" s="1"/>
  <c r="G50" i="42" s="1"/>
  <c r="H50" i="42"/>
  <c r="C51" i="42"/>
  <c r="D51" i="42" s="1"/>
  <c r="G51" i="42" s="1"/>
  <c r="H51" i="42"/>
  <c r="C52" i="42"/>
  <c r="D52" i="42" s="1"/>
  <c r="G52" i="42" s="1"/>
  <c r="H52" i="42"/>
  <c r="C53" i="42"/>
  <c r="D53" i="42" s="1"/>
  <c r="G53" i="42" s="1"/>
  <c r="H53" i="42"/>
  <c r="C54" i="42"/>
  <c r="D54" i="42" s="1"/>
  <c r="G54" i="42" s="1"/>
  <c r="H54" i="42"/>
  <c r="C55" i="42"/>
  <c r="D55" i="42" s="1"/>
  <c r="G55" i="42" s="1"/>
  <c r="H55" i="42"/>
  <c r="C56" i="42"/>
  <c r="D56" i="42" s="1"/>
  <c r="G56" i="42" s="1"/>
  <c r="H56" i="42"/>
  <c r="C57" i="42"/>
  <c r="D57" i="42" s="1"/>
  <c r="G57" i="42" s="1"/>
  <c r="H57" i="42"/>
  <c r="C58" i="42"/>
  <c r="D58" i="42" s="1"/>
  <c r="G58" i="42" s="1"/>
  <c r="H58" i="42"/>
  <c r="C59" i="42"/>
  <c r="D59" i="42" s="1"/>
  <c r="G59" i="42" s="1"/>
  <c r="H59" i="42"/>
  <c r="C60" i="42"/>
  <c r="D60" i="42" s="1"/>
  <c r="G60" i="42" s="1"/>
  <c r="H60" i="42"/>
  <c r="C61" i="42"/>
  <c r="D61" i="42" s="1"/>
  <c r="G61" i="42" s="1"/>
  <c r="H61" i="42"/>
  <c r="C62" i="42"/>
  <c r="D62" i="42" s="1"/>
  <c r="G62" i="42" s="1"/>
  <c r="H62" i="42"/>
  <c r="C63" i="42"/>
  <c r="D63" i="42" s="1"/>
  <c r="G63" i="42" s="1"/>
  <c r="H63" i="42"/>
  <c r="C64" i="42"/>
  <c r="D64" i="42" s="1"/>
  <c r="G64" i="42" s="1"/>
  <c r="H64" i="42"/>
  <c r="C65" i="42"/>
  <c r="D65" i="42" s="1"/>
  <c r="G65" i="42" s="1"/>
  <c r="H65" i="42"/>
  <c r="C66" i="42"/>
  <c r="D66" i="42" s="1"/>
  <c r="G66" i="42" s="1"/>
  <c r="H66" i="42"/>
  <c r="C67" i="42"/>
  <c r="D67" i="42" s="1"/>
  <c r="G67" i="42" s="1"/>
  <c r="H67" i="42"/>
  <c r="C68" i="42"/>
  <c r="D68" i="42" s="1"/>
  <c r="G68" i="42" s="1"/>
  <c r="H68" i="42"/>
  <c r="C69" i="42"/>
  <c r="D69" i="42" s="1"/>
  <c r="G69" i="42" s="1"/>
  <c r="H69" i="42"/>
  <c r="C70" i="42"/>
  <c r="D70" i="42" s="1"/>
  <c r="G70" i="42" s="1"/>
  <c r="H70" i="42"/>
  <c r="C71" i="42"/>
  <c r="D71" i="42" s="1"/>
  <c r="G71" i="42" s="1"/>
  <c r="H71" i="42"/>
  <c r="C72" i="42"/>
  <c r="D72" i="42" s="1"/>
  <c r="G72" i="42" s="1"/>
  <c r="H72" i="42"/>
  <c r="C73" i="42"/>
  <c r="D73" i="42" s="1"/>
  <c r="G73" i="42" s="1"/>
  <c r="H73" i="42"/>
  <c r="C74" i="42"/>
  <c r="D74" i="42" s="1"/>
  <c r="G74" i="42" s="1"/>
  <c r="H74" i="42"/>
  <c r="C75" i="42"/>
  <c r="D75" i="42" s="1"/>
  <c r="G75" i="42" s="1"/>
  <c r="H75" i="42"/>
  <c r="C76" i="42"/>
  <c r="D76" i="42" s="1"/>
  <c r="G76" i="42" s="1"/>
  <c r="H76" i="42"/>
  <c r="C77" i="42"/>
  <c r="D77" i="42" s="1"/>
  <c r="G77" i="42" s="1"/>
  <c r="H77" i="42"/>
  <c r="C78" i="42"/>
  <c r="D78" i="42" s="1"/>
  <c r="G78" i="42" s="1"/>
  <c r="H78" i="42"/>
  <c r="C79" i="42"/>
  <c r="D79" i="42" s="1"/>
  <c r="G79" i="42" s="1"/>
  <c r="H79" i="42"/>
  <c r="C80" i="42"/>
  <c r="D80" i="42" s="1"/>
  <c r="G80" i="42" s="1"/>
  <c r="H80" i="42"/>
  <c r="C81" i="42"/>
  <c r="D81" i="42" s="1"/>
  <c r="G81" i="42" s="1"/>
  <c r="H81" i="42"/>
  <c r="C82" i="42"/>
  <c r="D82" i="42" s="1"/>
  <c r="G82" i="42" s="1"/>
  <c r="H82" i="42"/>
  <c r="C83" i="42"/>
  <c r="D83" i="42" s="1"/>
  <c r="G83" i="42" s="1"/>
  <c r="H83" i="42"/>
  <c r="C84" i="42"/>
  <c r="D84" i="42" s="1"/>
  <c r="G84" i="42" s="1"/>
  <c r="H84" i="42"/>
  <c r="C85" i="42"/>
  <c r="D85" i="42" s="1"/>
  <c r="G85" i="42" s="1"/>
  <c r="H85" i="42"/>
  <c r="C86" i="42"/>
  <c r="D86" i="42" s="1"/>
  <c r="G86" i="42" s="1"/>
  <c r="H86" i="42"/>
  <c r="C87" i="42"/>
  <c r="D87" i="42" s="1"/>
  <c r="G87" i="42" s="1"/>
  <c r="H87" i="42"/>
  <c r="C88" i="42"/>
  <c r="D88" i="42" s="1"/>
  <c r="G88" i="42" s="1"/>
  <c r="H88" i="42"/>
  <c r="C89" i="42"/>
  <c r="D89" i="42" s="1"/>
  <c r="G89" i="42" s="1"/>
  <c r="H89" i="42"/>
  <c r="C90" i="42"/>
  <c r="D90" i="42" s="1"/>
  <c r="G90" i="42" s="1"/>
  <c r="H90" i="42"/>
  <c r="C91" i="42"/>
  <c r="D91" i="42" s="1"/>
  <c r="G91" i="42" s="1"/>
  <c r="H91" i="42"/>
  <c r="C92" i="42"/>
  <c r="D92" i="42" s="1"/>
  <c r="G92" i="42" s="1"/>
  <c r="H92" i="42"/>
  <c r="C93" i="42"/>
  <c r="D93" i="42" s="1"/>
  <c r="G93" i="42" s="1"/>
  <c r="H93" i="42"/>
  <c r="C94" i="42"/>
  <c r="D94" i="42" s="1"/>
  <c r="G94" i="42" s="1"/>
  <c r="H94" i="42"/>
  <c r="C95" i="42"/>
  <c r="D95" i="42" s="1"/>
  <c r="G95" i="42" s="1"/>
  <c r="H95" i="42"/>
  <c r="C96" i="42"/>
  <c r="D96" i="42" s="1"/>
  <c r="G96" i="42" s="1"/>
  <c r="H96" i="42"/>
  <c r="C97" i="42"/>
  <c r="D97" i="42" s="1"/>
  <c r="G97" i="42" s="1"/>
  <c r="H97" i="42"/>
  <c r="C98" i="42"/>
  <c r="D98" i="42" s="1"/>
  <c r="G98" i="42" s="1"/>
  <c r="H98" i="42"/>
  <c r="C99" i="42"/>
  <c r="D99" i="42" s="1"/>
  <c r="G99" i="42" s="1"/>
  <c r="H99" i="42"/>
  <c r="C100" i="42"/>
  <c r="D100" i="42" s="1"/>
  <c r="G100" i="42" s="1"/>
  <c r="H100" i="42"/>
  <c r="H3" i="42"/>
  <c r="H3" i="41"/>
  <c r="H3" i="40"/>
  <c r="H3" i="39"/>
  <c r="G3" i="42"/>
  <c r="G3" i="41"/>
  <c r="G3" i="40"/>
  <c r="G3" i="39"/>
  <c r="D3" i="42"/>
  <c r="D3" i="41"/>
  <c r="D3" i="40"/>
  <c r="D3" i="39"/>
  <c r="C3" i="42"/>
  <c r="C3" i="41"/>
  <c r="C3" i="40"/>
  <c r="C3" i="39"/>
  <c r="C4" i="39"/>
  <c r="D4" i="39" s="1"/>
  <c r="G4" i="39" s="1"/>
  <c r="H4" i="39"/>
  <c r="C5" i="39"/>
  <c r="D5" i="39" s="1"/>
  <c r="G5" i="39" s="1"/>
  <c r="H5" i="39"/>
  <c r="C6" i="39"/>
  <c r="D6" i="39" s="1"/>
  <c r="G6" i="39" s="1"/>
  <c r="H6" i="39"/>
  <c r="C7" i="39"/>
  <c r="D7" i="39" s="1"/>
  <c r="G7" i="39" s="1"/>
  <c r="H7" i="39"/>
  <c r="C8" i="39"/>
  <c r="D8" i="39" s="1"/>
  <c r="G8" i="39" s="1"/>
  <c r="H8" i="39"/>
  <c r="C9" i="39"/>
  <c r="D9" i="39" s="1"/>
  <c r="G9" i="39" s="1"/>
  <c r="H9" i="39"/>
  <c r="C10" i="39"/>
  <c r="D10" i="39" s="1"/>
  <c r="G10" i="39" s="1"/>
  <c r="H10" i="39"/>
  <c r="C11" i="39"/>
  <c r="D11" i="39" s="1"/>
  <c r="G11" i="39" s="1"/>
  <c r="H11" i="39"/>
  <c r="C12" i="39"/>
  <c r="D12" i="39" s="1"/>
  <c r="G12" i="39" s="1"/>
  <c r="H12" i="39"/>
  <c r="C13" i="39"/>
  <c r="D13" i="39" s="1"/>
  <c r="G13" i="39" s="1"/>
  <c r="H13" i="39"/>
  <c r="C14" i="39"/>
  <c r="D14" i="39" s="1"/>
  <c r="G14" i="39" s="1"/>
  <c r="H14" i="39"/>
  <c r="C15" i="39"/>
  <c r="D15" i="39" s="1"/>
  <c r="G15" i="39" s="1"/>
  <c r="H15" i="39"/>
  <c r="C16" i="39"/>
  <c r="D16" i="39" s="1"/>
  <c r="G16" i="39" s="1"/>
  <c r="H16" i="39"/>
  <c r="C17" i="39"/>
  <c r="D17" i="39" s="1"/>
  <c r="G17" i="39" s="1"/>
  <c r="H17" i="39"/>
  <c r="C18" i="39"/>
  <c r="D18" i="39" s="1"/>
  <c r="G18" i="39" s="1"/>
  <c r="H18" i="39"/>
  <c r="C19" i="39"/>
  <c r="D19" i="39" s="1"/>
  <c r="G19" i="39" s="1"/>
  <c r="H19" i="39"/>
  <c r="C20" i="39"/>
  <c r="D20" i="39" s="1"/>
  <c r="G20" i="39" s="1"/>
  <c r="H20" i="39"/>
  <c r="C21" i="39"/>
  <c r="D21" i="39" s="1"/>
  <c r="G21" i="39" s="1"/>
  <c r="H21" i="39"/>
  <c r="C22" i="39"/>
  <c r="D22" i="39" s="1"/>
  <c r="G22" i="39" s="1"/>
  <c r="H22" i="39"/>
  <c r="C23" i="39"/>
  <c r="D23" i="39" s="1"/>
  <c r="G23" i="39" s="1"/>
  <c r="H23" i="39"/>
  <c r="C24" i="39"/>
  <c r="D24" i="39" s="1"/>
  <c r="G24" i="39" s="1"/>
  <c r="H24" i="39"/>
  <c r="C25" i="39"/>
  <c r="D25" i="39" s="1"/>
  <c r="G25" i="39" s="1"/>
  <c r="H25" i="39"/>
  <c r="C26" i="39"/>
  <c r="D26" i="39" s="1"/>
  <c r="G26" i="39" s="1"/>
  <c r="H26" i="39"/>
  <c r="C27" i="39"/>
  <c r="D27" i="39" s="1"/>
  <c r="G27" i="39" s="1"/>
  <c r="H27" i="39"/>
  <c r="C28" i="39"/>
  <c r="D28" i="39" s="1"/>
  <c r="G28" i="39" s="1"/>
  <c r="H28" i="39"/>
  <c r="C29" i="39"/>
  <c r="D29" i="39" s="1"/>
  <c r="G29" i="39" s="1"/>
  <c r="H29" i="39"/>
  <c r="C30" i="39"/>
  <c r="D30" i="39" s="1"/>
  <c r="G30" i="39" s="1"/>
  <c r="H30" i="39"/>
  <c r="C31" i="39"/>
  <c r="D31" i="39" s="1"/>
  <c r="G31" i="39" s="1"/>
  <c r="H31" i="39"/>
  <c r="C32" i="39"/>
  <c r="D32" i="39" s="1"/>
  <c r="G32" i="39" s="1"/>
  <c r="H32" i="39"/>
  <c r="C33" i="39"/>
  <c r="D33" i="39" s="1"/>
  <c r="G33" i="39" s="1"/>
  <c r="H33" i="39"/>
  <c r="C34" i="39"/>
  <c r="D34" i="39" s="1"/>
  <c r="G34" i="39" s="1"/>
  <c r="H34" i="39"/>
  <c r="C35" i="39"/>
  <c r="D35" i="39" s="1"/>
  <c r="G35" i="39" s="1"/>
  <c r="H35" i="39"/>
  <c r="C36" i="39"/>
  <c r="D36" i="39" s="1"/>
  <c r="G36" i="39" s="1"/>
  <c r="H36" i="39"/>
  <c r="C37" i="39"/>
  <c r="D37" i="39" s="1"/>
  <c r="G37" i="39" s="1"/>
  <c r="H37" i="39"/>
  <c r="C38" i="39"/>
  <c r="D38" i="39" s="1"/>
  <c r="G38" i="39" s="1"/>
  <c r="H38" i="39"/>
  <c r="C39" i="39"/>
  <c r="D39" i="39" s="1"/>
  <c r="G39" i="39" s="1"/>
  <c r="H39" i="39"/>
  <c r="C40" i="39"/>
  <c r="D40" i="39" s="1"/>
  <c r="G40" i="39" s="1"/>
  <c r="H40" i="39"/>
  <c r="C41" i="39"/>
  <c r="D41" i="39" s="1"/>
  <c r="G41" i="39" s="1"/>
  <c r="H41" i="39"/>
  <c r="C42" i="39"/>
  <c r="D42" i="39" s="1"/>
  <c r="G42" i="39" s="1"/>
  <c r="H42" i="39"/>
  <c r="C43" i="39"/>
  <c r="D43" i="39" s="1"/>
  <c r="G43" i="39" s="1"/>
  <c r="H43" i="39"/>
  <c r="C44" i="39"/>
  <c r="D44" i="39" s="1"/>
  <c r="G44" i="39" s="1"/>
  <c r="H44" i="39"/>
  <c r="C45" i="39"/>
  <c r="D45" i="39" s="1"/>
  <c r="G45" i="39" s="1"/>
  <c r="H45" i="39"/>
  <c r="C46" i="39"/>
  <c r="D46" i="39" s="1"/>
  <c r="G46" i="39" s="1"/>
  <c r="H46" i="39"/>
  <c r="C47" i="39"/>
  <c r="D47" i="39" s="1"/>
  <c r="G47" i="39" s="1"/>
  <c r="H47" i="39"/>
  <c r="C48" i="39"/>
  <c r="D48" i="39" s="1"/>
  <c r="G48" i="39" s="1"/>
  <c r="H48" i="39"/>
  <c r="C49" i="39"/>
  <c r="D49" i="39" s="1"/>
  <c r="G49" i="39" s="1"/>
  <c r="H49" i="39"/>
  <c r="C50" i="39"/>
  <c r="D50" i="39" s="1"/>
  <c r="G50" i="39" s="1"/>
  <c r="H50" i="39"/>
  <c r="C51" i="39"/>
  <c r="D51" i="39" s="1"/>
  <c r="G51" i="39" s="1"/>
  <c r="H51" i="39"/>
  <c r="C52" i="39"/>
  <c r="D52" i="39" s="1"/>
  <c r="G52" i="39" s="1"/>
  <c r="H52" i="39"/>
  <c r="C53" i="39"/>
  <c r="D53" i="39" s="1"/>
  <c r="G53" i="39" s="1"/>
  <c r="H53" i="39"/>
  <c r="C54" i="39"/>
  <c r="D54" i="39" s="1"/>
  <c r="G54" i="39" s="1"/>
  <c r="H54" i="39"/>
  <c r="C55" i="39"/>
  <c r="D55" i="39" s="1"/>
  <c r="G55" i="39" s="1"/>
  <c r="H55" i="39"/>
  <c r="C56" i="39"/>
  <c r="D56" i="39" s="1"/>
  <c r="G56" i="39" s="1"/>
  <c r="H56" i="39"/>
  <c r="C57" i="39"/>
  <c r="D57" i="39" s="1"/>
  <c r="G57" i="39" s="1"/>
  <c r="H57" i="39"/>
  <c r="C58" i="39"/>
  <c r="D58" i="39" s="1"/>
  <c r="G58" i="39" s="1"/>
  <c r="H58" i="39"/>
  <c r="C59" i="39"/>
  <c r="D59" i="39" s="1"/>
  <c r="G59" i="39" s="1"/>
  <c r="H59" i="39"/>
  <c r="C60" i="39"/>
  <c r="D60" i="39" s="1"/>
  <c r="G60" i="39" s="1"/>
  <c r="H60" i="39"/>
  <c r="C61" i="39"/>
  <c r="D61" i="39" s="1"/>
  <c r="G61" i="39" s="1"/>
  <c r="H61" i="39"/>
  <c r="C62" i="39"/>
  <c r="D62" i="39" s="1"/>
  <c r="G62" i="39" s="1"/>
  <c r="H62" i="39"/>
  <c r="C63" i="39"/>
  <c r="D63" i="39" s="1"/>
  <c r="G63" i="39" s="1"/>
  <c r="H63" i="39"/>
  <c r="C64" i="39"/>
  <c r="D64" i="39" s="1"/>
  <c r="G64" i="39" s="1"/>
  <c r="H64" i="39"/>
  <c r="C65" i="39"/>
  <c r="D65" i="39" s="1"/>
  <c r="G65" i="39" s="1"/>
  <c r="H65" i="39"/>
  <c r="C66" i="39"/>
  <c r="D66" i="39" s="1"/>
  <c r="G66" i="39" s="1"/>
  <c r="H66" i="39"/>
  <c r="C67" i="39"/>
  <c r="D67" i="39" s="1"/>
  <c r="G67" i="39" s="1"/>
  <c r="H67" i="39"/>
  <c r="C68" i="39"/>
  <c r="D68" i="39" s="1"/>
  <c r="G68" i="39" s="1"/>
  <c r="H68" i="39"/>
  <c r="C69" i="39"/>
  <c r="D69" i="39" s="1"/>
  <c r="G69" i="39" s="1"/>
  <c r="H69" i="39"/>
  <c r="C70" i="39"/>
  <c r="D70" i="39" s="1"/>
  <c r="G70" i="39" s="1"/>
  <c r="H70" i="39"/>
  <c r="C71" i="39"/>
  <c r="D71" i="39" s="1"/>
  <c r="G71" i="39" s="1"/>
  <c r="H71" i="39"/>
  <c r="C72" i="39"/>
  <c r="D72" i="39" s="1"/>
  <c r="G72" i="39" s="1"/>
  <c r="H72" i="39"/>
  <c r="C73" i="39"/>
  <c r="D73" i="39" s="1"/>
  <c r="G73" i="39" s="1"/>
  <c r="H73" i="39"/>
  <c r="C74" i="39"/>
  <c r="D74" i="39" s="1"/>
  <c r="G74" i="39" s="1"/>
  <c r="H74" i="39"/>
  <c r="C75" i="39"/>
  <c r="D75" i="39" s="1"/>
  <c r="G75" i="39" s="1"/>
  <c r="H75" i="39"/>
  <c r="C76" i="39"/>
  <c r="D76" i="39" s="1"/>
  <c r="G76" i="39" s="1"/>
  <c r="H76" i="39"/>
  <c r="C77" i="39"/>
  <c r="D77" i="39" s="1"/>
  <c r="G77" i="39" s="1"/>
  <c r="H77" i="39"/>
  <c r="C78" i="39"/>
  <c r="D78" i="39" s="1"/>
  <c r="G78" i="39" s="1"/>
  <c r="H78" i="39"/>
  <c r="C79" i="39"/>
  <c r="D79" i="39" s="1"/>
  <c r="G79" i="39" s="1"/>
  <c r="H79" i="39"/>
  <c r="C80" i="39"/>
  <c r="D80" i="39" s="1"/>
  <c r="G80" i="39" s="1"/>
  <c r="H80" i="39"/>
  <c r="C81" i="39"/>
  <c r="D81" i="39" s="1"/>
  <c r="G81" i="39" s="1"/>
  <c r="H81" i="39"/>
  <c r="C82" i="39"/>
  <c r="D82" i="39" s="1"/>
  <c r="G82" i="39" s="1"/>
  <c r="H82" i="39"/>
  <c r="C83" i="39"/>
  <c r="D83" i="39" s="1"/>
  <c r="G83" i="39" s="1"/>
  <c r="H83" i="39"/>
  <c r="C84" i="39"/>
  <c r="D84" i="39" s="1"/>
  <c r="G84" i="39" s="1"/>
  <c r="H84" i="39"/>
  <c r="C85" i="39"/>
  <c r="D85" i="39" s="1"/>
  <c r="G85" i="39" s="1"/>
  <c r="H85" i="39"/>
  <c r="C86" i="39"/>
  <c r="D86" i="39" s="1"/>
  <c r="G86" i="39" s="1"/>
  <c r="H86" i="39"/>
  <c r="C87" i="39"/>
  <c r="D87" i="39" s="1"/>
  <c r="G87" i="39" s="1"/>
  <c r="H87" i="39"/>
  <c r="C88" i="39"/>
  <c r="D88" i="39" s="1"/>
  <c r="G88" i="39" s="1"/>
  <c r="H88" i="39"/>
  <c r="C89" i="39"/>
  <c r="D89" i="39" s="1"/>
  <c r="G89" i="39" s="1"/>
  <c r="H89" i="39"/>
  <c r="C90" i="39"/>
  <c r="D90" i="39" s="1"/>
  <c r="G90" i="39" s="1"/>
  <c r="H90" i="39"/>
  <c r="C91" i="39"/>
  <c r="D91" i="39" s="1"/>
  <c r="G91" i="39" s="1"/>
  <c r="H91" i="39"/>
  <c r="C92" i="39"/>
  <c r="D92" i="39" s="1"/>
  <c r="G92" i="39" s="1"/>
  <c r="H92" i="39"/>
  <c r="C93" i="39"/>
  <c r="D93" i="39" s="1"/>
  <c r="G93" i="39" s="1"/>
  <c r="H93" i="39"/>
  <c r="C94" i="39"/>
  <c r="D94" i="39" s="1"/>
  <c r="G94" i="39" s="1"/>
  <c r="H94" i="39"/>
  <c r="C4" i="38"/>
  <c r="D4" i="38" s="1"/>
  <c r="G4" i="38" s="1"/>
  <c r="H4" i="38"/>
  <c r="C5" i="38"/>
  <c r="D5" i="38" s="1"/>
  <c r="G5" i="38" s="1"/>
  <c r="H5" i="38"/>
  <c r="C6" i="38"/>
  <c r="D6" i="38" s="1"/>
  <c r="G6" i="38" s="1"/>
  <c r="H6" i="38"/>
  <c r="C7" i="38"/>
  <c r="D7" i="38" s="1"/>
  <c r="G7" i="38" s="1"/>
  <c r="H7" i="38"/>
  <c r="C8" i="38"/>
  <c r="D8" i="38" s="1"/>
  <c r="G8" i="38" s="1"/>
  <c r="H8" i="38"/>
  <c r="C9" i="38"/>
  <c r="D9" i="38" s="1"/>
  <c r="G9" i="38" s="1"/>
  <c r="H9" i="38"/>
  <c r="C10" i="38"/>
  <c r="D10" i="38"/>
  <c r="G10" i="38" s="1"/>
  <c r="H10" i="38"/>
  <c r="C11" i="38"/>
  <c r="D11" i="38" s="1"/>
  <c r="G11" i="38" s="1"/>
  <c r="H11" i="38"/>
  <c r="C12" i="38"/>
  <c r="D12" i="38" s="1"/>
  <c r="G12" i="38" s="1"/>
  <c r="H12" i="38"/>
  <c r="C13" i="38"/>
  <c r="D13" i="38"/>
  <c r="G13" i="38" s="1"/>
  <c r="H13" i="38"/>
  <c r="C14" i="38"/>
  <c r="D14" i="38" s="1"/>
  <c r="G14" i="38" s="1"/>
  <c r="H14" i="38"/>
  <c r="C15" i="38"/>
  <c r="D15" i="38" s="1"/>
  <c r="G15" i="38" s="1"/>
  <c r="H15" i="38"/>
  <c r="C16" i="38"/>
  <c r="D16" i="38"/>
  <c r="G16" i="38" s="1"/>
  <c r="H16" i="38"/>
  <c r="C17" i="38"/>
  <c r="D17" i="38" s="1"/>
  <c r="G17" i="38" s="1"/>
  <c r="H17" i="38"/>
  <c r="C18" i="38"/>
  <c r="D18" i="38" s="1"/>
  <c r="G18" i="38" s="1"/>
  <c r="H18" i="38"/>
  <c r="C19" i="38"/>
  <c r="D19" i="38"/>
  <c r="G19" i="38" s="1"/>
  <c r="H19" i="38"/>
  <c r="C20" i="38"/>
  <c r="D20" i="38" s="1"/>
  <c r="G20" i="38" s="1"/>
  <c r="H20" i="38"/>
  <c r="C21" i="38"/>
  <c r="D21" i="38" s="1"/>
  <c r="G21" i="38" s="1"/>
  <c r="H21" i="38"/>
  <c r="C22" i="38"/>
  <c r="D22" i="38"/>
  <c r="G22" i="38" s="1"/>
  <c r="H22" i="38"/>
  <c r="C23" i="38"/>
  <c r="D23" i="38" s="1"/>
  <c r="G23" i="38" s="1"/>
  <c r="H23" i="38"/>
  <c r="C24" i="38"/>
  <c r="D24" i="38" s="1"/>
  <c r="G24" i="38" s="1"/>
  <c r="H24" i="38"/>
  <c r="C25" i="38"/>
  <c r="D25" i="38"/>
  <c r="G25" i="38" s="1"/>
  <c r="H25" i="38"/>
  <c r="C26" i="38"/>
  <c r="D26" i="38" s="1"/>
  <c r="G26" i="38" s="1"/>
  <c r="H26" i="38"/>
  <c r="C27" i="38"/>
  <c r="D27" i="38" s="1"/>
  <c r="G27" i="38" s="1"/>
  <c r="H27" i="38"/>
  <c r="C28" i="38"/>
  <c r="D28" i="38"/>
  <c r="G28" i="38" s="1"/>
  <c r="H28" i="38"/>
  <c r="C29" i="38"/>
  <c r="D29" i="38" s="1"/>
  <c r="G29" i="38" s="1"/>
  <c r="H29" i="38"/>
  <c r="C30" i="38"/>
  <c r="D30" i="38" s="1"/>
  <c r="G30" i="38" s="1"/>
  <c r="H30" i="38"/>
  <c r="C31" i="38"/>
  <c r="D31" i="38"/>
  <c r="G31" i="38" s="1"/>
  <c r="H31" i="38"/>
  <c r="C32" i="38"/>
  <c r="D32" i="38" s="1"/>
  <c r="G32" i="38" s="1"/>
  <c r="H32" i="38"/>
  <c r="C33" i="38"/>
  <c r="D33" i="38" s="1"/>
  <c r="G33" i="38" s="1"/>
  <c r="H33" i="38"/>
  <c r="C34" i="38"/>
  <c r="D34" i="38"/>
  <c r="G34" i="38" s="1"/>
  <c r="H34" i="38"/>
  <c r="C35" i="38"/>
  <c r="D35" i="38" s="1"/>
  <c r="G35" i="38" s="1"/>
  <c r="H35" i="38"/>
  <c r="C36" i="38"/>
  <c r="D36" i="38" s="1"/>
  <c r="G36" i="38" s="1"/>
  <c r="H36" i="38"/>
  <c r="C37" i="38"/>
  <c r="D37" i="38"/>
  <c r="G37" i="38" s="1"/>
  <c r="H37" i="38"/>
  <c r="C38" i="38"/>
  <c r="D38" i="38" s="1"/>
  <c r="G38" i="38" s="1"/>
  <c r="H38" i="38"/>
  <c r="C39" i="38"/>
  <c r="D39" i="38" s="1"/>
  <c r="G39" i="38" s="1"/>
  <c r="H39" i="38"/>
  <c r="C40" i="38"/>
  <c r="D40" i="38"/>
  <c r="G40" i="38" s="1"/>
  <c r="H40" i="38"/>
  <c r="C41" i="38"/>
  <c r="D41" i="38" s="1"/>
  <c r="G41" i="38" s="1"/>
  <c r="H41" i="38"/>
  <c r="C42" i="38"/>
  <c r="D42" i="38" s="1"/>
  <c r="G42" i="38" s="1"/>
  <c r="H42" i="38"/>
  <c r="C43" i="38"/>
  <c r="D43" i="38"/>
  <c r="G43" i="38" s="1"/>
  <c r="H43" i="38"/>
  <c r="C44" i="38"/>
  <c r="D44" i="38" s="1"/>
  <c r="G44" i="38" s="1"/>
  <c r="H44" i="38"/>
  <c r="C45" i="38"/>
  <c r="D45" i="38" s="1"/>
  <c r="G45" i="38" s="1"/>
  <c r="H45" i="38"/>
  <c r="C46" i="38"/>
  <c r="D46" i="38"/>
  <c r="G46" i="38" s="1"/>
  <c r="H46" i="38"/>
  <c r="C47" i="38"/>
  <c r="D47" i="38" s="1"/>
  <c r="G47" i="38" s="1"/>
  <c r="H47" i="38"/>
  <c r="C48" i="38"/>
  <c r="D48" i="38" s="1"/>
  <c r="G48" i="38" s="1"/>
  <c r="H48" i="38"/>
  <c r="C49" i="38"/>
  <c r="D49" i="38"/>
  <c r="G49" i="38" s="1"/>
  <c r="H49" i="38"/>
  <c r="C50" i="38"/>
  <c r="D50" i="38" s="1"/>
  <c r="G50" i="38" s="1"/>
  <c r="H50" i="38"/>
  <c r="C51" i="38"/>
  <c r="D51" i="38" s="1"/>
  <c r="G51" i="38" s="1"/>
  <c r="H51" i="38"/>
  <c r="C52" i="38"/>
  <c r="D52" i="38"/>
  <c r="G52" i="38" s="1"/>
  <c r="H52" i="38"/>
  <c r="C53" i="38"/>
  <c r="D53" i="38" s="1"/>
  <c r="G53" i="38" s="1"/>
  <c r="H53" i="38"/>
  <c r="C54" i="38"/>
  <c r="D54" i="38" s="1"/>
  <c r="G54" i="38" s="1"/>
  <c r="H54" i="38"/>
  <c r="C55" i="38"/>
  <c r="D55" i="38"/>
  <c r="G55" i="38" s="1"/>
  <c r="H55" i="38"/>
  <c r="C56" i="38"/>
  <c r="D56" i="38" s="1"/>
  <c r="G56" i="38" s="1"/>
  <c r="H56" i="38"/>
  <c r="C57" i="38"/>
  <c r="D57" i="38" s="1"/>
  <c r="G57" i="38" s="1"/>
  <c r="H57" i="38"/>
  <c r="C58" i="38"/>
  <c r="D58" i="38"/>
  <c r="G58" i="38" s="1"/>
  <c r="H58" i="38"/>
  <c r="C59" i="38"/>
  <c r="D59" i="38" s="1"/>
  <c r="G59" i="38" s="1"/>
  <c r="H59" i="38"/>
  <c r="C60" i="38"/>
  <c r="D60" i="38" s="1"/>
  <c r="G60" i="38" s="1"/>
  <c r="H60" i="38"/>
  <c r="C61" i="38"/>
  <c r="D61" i="38"/>
  <c r="G61" i="38" s="1"/>
  <c r="H61" i="38"/>
  <c r="C62" i="38"/>
  <c r="D62" i="38" s="1"/>
  <c r="G62" i="38" s="1"/>
  <c r="H62" i="38"/>
  <c r="C63" i="38"/>
  <c r="D63" i="38" s="1"/>
  <c r="G63" i="38" s="1"/>
  <c r="H63" i="38"/>
  <c r="C64" i="38"/>
  <c r="D64" i="38"/>
  <c r="G64" i="38" s="1"/>
  <c r="H64" i="38"/>
  <c r="C65" i="38"/>
  <c r="D65" i="38" s="1"/>
  <c r="G65" i="38" s="1"/>
  <c r="H65" i="38"/>
  <c r="C66" i="38"/>
  <c r="D66" i="38" s="1"/>
  <c r="G66" i="38" s="1"/>
  <c r="H66" i="38"/>
  <c r="C67" i="38"/>
  <c r="D67" i="38"/>
  <c r="G67" i="38" s="1"/>
  <c r="H67" i="38"/>
  <c r="C68" i="38"/>
  <c r="D68" i="38" s="1"/>
  <c r="G68" i="38" s="1"/>
  <c r="H68" i="38"/>
  <c r="C69" i="38"/>
  <c r="D69" i="38"/>
  <c r="G69" i="38" s="1"/>
  <c r="H69" i="38"/>
  <c r="C70" i="38"/>
  <c r="D70" i="38"/>
  <c r="G70" i="38" s="1"/>
  <c r="H70" i="38"/>
  <c r="C71" i="38"/>
  <c r="D71" i="38" s="1"/>
  <c r="G71" i="38" s="1"/>
  <c r="H71" i="38"/>
  <c r="C72" i="38"/>
  <c r="D72" i="38"/>
  <c r="G72" i="38" s="1"/>
  <c r="H72" i="38"/>
  <c r="C73" i="38"/>
  <c r="D73" i="38"/>
  <c r="G73" i="38" s="1"/>
  <c r="H73" i="38"/>
  <c r="C74" i="38"/>
  <c r="D74" i="38" s="1"/>
  <c r="G74" i="38" s="1"/>
  <c r="H74" i="38"/>
  <c r="C75" i="38"/>
  <c r="D75" i="38"/>
  <c r="G75" i="38" s="1"/>
  <c r="H75" i="38"/>
  <c r="C76" i="38"/>
  <c r="D76" i="38"/>
  <c r="G76" i="38" s="1"/>
  <c r="H76" i="38"/>
  <c r="C77" i="38"/>
  <c r="D77" i="38" s="1"/>
  <c r="G77" i="38" s="1"/>
  <c r="H77" i="38"/>
  <c r="C78" i="38"/>
  <c r="D78" i="38" s="1"/>
  <c r="G78" i="38" s="1"/>
  <c r="H78" i="38"/>
  <c r="C79" i="38"/>
  <c r="D79" i="38"/>
  <c r="G79" i="38" s="1"/>
  <c r="H79" i="38"/>
  <c r="C80" i="38"/>
  <c r="D80" i="38" s="1"/>
  <c r="G80" i="38" s="1"/>
  <c r="H80" i="38"/>
  <c r="C81" i="38"/>
  <c r="D81" i="38" s="1"/>
  <c r="G81" i="38" s="1"/>
  <c r="H81" i="38"/>
  <c r="C82" i="38"/>
  <c r="D82" i="38"/>
  <c r="G82" i="38" s="1"/>
  <c r="H82" i="38"/>
  <c r="C83" i="38"/>
  <c r="D83" i="38" s="1"/>
  <c r="G83" i="38" s="1"/>
  <c r="H83" i="38"/>
  <c r="C84" i="38"/>
  <c r="D84" i="38" s="1"/>
  <c r="G84" i="38" s="1"/>
  <c r="H84" i="38"/>
  <c r="C85" i="38"/>
  <c r="D85" i="38"/>
  <c r="G85" i="38" s="1"/>
  <c r="H85" i="38"/>
  <c r="C86" i="38"/>
  <c r="D86" i="38" s="1"/>
  <c r="G86" i="38" s="1"/>
  <c r="H86" i="38"/>
  <c r="C87" i="38"/>
  <c r="D87" i="38" s="1"/>
  <c r="G87" i="38" s="1"/>
  <c r="H87" i="38"/>
  <c r="C88" i="38"/>
  <c r="D88" i="38"/>
  <c r="G88" i="38" s="1"/>
  <c r="H88" i="38"/>
  <c r="C89" i="38"/>
  <c r="D89" i="38" s="1"/>
  <c r="G89" i="38" s="1"/>
  <c r="H89" i="38"/>
  <c r="C90" i="38"/>
  <c r="D90" i="38" s="1"/>
  <c r="G90" i="38" s="1"/>
  <c r="H90" i="38"/>
  <c r="C91" i="38"/>
  <c r="D91" i="38"/>
  <c r="G91" i="38" s="1"/>
  <c r="H91" i="38"/>
  <c r="C92" i="38"/>
  <c r="D92" i="38" s="1"/>
  <c r="G92" i="38" s="1"/>
  <c r="H92" i="38"/>
  <c r="C93" i="38"/>
  <c r="D93" i="38" s="1"/>
  <c r="G93" i="38" s="1"/>
  <c r="H93" i="38"/>
  <c r="C94" i="38"/>
  <c r="D94" i="38"/>
  <c r="G94" i="38" s="1"/>
  <c r="H94" i="38"/>
  <c r="C95" i="38"/>
  <c r="D95" i="38" s="1"/>
  <c r="G95" i="38" s="1"/>
  <c r="H95" i="38"/>
  <c r="C96" i="38"/>
  <c r="D96" i="38" s="1"/>
  <c r="G96" i="38" s="1"/>
  <c r="H96" i="38"/>
  <c r="H3" i="38"/>
  <c r="H3" i="37"/>
  <c r="G3" i="38"/>
  <c r="G3" i="37"/>
  <c r="D3" i="38"/>
  <c r="D3" i="37"/>
  <c r="C3" i="38"/>
  <c r="C3" i="37"/>
  <c r="C4" i="37"/>
  <c r="D4" i="37" s="1"/>
  <c r="G4" i="37" s="1"/>
  <c r="H4" i="37"/>
  <c r="C5" i="37"/>
  <c r="D5" i="37" s="1"/>
  <c r="G5" i="37" s="1"/>
  <c r="H5" i="37"/>
  <c r="C6" i="37"/>
  <c r="D6" i="37" s="1"/>
  <c r="G6" i="37" s="1"/>
  <c r="H6" i="37"/>
  <c r="C7" i="37"/>
  <c r="D7" i="37" s="1"/>
  <c r="G7" i="37" s="1"/>
  <c r="H7" i="37"/>
  <c r="C8" i="37"/>
  <c r="D8" i="37" s="1"/>
  <c r="G8" i="37" s="1"/>
  <c r="H8" i="37"/>
  <c r="C9" i="37"/>
  <c r="D9" i="37" s="1"/>
  <c r="G9" i="37" s="1"/>
  <c r="H9" i="37"/>
  <c r="C10" i="37"/>
  <c r="D10" i="37" s="1"/>
  <c r="G10" i="37" s="1"/>
  <c r="H10" i="37"/>
  <c r="C11" i="37"/>
  <c r="D11" i="37" s="1"/>
  <c r="G11" i="37" s="1"/>
  <c r="H11" i="37"/>
  <c r="C12" i="37"/>
  <c r="D12" i="37" s="1"/>
  <c r="G12" i="37" s="1"/>
  <c r="H12" i="37"/>
  <c r="C13" i="37"/>
  <c r="D13" i="37" s="1"/>
  <c r="G13" i="37" s="1"/>
  <c r="H13" i="37"/>
  <c r="C14" i="37"/>
  <c r="D14" i="37" s="1"/>
  <c r="G14" i="37" s="1"/>
  <c r="H14" i="37"/>
  <c r="C15" i="37"/>
  <c r="D15" i="37" s="1"/>
  <c r="G15" i="37" s="1"/>
  <c r="H15" i="37"/>
  <c r="C16" i="37"/>
  <c r="D16" i="37" s="1"/>
  <c r="G16" i="37" s="1"/>
  <c r="H16" i="37"/>
  <c r="C17" i="37"/>
  <c r="D17" i="37" s="1"/>
  <c r="G17" i="37" s="1"/>
  <c r="H17" i="37"/>
  <c r="C18" i="37"/>
  <c r="D18" i="37" s="1"/>
  <c r="G18" i="37" s="1"/>
  <c r="H18" i="37"/>
  <c r="C19" i="37"/>
  <c r="D19" i="37" s="1"/>
  <c r="G19" i="37" s="1"/>
  <c r="H19" i="37"/>
  <c r="C20" i="37"/>
  <c r="D20" i="37" s="1"/>
  <c r="G20" i="37" s="1"/>
  <c r="H20" i="37"/>
  <c r="C21" i="37"/>
  <c r="D21" i="37" s="1"/>
  <c r="G21" i="37" s="1"/>
  <c r="H21" i="37"/>
  <c r="C22" i="37"/>
  <c r="D22" i="37" s="1"/>
  <c r="G22" i="37" s="1"/>
  <c r="H22" i="37"/>
  <c r="C23" i="37"/>
  <c r="D23" i="37" s="1"/>
  <c r="G23" i="37" s="1"/>
  <c r="H23" i="37"/>
  <c r="C24" i="37"/>
  <c r="D24" i="37" s="1"/>
  <c r="G24" i="37" s="1"/>
  <c r="H24" i="37"/>
  <c r="C25" i="37"/>
  <c r="D25" i="37" s="1"/>
  <c r="G25" i="37" s="1"/>
  <c r="H25" i="37"/>
  <c r="C26" i="37"/>
  <c r="D26" i="37" s="1"/>
  <c r="G26" i="37" s="1"/>
  <c r="H26" i="37"/>
  <c r="C27" i="37"/>
  <c r="D27" i="37" s="1"/>
  <c r="G27" i="37" s="1"/>
  <c r="H27" i="37"/>
  <c r="C28" i="37"/>
  <c r="D28" i="37" s="1"/>
  <c r="G28" i="37" s="1"/>
  <c r="H28" i="37"/>
  <c r="C29" i="37"/>
  <c r="D29" i="37" s="1"/>
  <c r="G29" i="37" s="1"/>
  <c r="H29" i="37"/>
  <c r="C30" i="37"/>
  <c r="D30" i="37" s="1"/>
  <c r="G30" i="37" s="1"/>
  <c r="H30" i="37"/>
  <c r="C31" i="37"/>
  <c r="D31" i="37" s="1"/>
  <c r="G31" i="37" s="1"/>
  <c r="H31" i="37"/>
  <c r="C32" i="37"/>
  <c r="D32" i="37" s="1"/>
  <c r="G32" i="37" s="1"/>
  <c r="H32" i="37"/>
  <c r="C33" i="37"/>
  <c r="D33" i="37" s="1"/>
  <c r="G33" i="37" s="1"/>
  <c r="H33" i="37"/>
  <c r="C34" i="37"/>
  <c r="D34" i="37" s="1"/>
  <c r="G34" i="37" s="1"/>
  <c r="H34" i="37"/>
  <c r="C35" i="37"/>
  <c r="D35" i="37" s="1"/>
  <c r="G35" i="37" s="1"/>
  <c r="H35" i="37"/>
  <c r="C36" i="37"/>
  <c r="D36" i="37" s="1"/>
  <c r="G36" i="37" s="1"/>
  <c r="H36" i="37"/>
  <c r="C37" i="37"/>
  <c r="D37" i="37" s="1"/>
  <c r="G37" i="37" s="1"/>
  <c r="H37" i="37"/>
  <c r="C38" i="37"/>
  <c r="D38" i="37" s="1"/>
  <c r="G38" i="37" s="1"/>
  <c r="H38" i="37"/>
  <c r="C39" i="37"/>
  <c r="D39" i="37" s="1"/>
  <c r="G39" i="37" s="1"/>
  <c r="H39" i="37"/>
  <c r="C40" i="37"/>
  <c r="D40" i="37" s="1"/>
  <c r="G40" i="37" s="1"/>
  <c r="H40" i="37"/>
  <c r="C41" i="37"/>
  <c r="D41" i="37" s="1"/>
  <c r="G41" i="37" s="1"/>
  <c r="H41" i="37"/>
  <c r="C42" i="37"/>
  <c r="D42" i="37" s="1"/>
  <c r="G42" i="37" s="1"/>
  <c r="H42" i="37"/>
  <c r="C43" i="37"/>
  <c r="D43" i="37" s="1"/>
  <c r="G43" i="37" s="1"/>
  <c r="H43" i="37"/>
  <c r="C44" i="37"/>
  <c r="D44" i="37" s="1"/>
  <c r="G44" i="37" s="1"/>
  <c r="H44" i="37"/>
  <c r="C45" i="37"/>
  <c r="D45" i="37" s="1"/>
  <c r="G45" i="37" s="1"/>
  <c r="H45" i="37"/>
  <c r="C46" i="37"/>
  <c r="D46" i="37" s="1"/>
  <c r="G46" i="37" s="1"/>
  <c r="H46" i="37"/>
  <c r="C47" i="37"/>
  <c r="D47" i="37" s="1"/>
  <c r="G47" i="37" s="1"/>
  <c r="H47" i="37"/>
  <c r="C48" i="37"/>
  <c r="D48" i="37" s="1"/>
  <c r="G48" i="37" s="1"/>
  <c r="H48" i="37"/>
  <c r="C49" i="37"/>
  <c r="D49" i="37" s="1"/>
  <c r="G49" i="37" s="1"/>
  <c r="H49" i="37"/>
  <c r="C50" i="37"/>
  <c r="D50" i="37" s="1"/>
  <c r="G50" i="37" s="1"/>
  <c r="H50" i="37"/>
  <c r="C51" i="37"/>
  <c r="D51" i="37" s="1"/>
  <c r="G51" i="37" s="1"/>
  <c r="H51" i="37"/>
  <c r="C52" i="37"/>
  <c r="D52" i="37" s="1"/>
  <c r="G52" i="37" s="1"/>
  <c r="H52" i="37"/>
  <c r="C53" i="37"/>
  <c r="D53" i="37" s="1"/>
  <c r="G53" i="37" s="1"/>
  <c r="H53" i="37"/>
  <c r="C54" i="37"/>
  <c r="D54" i="37" s="1"/>
  <c r="G54" i="37" s="1"/>
  <c r="H54" i="37"/>
  <c r="C55" i="37"/>
  <c r="D55" i="37" s="1"/>
  <c r="G55" i="37" s="1"/>
  <c r="H55" i="37"/>
  <c r="C56" i="37"/>
  <c r="D56" i="37" s="1"/>
  <c r="G56" i="37" s="1"/>
  <c r="H56" i="37"/>
  <c r="C57" i="37"/>
  <c r="D57" i="37" s="1"/>
  <c r="G57" i="37" s="1"/>
  <c r="H57" i="37"/>
  <c r="C58" i="37"/>
  <c r="D58" i="37" s="1"/>
  <c r="G58" i="37" s="1"/>
  <c r="H58" i="37"/>
  <c r="C59" i="37"/>
  <c r="D59" i="37" s="1"/>
  <c r="G59" i="37" s="1"/>
  <c r="H59" i="37"/>
  <c r="C60" i="37"/>
  <c r="D60" i="37" s="1"/>
  <c r="G60" i="37" s="1"/>
  <c r="H60" i="37"/>
  <c r="C61" i="37"/>
  <c r="D61" i="37" s="1"/>
  <c r="G61" i="37" s="1"/>
  <c r="H61" i="37"/>
  <c r="C62" i="37"/>
  <c r="D62" i="37" s="1"/>
  <c r="G62" i="37" s="1"/>
  <c r="H62" i="37"/>
  <c r="C63" i="37"/>
  <c r="D63" i="37" s="1"/>
  <c r="G63" i="37" s="1"/>
  <c r="H63" i="37"/>
  <c r="C64" i="37"/>
  <c r="D64" i="37" s="1"/>
  <c r="G64" i="37" s="1"/>
  <c r="H64" i="37"/>
  <c r="C65" i="37"/>
  <c r="D65" i="37" s="1"/>
  <c r="G65" i="37" s="1"/>
  <c r="H65" i="37"/>
  <c r="C66" i="37"/>
  <c r="D66" i="37" s="1"/>
  <c r="G66" i="37" s="1"/>
  <c r="H66" i="37"/>
  <c r="C67" i="37"/>
  <c r="D67" i="37" s="1"/>
  <c r="G67" i="37" s="1"/>
  <c r="H67" i="37"/>
  <c r="C68" i="37"/>
  <c r="D68" i="37" s="1"/>
  <c r="G68" i="37" s="1"/>
  <c r="H68" i="37"/>
  <c r="C69" i="37"/>
  <c r="D69" i="37" s="1"/>
  <c r="G69" i="37" s="1"/>
  <c r="H69" i="37"/>
  <c r="C70" i="37"/>
  <c r="D70" i="37" s="1"/>
  <c r="G70" i="37" s="1"/>
  <c r="H70" i="37"/>
  <c r="C71" i="37"/>
  <c r="D71" i="37" s="1"/>
  <c r="G71" i="37" s="1"/>
  <c r="H71" i="37"/>
  <c r="C72" i="37"/>
  <c r="D72" i="37" s="1"/>
  <c r="G72" i="37" s="1"/>
  <c r="H72" i="37"/>
  <c r="C73" i="37"/>
  <c r="D73" i="37" s="1"/>
  <c r="G73" i="37" s="1"/>
  <c r="H73" i="37"/>
  <c r="C74" i="37"/>
  <c r="D74" i="37" s="1"/>
  <c r="G74" i="37" s="1"/>
  <c r="H74" i="37"/>
  <c r="C75" i="37"/>
  <c r="D75" i="37" s="1"/>
  <c r="G75" i="37" s="1"/>
  <c r="H75" i="37"/>
  <c r="C76" i="37"/>
  <c r="D76" i="37" s="1"/>
  <c r="G76" i="37" s="1"/>
  <c r="H76" i="37"/>
  <c r="C77" i="37"/>
  <c r="D77" i="37" s="1"/>
  <c r="G77" i="37" s="1"/>
  <c r="H77" i="37"/>
  <c r="C78" i="37"/>
  <c r="D78" i="37" s="1"/>
  <c r="G78" i="37" s="1"/>
  <c r="H78" i="37"/>
  <c r="C79" i="37"/>
  <c r="D79" i="37" s="1"/>
  <c r="G79" i="37" s="1"/>
  <c r="H79" i="37"/>
  <c r="C80" i="37"/>
  <c r="D80" i="37" s="1"/>
  <c r="G80" i="37" s="1"/>
  <c r="H80" i="37"/>
  <c r="C81" i="37"/>
  <c r="D81" i="37" s="1"/>
  <c r="G81" i="37" s="1"/>
  <c r="H81" i="37"/>
  <c r="C82" i="37"/>
  <c r="D82" i="37" s="1"/>
  <c r="G82" i="37" s="1"/>
  <c r="H82" i="37"/>
  <c r="C83" i="37"/>
  <c r="D83" i="37" s="1"/>
  <c r="G83" i="37" s="1"/>
  <c r="H83" i="37"/>
  <c r="C84" i="37"/>
  <c r="D84" i="37" s="1"/>
  <c r="G84" i="37" s="1"/>
  <c r="H84" i="37"/>
  <c r="C85" i="37"/>
  <c r="D85" i="37" s="1"/>
  <c r="G85" i="37" s="1"/>
  <c r="H85" i="37"/>
  <c r="C86" i="37"/>
  <c r="D86" i="37" s="1"/>
  <c r="G86" i="37" s="1"/>
  <c r="H86" i="37"/>
  <c r="C87" i="37"/>
  <c r="D87" i="37" s="1"/>
  <c r="G87" i="37" s="1"/>
  <c r="H87" i="37"/>
  <c r="C88" i="37"/>
  <c r="D88" i="37" s="1"/>
  <c r="G88" i="37" s="1"/>
  <c r="H88" i="37"/>
  <c r="C89" i="37"/>
  <c r="D89" i="37" s="1"/>
  <c r="G89" i="37" s="1"/>
  <c r="H89" i="37"/>
  <c r="C90" i="37"/>
  <c r="D90" i="37" s="1"/>
  <c r="G90" i="37" s="1"/>
  <c r="H90" i="37"/>
  <c r="C91" i="37"/>
  <c r="D91" i="37" s="1"/>
  <c r="G91" i="37" s="1"/>
  <c r="H91" i="37"/>
  <c r="C92" i="37"/>
  <c r="D92" i="37" s="1"/>
  <c r="G92" i="37" s="1"/>
  <c r="H92" i="37"/>
  <c r="C93" i="37"/>
  <c r="D93" i="37" s="1"/>
  <c r="G93" i="37" s="1"/>
  <c r="H93" i="37"/>
  <c r="C94" i="37"/>
  <c r="D94" i="37" s="1"/>
  <c r="G94" i="37" s="1"/>
  <c r="H94" i="37"/>
  <c r="C95" i="37"/>
  <c r="D95" i="37" s="1"/>
  <c r="G95" i="37" s="1"/>
  <c r="H95" i="37"/>
  <c r="E3" i="9"/>
  <c r="H3" i="9" s="1"/>
  <c r="D3" i="9"/>
  <c r="I3" i="9"/>
  <c r="D4" i="31"/>
  <c r="E4" i="31" s="1"/>
  <c r="H4" i="31" s="1"/>
  <c r="I4" i="31"/>
  <c r="D5" i="31"/>
  <c r="E5" i="31" s="1"/>
  <c r="H5" i="31" s="1"/>
  <c r="I5" i="31"/>
  <c r="D6" i="31"/>
  <c r="E6" i="31" s="1"/>
  <c r="H6" i="31" s="1"/>
  <c r="I6" i="31"/>
  <c r="D7" i="31"/>
  <c r="E7" i="31" s="1"/>
  <c r="H7" i="31" s="1"/>
  <c r="I7" i="31"/>
  <c r="D8" i="31"/>
  <c r="E8" i="31" s="1"/>
  <c r="H8" i="31" s="1"/>
  <c r="I8" i="31"/>
  <c r="D9" i="31"/>
  <c r="E9" i="31" s="1"/>
  <c r="H9" i="31" s="1"/>
  <c r="I9" i="31"/>
  <c r="D10" i="31"/>
  <c r="E10" i="31" s="1"/>
  <c r="H10" i="31" s="1"/>
  <c r="I10" i="31"/>
  <c r="D11" i="31"/>
  <c r="E11" i="31" s="1"/>
  <c r="H11" i="31" s="1"/>
  <c r="I11" i="31"/>
  <c r="D12" i="31"/>
  <c r="E12" i="31" s="1"/>
  <c r="H12" i="31" s="1"/>
  <c r="I12" i="31"/>
  <c r="D13" i="31"/>
  <c r="E13" i="31" s="1"/>
  <c r="H13" i="31" s="1"/>
  <c r="I13" i="31"/>
  <c r="D14" i="31"/>
  <c r="E14" i="31" s="1"/>
  <c r="H14" i="31" s="1"/>
  <c r="I14" i="31"/>
  <c r="D15" i="31"/>
  <c r="E15" i="31" s="1"/>
  <c r="H15" i="31" s="1"/>
  <c r="I15" i="31"/>
  <c r="D16" i="31"/>
  <c r="E16" i="31" s="1"/>
  <c r="H16" i="31" s="1"/>
  <c r="I16" i="31"/>
  <c r="D17" i="31"/>
  <c r="E17" i="31" s="1"/>
  <c r="H17" i="31" s="1"/>
  <c r="I17" i="31"/>
  <c r="D18" i="31"/>
  <c r="E18" i="31" s="1"/>
  <c r="H18" i="31" s="1"/>
  <c r="I18" i="31"/>
  <c r="D19" i="31"/>
  <c r="E19" i="31" s="1"/>
  <c r="H19" i="31" s="1"/>
  <c r="I19" i="31"/>
  <c r="D20" i="31"/>
  <c r="E20" i="31" s="1"/>
  <c r="H20" i="31" s="1"/>
  <c r="I20" i="31"/>
  <c r="D21" i="31"/>
  <c r="E21" i="31" s="1"/>
  <c r="H21" i="31" s="1"/>
  <c r="I21" i="31"/>
  <c r="D22" i="31"/>
  <c r="E22" i="31" s="1"/>
  <c r="H22" i="31" s="1"/>
  <c r="I22" i="31"/>
  <c r="D23" i="31"/>
  <c r="E23" i="31" s="1"/>
  <c r="H23" i="31" s="1"/>
  <c r="I23" i="31"/>
  <c r="D24" i="31"/>
  <c r="E24" i="31" s="1"/>
  <c r="H24" i="31" s="1"/>
  <c r="I24" i="31"/>
  <c r="D25" i="31"/>
  <c r="E25" i="31"/>
  <c r="H25" i="31" s="1"/>
  <c r="I25" i="31"/>
  <c r="D26" i="31"/>
  <c r="E26" i="31" s="1"/>
  <c r="H26" i="31" s="1"/>
  <c r="I26" i="31"/>
  <c r="D27" i="31"/>
  <c r="E27" i="31" s="1"/>
  <c r="H27" i="31" s="1"/>
  <c r="I27" i="31"/>
  <c r="D28" i="31"/>
  <c r="E28" i="31" s="1"/>
  <c r="H28" i="31" s="1"/>
  <c r="I28" i="31"/>
  <c r="D29" i="31"/>
  <c r="E29" i="31" s="1"/>
  <c r="H29" i="31" s="1"/>
  <c r="I29" i="31"/>
  <c r="D30" i="31"/>
  <c r="E30" i="31" s="1"/>
  <c r="H30" i="31" s="1"/>
  <c r="I30" i="31"/>
  <c r="D31" i="31"/>
  <c r="E31" i="31" s="1"/>
  <c r="H31" i="31" s="1"/>
  <c r="I31" i="31"/>
  <c r="D32" i="31"/>
  <c r="E32" i="31" s="1"/>
  <c r="H32" i="31" s="1"/>
  <c r="I32" i="31"/>
  <c r="D33" i="31"/>
  <c r="E33" i="31" s="1"/>
  <c r="H33" i="31" s="1"/>
  <c r="I33" i="31"/>
  <c r="D34" i="31"/>
  <c r="E34" i="31"/>
  <c r="H34" i="31" s="1"/>
  <c r="I34" i="31"/>
  <c r="D35" i="31"/>
  <c r="E35" i="31" s="1"/>
  <c r="H35" i="31" s="1"/>
  <c r="I35" i="31"/>
  <c r="D36" i="31"/>
  <c r="E36" i="31" s="1"/>
  <c r="H36" i="31" s="1"/>
  <c r="I36" i="31"/>
  <c r="D37" i="31"/>
  <c r="E37" i="31" s="1"/>
  <c r="H37" i="31" s="1"/>
  <c r="I37" i="31"/>
  <c r="D38" i="31"/>
  <c r="E38" i="31" s="1"/>
  <c r="H38" i="31" s="1"/>
  <c r="I38" i="31"/>
  <c r="D39" i="31"/>
  <c r="E39" i="31" s="1"/>
  <c r="H39" i="31" s="1"/>
  <c r="I39" i="31"/>
  <c r="D40" i="31"/>
  <c r="E40" i="31"/>
  <c r="H40" i="31" s="1"/>
  <c r="I40" i="31"/>
  <c r="D41" i="31"/>
  <c r="E41" i="31" s="1"/>
  <c r="H41" i="31" s="1"/>
  <c r="I41" i="31"/>
  <c r="D42" i="31"/>
  <c r="E42" i="31" s="1"/>
  <c r="H42" i="31" s="1"/>
  <c r="I42" i="31"/>
  <c r="D43" i="31"/>
  <c r="E43" i="31" s="1"/>
  <c r="H43" i="31" s="1"/>
  <c r="I43" i="31"/>
  <c r="D44" i="31"/>
  <c r="E44" i="31" s="1"/>
  <c r="H44" i="31" s="1"/>
  <c r="I44" i="31"/>
  <c r="D45" i="31"/>
  <c r="E45" i="31" s="1"/>
  <c r="H45" i="31" s="1"/>
  <c r="I45" i="31"/>
  <c r="D46" i="31"/>
  <c r="E46" i="31" s="1"/>
  <c r="H46" i="31" s="1"/>
  <c r="I46" i="31"/>
  <c r="D47" i="31"/>
  <c r="E47" i="31" s="1"/>
  <c r="H47" i="31" s="1"/>
  <c r="I47" i="31"/>
  <c r="D48" i="31"/>
  <c r="E48" i="31" s="1"/>
  <c r="H48" i="31" s="1"/>
  <c r="I48" i="31"/>
  <c r="D49" i="31"/>
  <c r="E49" i="31" s="1"/>
  <c r="H49" i="31" s="1"/>
  <c r="I49" i="31"/>
  <c r="D50" i="31"/>
  <c r="E50" i="31" s="1"/>
  <c r="H50" i="31" s="1"/>
  <c r="I50" i="31"/>
  <c r="D51" i="31"/>
  <c r="E51" i="31" s="1"/>
  <c r="H51" i="31" s="1"/>
  <c r="I51" i="31"/>
  <c r="D52" i="31"/>
  <c r="E52" i="31"/>
  <c r="H52" i="31" s="1"/>
  <c r="I52" i="31"/>
  <c r="D53" i="31"/>
  <c r="E53" i="31" s="1"/>
  <c r="H53" i="31" s="1"/>
  <c r="I53" i="31"/>
  <c r="D54" i="31"/>
  <c r="E54" i="31" s="1"/>
  <c r="H54" i="31" s="1"/>
  <c r="I54" i="31"/>
  <c r="D55" i="31"/>
  <c r="E55" i="31"/>
  <c r="H55" i="31" s="1"/>
  <c r="I55" i="31"/>
  <c r="D56" i="31"/>
  <c r="E56" i="31" s="1"/>
  <c r="H56" i="31" s="1"/>
  <c r="I56" i="31"/>
  <c r="D57" i="31"/>
  <c r="E57" i="31" s="1"/>
  <c r="H57" i="31" s="1"/>
  <c r="I57" i="31"/>
  <c r="D58" i="31"/>
  <c r="E58" i="31"/>
  <c r="H58" i="31" s="1"/>
  <c r="I58" i="31"/>
  <c r="D59" i="31"/>
  <c r="E59" i="31" s="1"/>
  <c r="H59" i="31" s="1"/>
  <c r="I59" i="31"/>
  <c r="D60" i="31"/>
  <c r="E60" i="31" s="1"/>
  <c r="H60" i="31" s="1"/>
  <c r="I60" i="31"/>
  <c r="D61" i="31"/>
  <c r="E61" i="31" s="1"/>
  <c r="H61" i="31" s="1"/>
  <c r="I61" i="31"/>
  <c r="D62" i="31"/>
  <c r="E62" i="31" s="1"/>
  <c r="H62" i="31" s="1"/>
  <c r="I62" i="31"/>
  <c r="D63" i="31"/>
  <c r="E63" i="31" s="1"/>
  <c r="H63" i="31" s="1"/>
  <c r="I63" i="31"/>
  <c r="D64" i="31"/>
  <c r="E64" i="31"/>
  <c r="H64" i="31" s="1"/>
  <c r="I64" i="31"/>
  <c r="D65" i="31"/>
  <c r="E65" i="31" s="1"/>
  <c r="H65" i="31" s="1"/>
  <c r="I65" i="31"/>
  <c r="D66" i="31"/>
  <c r="E66" i="31" s="1"/>
  <c r="H66" i="31" s="1"/>
  <c r="I66" i="31"/>
  <c r="D67" i="31"/>
  <c r="E67" i="31" s="1"/>
  <c r="H67" i="31" s="1"/>
  <c r="I67" i="31"/>
  <c r="D68" i="31"/>
  <c r="E68" i="31" s="1"/>
  <c r="H68" i="31" s="1"/>
  <c r="I68" i="31"/>
  <c r="D69" i="31"/>
  <c r="E69" i="31" s="1"/>
  <c r="H69" i="31" s="1"/>
  <c r="I69" i="31"/>
  <c r="D70" i="31"/>
  <c r="E70" i="31" s="1"/>
  <c r="H70" i="31" s="1"/>
  <c r="I70" i="31"/>
  <c r="D71" i="31"/>
  <c r="E71" i="31" s="1"/>
  <c r="H71" i="31" s="1"/>
  <c r="I71" i="31"/>
  <c r="D72" i="31"/>
  <c r="E72" i="31" s="1"/>
  <c r="H72" i="31" s="1"/>
  <c r="I72" i="31"/>
  <c r="D73" i="31"/>
  <c r="E73" i="31" s="1"/>
  <c r="H73" i="31" s="1"/>
  <c r="I73" i="31"/>
  <c r="D74" i="31"/>
  <c r="E74" i="31" s="1"/>
  <c r="H74" i="31" s="1"/>
  <c r="I74" i="31"/>
  <c r="D75" i="31"/>
  <c r="E75" i="31" s="1"/>
  <c r="H75" i="31" s="1"/>
  <c r="I75" i="31"/>
  <c r="D76" i="31"/>
  <c r="E76" i="31" s="1"/>
  <c r="H76" i="31" s="1"/>
  <c r="I76" i="31"/>
  <c r="D77" i="31"/>
  <c r="E77" i="31" s="1"/>
  <c r="H77" i="31" s="1"/>
  <c r="I77" i="31"/>
  <c r="D78" i="31"/>
  <c r="E78" i="31" s="1"/>
  <c r="H78" i="31" s="1"/>
  <c r="I78" i="31"/>
  <c r="D79" i="31"/>
  <c r="E79" i="31" s="1"/>
  <c r="H79" i="31" s="1"/>
  <c r="I79" i="31"/>
  <c r="D80" i="31"/>
  <c r="E80" i="31" s="1"/>
  <c r="H80" i="31" s="1"/>
  <c r="I80" i="31"/>
  <c r="D81" i="31"/>
  <c r="E81" i="31" s="1"/>
  <c r="H81" i="31" s="1"/>
  <c r="I81" i="31"/>
  <c r="D82" i="31"/>
  <c r="E82" i="31" s="1"/>
  <c r="H82" i="31" s="1"/>
  <c r="I82" i="31"/>
  <c r="D83" i="31"/>
  <c r="E83" i="31" s="1"/>
  <c r="H83" i="31" s="1"/>
  <c r="I83" i="31"/>
  <c r="D84" i="31"/>
  <c r="E84" i="31" s="1"/>
  <c r="H84" i="31" s="1"/>
  <c r="I84" i="31"/>
  <c r="D85" i="31"/>
  <c r="E85" i="31" s="1"/>
  <c r="H85" i="31" s="1"/>
  <c r="I85" i="31"/>
  <c r="D86" i="31"/>
  <c r="E86" i="31" s="1"/>
  <c r="H86" i="31" s="1"/>
  <c r="I86" i="31"/>
  <c r="D87" i="31"/>
  <c r="E87" i="31" s="1"/>
  <c r="H87" i="31" s="1"/>
  <c r="I87" i="31"/>
  <c r="D88" i="31"/>
  <c r="E88" i="31" s="1"/>
  <c r="H88" i="31" s="1"/>
  <c r="I88" i="31"/>
  <c r="D89" i="31"/>
  <c r="E89" i="31" s="1"/>
  <c r="H89" i="31" s="1"/>
  <c r="I89" i="31"/>
  <c r="D90" i="31"/>
  <c r="E90" i="31" s="1"/>
  <c r="H90" i="31" s="1"/>
  <c r="I90" i="31"/>
  <c r="D91" i="31"/>
  <c r="E91" i="31" s="1"/>
  <c r="H91" i="31" s="1"/>
  <c r="I91" i="31"/>
  <c r="D92" i="31"/>
  <c r="E92" i="31" s="1"/>
  <c r="H92" i="31" s="1"/>
  <c r="I92" i="31"/>
  <c r="D93" i="31"/>
  <c r="E93" i="31" s="1"/>
  <c r="H93" i="31" s="1"/>
  <c r="I93" i="31"/>
  <c r="D94" i="31"/>
  <c r="E94" i="31" s="1"/>
  <c r="H94" i="31" s="1"/>
  <c r="I94" i="31"/>
  <c r="D95" i="31"/>
  <c r="E95" i="31" s="1"/>
  <c r="H95" i="31" s="1"/>
  <c r="I95" i="31"/>
  <c r="D96" i="31"/>
  <c r="E96" i="31" s="1"/>
  <c r="H96" i="31" s="1"/>
  <c r="I96" i="31"/>
  <c r="D97" i="31"/>
  <c r="E97" i="31" s="1"/>
  <c r="H97" i="31" s="1"/>
  <c r="I97" i="31"/>
  <c r="D98" i="31"/>
  <c r="E98" i="31" s="1"/>
  <c r="H98" i="31" s="1"/>
  <c r="I98" i="31"/>
  <c r="D99" i="31"/>
  <c r="E99" i="31" s="1"/>
  <c r="H99" i="31" s="1"/>
  <c r="I99" i="31"/>
  <c r="D100" i="31"/>
  <c r="E100" i="31" s="1"/>
  <c r="H100" i="31" s="1"/>
  <c r="I100" i="31"/>
  <c r="D4" i="32"/>
  <c r="E4" i="32" s="1"/>
  <c r="H4" i="32" s="1"/>
  <c r="I4" i="32"/>
  <c r="D5" i="32"/>
  <c r="E5" i="32"/>
  <c r="H5" i="32" s="1"/>
  <c r="I5" i="32"/>
  <c r="D6" i="32"/>
  <c r="E6" i="32" s="1"/>
  <c r="H6" i="32" s="1"/>
  <c r="I6" i="32"/>
  <c r="D7" i="32"/>
  <c r="E7" i="32" s="1"/>
  <c r="H7" i="32" s="1"/>
  <c r="I7" i="32"/>
  <c r="D8" i="32"/>
  <c r="E8" i="32"/>
  <c r="H8" i="32"/>
  <c r="I8" i="32"/>
  <c r="D9" i="32"/>
  <c r="E9" i="32" s="1"/>
  <c r="H9" i="32" s="1"/>
  <c r="I9" i="32"/>
  <c r="D10" i="32"/>
  <c r="E10" i="32" s="1"/>
  <c r="H10" i="32" s="1"/>
  <c r="I10" i="32"/>
  <c r="D11" i="32"/>
  <c r="E11" i="32"/>
  <c r="H11" i="32" s="1"/>
  <c r="I11" i="32"/>
  <c r="D12" i="32"/>
  <c r="E12" i="32" s="1"/>
  <c r="H12" i="32" s="1"/>
  <c r="I12" i="32"/>
  <c r="D13" i="32"/>
  <c r="E13" i="32" s="1"/>
  <c r="H13" i="32" s="1"/>
  <c r="I13" i="32"/>
  <c r="D14" i="32"/>
  <c r="E14" i="32"/>
  <c r="H14" i="32" s="1"/>
  <c r="I14" i="32"/>
  <c r="D15" i="32"/>
  <c r="E15" i="32" s="1"/>
  <c r="H15" i="32" s="1"/>
  <c r="I15" i="32"/>
  <c r="D16" i="32"/>
  <c r="E16" i="32" s="1"/>
  <c r="H16" i="32" s="1"/>
  <c r="I16" i="32"/>
  <c r="D17" i="32"/>
  <c r="E17" i="32" s="1"/>
  <c r="H17" i="32" s="1"/>
  <c r="I17" i="32"/>
  <c r="D18" i="32"/>
  <c r="E18" i="32" s="1"/>
  <c r="H18" i="32" s="1"/>
  <c r="I18" i="32"/>
  <c r="D19" i="32"/>
  <c r="E19" i="32" s="1"/>
  <c r="H19" i="32" s="1"/>
  <c r="I19" i="32"/>
  <c r="D20" i="32"/>
  <c r="E20" i="32"/>
  <c r="H20" i="32" s="1"/>
  <c r="I20" i="32"/>
  <c r="D21" i="32"/>
  <c r="E21" i="32" s="1"/>
  <c r="H21" i="32" s="1"/>
  <c r="I21" i="32"/>
  <c r="D22" i="32"/>
  <c r="E22" i="32" s="1"/>
  <c r="H22" i="32" s="1"/>
  <c r="I22" i="32"/>
  <c r="D23" i="32"/>
  <c r="E23" i="32"/>
  <c r="H23" i="32" s="1"/>
  <c r="I23" i="32"/>
  <c r="D24" i="32"/>
  <c r="E24" i="32" s="1"/>
  <c r="H24" i="32" s="1"/>
  <c r="I24" i="32"/>
  <c r="D25" i="32"/>
  <c r="E25" i="32" s="1"/>
  <c r="H25" i="32" s="1"/>
  <c r="I25" i="32"/>
  <c r="D26" i="32"/>
  <c r="E26" i="32" s="1"/>
  <c r="H26" i="32" s="1"/>
  <c r="I26" i="32"/>
  <c r="D27" i="32"/>
  <c r="E27" i="32" s="1"/>
  <c r="H27" i="32" s="1"/>
  <c r="I27" i="32"/>
  <c r="D28" i="32"/>
  <c r="E28" i="32" s="1"/>
  <c r="H28" i="32" s="1"/>
  <c r="I28" i="32"/>
  <c r="D29" i="32"/>
  <c r="E29" i="32" s="1"/>
  <c r="H29" i="32" s="1"/>
  <c r="I29" i="32"/>
  <c r="D30" i="32"/>
  <c r="E30" i="32" s="1"/>
  <c r="H30" i="32" s="1"/>
  <c r="I30" i="32"/>
  <c r="D31" i="32"/>
  <c r="E31" i="32" s="1"/>
  <c r="H31" i="32" s="1"/>
  <c r="I31" i="32"/>
  <c r="D32" i="32"/>
  <c r="E32" i="32"/>
  <c r="H32" i="32" s="1"/>
  <c r="I32" i="32"/>
  <c r="D33" i="32"/>
  <c r="E33" i="32" s="1"/>
  <c r="H33" i="32" s="1"/>
  <c r="I33" i="32"/>
  <c r="D34" i="32"/>
  <c r="E34" i="32" s="1"/>
  <c r="H34" i="32" s="1"/>
  <c r="I34" i="32"/>
  <c r="D35" i="32"/>
  <c r="E35" i="32" s="1"/>
  <c r="H35" i="32" s="1"/>
  <c r="I35" i="32"/>
  <c r="D36" i="32"/>
  <c r="E36" i="32" s="1"/>
  <c r="H36" i="32" s="1"/>
  <c r="I36" i="32"/>
  <c r="D37" i="32"/>
  <c r="E37" i="32" s="1"/>
  <c r="H37" i="32" s="1"/>
  <c r="I37" i="32"/>
  <c r="D38" i="32"/>
  <c r="E38" i="32" s="1"/>
  <c r="H38" i="32" s="1"/>
  <c r="I38" i="32"/>
  <c r="D39" i="32"/>
  <c r="E39" i="32" s="1"/>
  <c r="H39" i="32" s="1"/>
  <c r="I39" i="32"/>
  <c r="D40" i="32"/>
  <c r="E40" i="32" s="1"/>
  <c r="H40" i="32" s="1"/>
  <c r="I40" i="32"/>
  <c r="D41" i="32"/>
  <c r="E41" i="32"/>
  <c r="H41" i="32" s="1"/>
  <c r="I41" i="32"/>
  <c r="D42" i="32"/>
  <c r="E42" i="32" s="1"/>
  <c r="H42" i="32" s="1"/>
  <c r="I42" i="32"/>
  <c r="D43" i="32"/>
  <c r="E43" i="32" s="1"/>
  <c r="H43" i="32" s="1"/>
  <c r="I43" i="32"/>
  <c r="D44" i="32"/>
  <c r="E44" i="32" s="1"/>
  <c r="H44" i="32" s="1"/>
  <c r="I44" i="32"/>
  <c r="D45" i="32"/>
  <c r="E45" i="32" s="1"/>
  <c r="H45" i="32" s="1"/>
  <c r="I45" i="32"/>
  <c r="D46" i="32"/>
  <c r="E46" i="32" s="1"/>
  <c r="H46" i="32" s="1"/>
  <c r="I46" i="32"/>
  <c r="D47" i="32"/>
  <c r="E47" i="32" s="1"/>
  <c r="H47" i="32" s="1"/>
  <c r="I47" i="32"/>
  <c r="D48" i="32"/>
  <c r="E48" i="32" s="1"/>
  <c r="H48" i="32" s="1"/>
  <c r="I48" i="32"/>
  <c r="D49" i="32"/>
  <c r="E49" i="32" s="1"/>
  <c r="H49" i="32" s="1"/>
  <c r="I49" i="32"/>
  <c r="D50" i="32"/>
  <c r="E50" i="32"/>
  <c r="H50" i="32" s="1"/>
  <c r="I50" i="32"/>
  <c r="D51" i="32"/>
  <c r="E51" i="32" s="1"/>
  <c r="H51" i="32" s="1"/>
  <c r="I51" i="32"/>
  <c r="D52" i="32"/>
  <c r="E52" i="32" s="1"/>
  <c r="H52" i="32" s="1"/>
  <c r="I52" i="32"/>
  <c r="D53" i="32"/>
  <c r="E53" i="32" s="1"/>
  <c r="H53" i="32" s="1"/>
  <c r="I53" i="32"/>
  <c r="D54" i="32"/>
  <c r="E54" i="32" s="1"/>
  <c r="H54" i="32" s="1"/>
  <c r="I54" i="32"/>
  <c r="D55" i="32"/>
  <c r="E55" i="32" s="1"/>
  <c r="H55" i="32" s="1"/>
  <c r="I55" i="32"/>
  <c r="D56" i="32"/>
  <c r="E56" i="32" s="1"/>
  <c r="H56" i="32" s="1"/>
  <c r="I56" i="32"/>
  <c r="D57" i="32"/>
  <c r="E57" i="32" s="1"/>
  <c r="H57" i="32" s="1"/>
  <c r="I57" i="32"/>
  <c r="D58" i="32"/>
  <c r="E58" i="32" s="1"/>
  <c r="H58" i="32" s="1"/>
  <c r="I58" i="32"/>
  <c r="D59" i="32"/>
  <c r="E59" i="32"/>
  <c r="H59" i="32" s="1"/>
  <c r="I59" i="32"/>
  <c r="D60" i="32"/>
  <c r="E60" i="32" s="1"/>
  <c r="H60" i="32" s="1"/>
  <c r="I60" i="32"/>
  <c r="D61" i="32"/>
  <c r="E61" i="32" s="1"/>
  <c r="H61" i="32" s="1"/>
  <c r="I61" i="32"/>
  <c r="D62" i="32"/>
  <c r="E62" i="32" s="1"/>
  <c r="H62" i="32" s="1"/>
  <c r="I62" i="32"/>
  <c r="D63" i="32"/>
  <c r="E63" i="32" s="1"/>
  <c r="H63" i="32" s="1"/>
  <c r="I63" i="32"/>
  <c r="D64" i="32"/>
  <c r="E64" i="32" s="1"/>
  <c r="H64" i="32" s="1"/>
  <c r="I64" i="32"/>
  <c r="D65" i="32"/>
  <c r="E65" i="32" s="1"/>
  <c r="H65" i="32" s="1"/>
  <c r="I65" i="32"/>
  <c r="D66" i="32"/>
  <c r="E66" i="32" s="1"/>
  <c r="H66" i="32" s="1"/>
  <c r="I66" i="32"/>
  <c r="D67" i="32"/>
  <c r="E67" i="32" s="1"/>
  <c r="H67" i="32" s="1"/>
  <c r="I67" i="32"/>
  <c r="D68" i="32"/>
  <c r="E68" i="32"/>
  <c r="H68" i="32" s="1"/>
  <c r="I68" i="32"/>
  <c r="D69" i="32"/>
  <c r="E69" i="32" s="1"/>
  <c r="H69" i="32" s="1"/>
  <c r="I69" i="32"/>
  <c r="D70" i="32"/>
  <c r="E70" i="32" s="1"/>
  <c r="H70" i="32" s="1"/>
  <c r="I70" i="32"/>
  <c r="D71" i="32"/>
  <c r="E71" i="32" s="1"/>
  <c r="H71" i="32" s="1"/>
  <c r="I71" i="32"/>
  <c r="D72" i="32"/>
  <c r="E72" i="32" s="1"/>
  <c r="H72" i="32" s="1"/>
  <c r="I72" i="32"/>
  <c r="D73" i="32"/>
  <c r="E73" i="32" s="1"/>
  <c r="H73" i="32" s="1"/>
  <c r="I73" i="32"/>
  <c r="D74" i="32"/>
  <c r="E74" i="32" s="1"/>
  <c r="H74" i="32" s="1"/>
  <c r="I74" i="32"/>
  <c r="D75" i="32"/>
  <c r="E75" i="32" s="1"/>
  <c r="H75" i="32" s="1"/>
  <c r="I75" i="32"/>
  <c r="D76" i="32"/>
  <c r="E76" i="32" s="1"/>
  <c r="H76" i="32" s="1"/>
  <c r="I76" i="32"/>
  <c r="D77" i="32"/>
  <c r="E77" i="32"/>
  <c r="H77" i="32" s="1"/>
  <c r="I77" i="32"/>
  <c r="D78" i="32"/>
  <c r="E78" i="32" s="1"/>
  <c r="H78" i="32" s="1"/>
  <c r="I78" i="32"/>
  <c r="D79" i="32"/>
  <c r="E79" i="32" s="1"/>
  <c r="H79" i="32" s="1"/>
  <c r="I79" i="32"/>
  <c r="D80" i="32"/>
  <c r="E80" i="32" s="1"/>
  <c r="H80" i="32" s="1"/>
  <c r="I80" i="32"/>
  <c r="D81" i="32"/>
  <c r="E81" i="32" s="1"/>
  <c r="H81" i="32" s="1"/>
  <c r="I81" i="32"/>
  <c r="D82" i="32"/>
  <c r="E82" i="32" s="1"/>
  <c r="H82" i="32" s="1"/>
  <c r="I82" i="32"/>
  <c r="D83" i="32"/>
  <c r="E83" i="32" s="1"/>
  <c r="H83" i="32" s="1"/>
  <c r="I83" i="32"/>
  <c r="D84" i="32"/>
  <c r="E84" i="32" s="1"/>
  <c r="H84" i="32" s="1"/>
  <c r="I84" i="32"/>
  <c r="D85" i="32"/>
  <c r="E85" i="32" s="1"/>
  <c r="H85" i="32" s="1"/>
  <c r="I85" i="32"/>
  <c r="D86" i="32"/>
  <c r="E86" i="32"/>
  <c r="H86" i="32" s="1"/>
  <c r="I86" i="32"/>
  <c r="D87" i="32"/>
  <c r="E87" i="32" s="1"/>
  <c r="H87" i="32" s="1"/>
  <c r="I87" i="32"/>
  <c r="D88" i="32"/>
  <c r="E88" i="32" s="1"/>
  <c r="H88" i="32" s="1"/>
  <c r="I88" i="32"/>
  <c r="D89" i="32"/>
  <c r="E89" i="32" s="1"/>
  <c r="H89" i="32" s="1"/>
  <c r="I89" i="32"/>
  <c r="D90" i="32"/>
  <c r="E90" i="32" s="1"/>
  <c r="H90" i="32" s="1"/>
  <c r="I90" i="32"/>
  <c r="D91" i="32"/>
  <c r="E91" i="32" s="1"/>
  <c r="H91" i="32" s="1"/>
  <c r="I91" i="32"/>
  <c r="D92" i="32"/>
  <c r="E92" i="32" s="1"/>
  <c r="H92" i="32" s="1"/>
  <c r="I92" i="32"/>
  <c r="D93" i="32"/>
  <c r="E93" i="32" s="1"/>
  <c r="H93" i="32" s="1"/>
  <c r="I93" i="32"/>
  <c r="D94" i="32"/>
  <c r="E94" i="32" s="1"/>
  <c r="H94" i="32" s="1"/>
  <c r="I94" i="32"/>
  <c r="D95" i="32"/>
  <c r="E95" i="32"/>
  <c r="H95" i="32" s="1"/>
  <c r="I95" i="32"/>
  <c r="D96" i="32"/>
  <c r="E96" i="32" s="1"/>
  <c r="H96" i="32" s="1"/>
  <c r="I96" i="32"/>
  <c r="D97" i="32"/>
  <c r="E97" i="32" s="1"/>
  <c r="H97" i="32" s="1"/>
  <c r="I97" i="32"/>
  <c r="D98" i="32"/>
  <c r="E98" i="32" s="1"/>
  <c r="H98" i="32" s="1"/>
  <c r="I98" i="32"/>
  <c r="D4" i="33"/>
  <c r="E4" i="33" s="1"/>
  <c r="H4" i="33" s="1"/>
  <c r="I4" i="33"/>
  <c r="D5" i="33"/>
  <c r="E5" i="33" s="1"/>
  <c r="H5" i="33" s="1"/>
  <c r="I5" i="33"/>
  <c r="D6" i="33"/>
  <c r="E6" i="33" s="1"/>
  <c r="H6" i="33" s="1"/>
  <c r="I6" i="33"/>
  <c r="D7" i="33"/>
  <c r="E7" i="33" s="1"/>
  <c r="H7" i="33" s="1"/>
  <c r="I7" i="33"/>
  <c r="D8" i="33"/>
  <c r="E8" i="33"/>
  <c r="H8" i="33"/>
  <c r="I8" i="33"/>
  <c r="D9" i="33"/>
  <c r="E9" i="33"/>
  <c r="H9" i="33" s="1"/>
  <c r="I9" i="33"/>
  <c r="D10" i="33"/>
  <c r="E10" i="33" s="1"/>
  <c r="H10" i="33" s="1"/>
  <c r="I10" i="33"/>
  <c r="D11" i="33"/>
  <c r="E11" i="33"/>
  <c r="H11" i="33"/>
  <c r="I11" i="33"/>
  <c r="D12" i="33"/>
  <c r="E12" i="33" s="1"/>
  <c r="H12" i="33" s="1"/>
  <c r="I12" i="33"/>
  <c r="D13" i="33"/>
  <c r="E13" i="33"/>
  <c r="H13" i="33" s="1"/>
  <c r="I13" i="33"/>
  <c r="D14" i="33"/>
  <c r="E14" i="33"/>
  <c r="H14" i="33"/>
  <c r="I14" i="33"/>
  <c r="D15" i="33"/>
  <c r="E15" i="33" s="1"/>
  <c r="H15" i="33" s="1"/>
  <c r="I15" i="33"/>
  <c r="D16" i="33"/>
  <c r="E16" i="33" s="1"/>
  <c r="H16" i="33" s="1"/>
  <c r="I16" i="33"/>
  <c r="D17" i="33"/>
  <c r="E17" i="33"/>
  <c r="H17" i="33"/>
  <c r="I17" i="33"/>
  <c r="D18" i="33"/>
  <c r="E18" i="33"/>
  <c r="H18" i="33" s="1"/>
  <c r="I18" i="33"/>
  <c r="D19" i="33"/>
  <c r="E19" i="33"/>
  <c r="H19" i="33" s="1"/>
  <c r="I19" i="33"/>
  <c r="D20" i="33"/>
  <c r="E20" i="33" s="1"/>
  <c r="H20" i="33" s="1"/>
  <c r="I20" i="33"/>
  <c r="D21" i="33"/>
  <c r="E21" i="33"/>
  <c r="H21" i="33" s="1"/>
  <c r="I21" i="33"/>
  <c r="D22" i="33"/>
  <c r="E22" i="33" s="1"/>
  <c r="H22" i="33" s="1"/>
  <c r="I22" i="33"/>
  <c r="D23" i="33"/>
  <c r="E23" i="33" s="1"/>
  <c r="H23" i="33" s="1"/>
  <c r="I23" i="33"/>
  <c r="D24" i="33"/>
  <c r="E24" i="33"/>
  <c r="H24" i="33" s="1"/>
  <c r="I24" i="33"/>
  <c r="D25" i="33"/>
  <c r="E25" i="33" s="1"/>
  <c r="H25" i="33" s="1"/>
  <c r="I25" i="33"/>
  <c r="D26" i="33"/>
  <c r="E26" i="33"/>
  <c r="H26" i="33" s="1"/>
  <c r="I26" i="33"/>
  <c r="D27" i="33"/>
  <c r="E27" i="33"/>
  <c r="H27" i="33" s="1"/>
  <c r="I27" i="33"/>
  <c r="D28" i="33"/>
  <c r="E28" i="33"/>
  <c r="H28" i="33" s="1"/>
  <c r="I28" i="33"/>
  <c r="D29" i="33"/>
  <c r="E29" i="33" s="1"/>
  <c r="H29" i="33" s="1"/>
  <c r="I29" i="33"/>
  <c r="D30" i="33"/>
  <c r="E30" i="33"/>
  <c r="H30" i="33" s="1"/>
  <c r="I30" i="33"/>
  <c r="D31" i="33"/>
  <c r="E31" i="33"/>
  <c r="H31" i="33"/>
  <c r="I31" i="33"/>
  <c r="D32" i="33"/>
  <c r="E32" i="33"/>
  <c r="H32" i="33" s="1"/>
  <c r="I32" i="33"/>
  <c r="D33" i="33"/>
  <c r="E33" i="33" s="1"/>
  <c r="H33" i="33" s="1"/>
  <c r="I33" i="33"/>
  <c r="D34" i="33"/>
  <c r="E34" i="33" s="1"/>
  <c r="H34" i="33" s="1"/>
  <c r="I34" i="33"/>
  <c r="D35" i="33"/>
  <c r="E35" i="33"/>
  <c r="H35" i="33" s="1"/>
  <c r="I35" i="33"/>
  <c r="D36" i="33"/>
  <c r="E36" i="33" s="1"/>
  <c r="H36" i="33" s="1"/>
  <c r="I36" i="33"/>
  <c r="D37" i="33"/>
  <c r="E37" i="33" s="1"/>
  <c r="H37" i="33" s="1"/>
  <c r="I37" i="33"/>
  <c r="D38" i="33"/>
  <c r="E38" i="33"/>
  <c r="H38" i="33" s="1"/>
  <c r="I38" i="33"/>
  <c r="D39" i="33"/>
  <c r="E39" i="33" s="1"/>
  <c r="H39" i="33" s="1"/>
  <c r="I39" i="33"/>
  <c r="D40" i="33"/>
  <c r="E40" i="33" s="1"/>
  <c r="H40" i="33" s="1"/>
  <c r="I40" i="33"/>
  <c r="D41" i="33"/>
  <c r="E41" i="33" s="1"/>
  <c r="H41" i="33" s="1"/>
  <c r="I41" i="33"/>
  <c r="D42" i="33"/>
  <c r="E42" i="33" s="1"/>
  <c r="H42" i="33" s="1"/>
  <c r="I42" i="33"/>
  <c r="D43" i="33"/>
  <c r="E43" i="33" s="1"/>
  <c r="H43" i="33" s="1"/>
  <c r="I43" i="33"/>
  <c r="D44" i="33"/>
  <c r="E44" i="33"/>
  <c r="H44" i="33" s="1"/>
  <c r="I44" i="33"/>
  <c r="D45" i="33"/>
  <c r="E45" i="33" s="1"/>
  <c r="H45" i="33" s="1"/>
  <c r="I45" i="33"/>
  <c r="D46" i="33"/>
  <c r="E46" i="33" s="1"/>
  <c r="H46" i="33" s="1"/>
  <c r="I46" i="33"/>
  <c r="D47" i="33"/>
  <c r="E47" i="33"/>
  <c r="H47" i="33" s="1"/>
  <c r="I47" i="33"/>
  <c r="D48" i="33"/>
  <c r="E48" i="33" s="1"/>
  <c r="H48" i="33" s="1"/>
  <c r="I48" i="33"/>
  <c r="D49" i="33"/>
  <c r="E49" i="33" s="1"/>
  <c r="H49" i="33" s="1"/>
  <c r="I49" i="33"/>
  <c r="D50" i="33"/>
  <c r="E50" i="33"/>
  <c r="H50" i="33" s="1"/>
  <c r="I50" i="33"/>
  <c r="D51" i="33"/>
  <c r="E51" i="33" s="1"/>
  <c r="H51" i="33" s="1"/>
  <c r="I51" i="33"/>
  <c r="D52" i="33"/>
  <c r="E52" i="33" s="1"/>
  <c r="H52" i="33" s="1"/>
  <c r="I52" i="33"/>
  <c r="D53" i="33"/>
  <c r="E53" i="33"/>
  <c r="H53" i="33" s="1"/>
  <c r="I53" i="33"/>
  <c r="D54" i="33"/>
  <c r="E54" i="33" s="1"/>
  <c r="H54" i="33" s="1"/>
  <c r="I54" i="33"/>
  <c r="D55" i="33"/>
  <c r="E55" i="33" s="1"/>
  <c r="H55" i="33" s="1"/>
  <c r="I55" i="33"/>
  <c r="D56" i="33"/>
  <c r="E56" i="33" s="1"/>
  <c r="H56" i="33" s="1"/>
  <c r="I56" i="33"/>
  <c r="D57" i="33"/>
  <c r="E57" i="33" s="1"/>
  <c r="H57" i="33" s="1"/>
  <c r="I57" i="33"/>
  <c r="D58" i="33"/>
  <c r="E58" i="33" s="1"/>
  <c r="H58" i="33" s="1"/>
  <c r="I58" i="33"/>
  <c r="D59" i="33"/>
  <c r="E59" i="33"/>
  <c r="H59" i="33" s="1"/>
  <c r="I59" i="33"/>
  <c r="D60" i="33"/>
  <c r="E60" i="33" s="1"/>
  <c r="H60" i="33" s="1"/>
  <c r="I60" i="33"/>
  <c r="D61" i="33"/>
  <c r="E61" i="33" s="1"/>
  <c r="H61" i="33" s="1"/>
  <c r="I61" i="33"/>
  <c r="D62" i="33"/>
  <c r="E62" i="33"/>
  <c r="H62" i="33" s="1"/>
  <c r="I62" i="33"/>
  <c r="D63" i="33"/>
  <c r="E63" i="33" s="1"/>
  <c r="H63" i="33" s="1"/>
  <c r="I63" i="33"/>
  <c r="D64" i="33"/>
  <c r="E64" i="33" s="1"/>
  <c r="H64" i="33" s="1"/>
  <c r="I64" i="33"/>
  <c r="D65" i="33"/>
  <c r="E65" i="33" s="1"/>
  <c r="H65" i="33" s="1"/>
  <c r="I65" i="33"/>
  <c r="D66" i="33"/>
  <c r="E66" i="33" s="1"/>
  <c r="H66" i="33" s="1"/>
  <c r="I66" i="33"/>
  <c r="D67" i="33"/>
  <c r="E67" i="33" s="1"/>
  <c r="H67" i="33" s="1"/>
  <c r="I67" i="33"/>
  <c r="D68" i="33"/>
  <c r="E68" i="33" s="1"/>
  <c r="H68" i="33" s="1"/>
  <c r="I68" i="33"/>
  <c r="D69" i="33"/>
  <c r="E69" i="33" s="1"/>
  <c r="H69" i="33" s="1"/>
  <c r="I69" i="33"/>
  <c r="D70" i="33"/>
  <c r="E70" i="33" s="1"/>
  <c r="H70" i="33" s="1"/>
  <c r="I70" i="33"/>
  <c r="D71" i="33"/>
  <c r="E71" i="33"/>
  <c r="H71" i="33" s="1"/>
  <c r="I71" i="33"/>
  <c r="D72" i="33"/>
  <c r="E72" i="33" s="1"/>
  <c r="H72" i="33" s="1"/>
  <c r="I72" i="33"/>
  <c r="D73" i="33"/>
  <c r="E73" i="33" s="1"/>
  <c r="H73" i="33" s="1"/>
  <c r="I73" i="33"/>
  <c r="D74" i="33"/>
  <c r="E74" i="33" s="1"/>
  <c r="H74" i="33" s="1"/>
  <c r="I74" i="33"/>
  <c r="D75" i="33"/>
  <c r="E75" i="33" s="1"/>
  <c r="H75" i="33" s="1"/>
  <c r="I75" i="33"/>
  <c r="D76" i="33"/>
  <c r="E76" i="33" s="1"/>
  <c r="H76" i="33" s="1"/>
  <c r="I76" i="33"/>
  <c r="D77" i="33"/>
  <c r="E77" i="33" s="1"/>
  <c r="H77" i="33" s="1"/>
  <c r="I77" i="33"/>
  <c r="D78" i="33"/>
  <c r="E78" i="33" s="1"/>
  <c r="H78" i="33" s="1"/>
  <c r="I78" i="33"/>
  <c r="D79" i="33"/>
  <c r="E79" i="33" s="1"/>
  <c r="H79" i="33" s="1"/>
  <c r="I79" i="33"/>
  <c r="D80" i="33"/>
  <c r="E80" i="33"/>
  <c r="H80" i="33" s="1"/>
  <c r="I80" i="33"/>
  <c r="D81" i="33"/>
  <c r="E81" i="33" s="1"/>
  <c r="H81" i="33" s="1"/>
  <c r="I81" i="33"/>
  <c r="D82" i="33"/>
  <c r="E82" i="33" s="1"/>
  <c r="H82" i="33" s="1"/>
  <c r="I82" i="33"/>
  <c r="D83" i="33"/>
  <c r="E83" i="33" s="1"/>
  <c r="H83" i="33" s="1"/>
  <c r="I83" i="33"/>
  <c r="D84" i="33"/>
  <c r="E84" i="33" s="1"/>
  <c r="H84" i="33" s="1"/>
  <c r="I84" i="33"/>
  <c r="D85" i="33"/>
  <c r="E85" i="33" s="1"/>
  <c r="H85" i="33" s="1"/>
  <c r="I85" i="33"/>
  <c r="D86" i="33"/>
  <c r="E86" i="33" s="1"/>
  <c r="H86" i="33" s="1"/>
  <c r="I86" i="33"/>
  <c r="D87" i="33"/>
  <c r="E87" i="33" s="1"/>
  <c r="H87" i="33" s="1"/>
  <c r="I87" i="33"/>
  <c r="D88" i="33"/>
  <c r="E88" i="33" s="1"/>
  <c r="H88" i="33" s="1"/>
  <c r="I88" i="33"/>
  <c r="D89" i="33"/>
  <c r="E89" i="33"/>
  <c r="H89" i="33" s="1"/>
  <c r="I89" i="33"/>
  <c r="D90" i="33"/>
  <c r="E90" i="33" s="1"/>
  <c r="H90" i="33" s="1"/>
  <c r="I90" i="33"/>
  <c r="D91" i="33"/>
  <c r="E91" i="33" s="1"/>
  <c r="H91" i="33" s="1"/>
  <c r="I91" i="33"/>
  <c r="D92" i="33"/>
  <c r="E92" i="33" s="1"/>
  <c r="H92" i="33" s="1"/>
  <c r="I92" i="33"/>
  <c r="D93" i="33"/>
  <c r="E93" i="33" s="1"/>
  <c r="H93" i="33" s="1"/>
  <c r="I93" i="33"/>
  <c r="D94" i="33"/>
  <c r="E94" i="33" s="1"/>
  <c r="H94" i="33" s="1"/>
  <c r="I94" i="33"/>
  <c r="D95" i="33"/>
  <c r="E95" i="33" s="1"/>
  <c r="H95" i="33" s="1"/>
  <c r="I95" i="33"/>
  <c r="D96" i="33"/>
  <c r="E96" i="33" s="1"/>
  <c r="H96" i="33" s="1"/>
  <c r="I96" i="33"/>
  <c r="D97" i="33"/>
  <c r="E97" i="33" s="1"/>
  <c r="H97" i="33" s="1"/>
  <c r="I97" i="33"/>
  <c r="D98" i="33"/>
  <c r="E98" i="33" s="1"/>
  <c r="H98" i="33" s="1"/>
  <c r="I98" i="33"/>
  <c r="D4" i="34"/>
  <c r="E4" i="34" s="1"/>
  <c r="H4" i="34" s="1"/>
  <c r="I4" i="34"/>
  <c r="D5" i="34"/>
  <c r="E5" i="34" s="1"/>
  <c r="H5" i="34" s="1"/>
  <c r="I5" i="34"/>
  <c r="D6" i="34"/>
  <c r="E6" i="34" s="1"/>
  <c r="H6" i="34" s="1"/>
  <c r="I6" i="34"/>
  <c r="D7" i="34"/>
  <c r="E7" i="34" s="1"/>
  <c r="H7" i="34" s="1"/>
  <c r="I7" i="34"/>
  <c r="D8" i="34"/>
  <c r="E8" i="34" s="1"/>
  <c r="H8" i="34" s="1"/>
  <c r="I8" i="34"/>
  <c r="D9" i="34"/>
  <c r="E9" i="34" s="1"/>
  <c r="H9" i="34" s="1"/>
  <c r="I9" i="34"/>
  <c r="D10" i="34"/>
  <c r="E10" i="34" s="1"/>
  <c r="H10" i="34" s="1"/>
  <c r="I10" i="34"/>
  <c r="D11" i="34"/>
  <c r="E11" i="34" s="1"/>
  <c r="H11" i="34" s="1"/>
  <c r="I11" i="34"/>
  <c r="D12" i="34"/>
  <c r="E12" i="34" s="1"/>
  <c r="H12" i="34" s="1"/>
  <c r="I12" i="34"/>
  <c r="D13" i="34"/>
  <c r="E13" i="34" s="1"/>
  <c r="H13" i="34" s="1"/>
  <c r="I13" i="34"/>
  <c r="D14" i="34"/>
  <c r="E14" i="34" s="1"/>
  <c r="H14" i="34" s="1"/>
  <c r="I14" i="34"/>
  <c r="D15" i="34"/>
  <c r="E15" i="34" s="1"/>
  <c r="H15" i="34" s="1"/>
  <c r="I15" i="34"/>
  <c r="D16" i="34"/>
  <c r="E16" i="34" s="1"/>
  <c r="H16" i="34" s="1"/>
  <c r="I16" i="34"/>
  <c r="D17" i="34"/>
  <c r="E17" i="34" s="1"/>
  <c r="H17" i="34" s="1"/>
  <c r="I17" i="34"/>
  <c r="D18" i="34"/>
  <c r="E18" i="34" s="1"/>
  <c r="H18" i="34" s="1"/>
  <c r="I18" i="34"/>
  <c r="D19" i="34"/>
  <c r="E19" i="34" s="1"/>
  <c r="H19" i="34" s="1"/>
  <c r="I19" i="34"/>
  <c r="D20" i="34"/>
  <c r="E20" i="34" s="1"/>
  <c r="H20" i="34" s="1"/>
  <c r="I20" i="34"/>
  <c r="D21" i="34"/>
  <c r="E21" i="34" s="1"/>
  <c r="H21" i="34" s="1"/>
  <c r="I21" i="34"/>
  <c r="D22" i="34"/>
  <c r="E22" i="34" s="1"/>
  <c r="H22" i="34" s="1"/>
  <c r="I22" i="34"/>
  <c r="D23" i="34"/>
  <c r="E23" i="34" s="1"/>
  <c r="H23" i="34" s="1"/>
  <c r="I23" i="34"/>
  <c r="D24" i="34"/>
  <c r="E24" i="34" s="1"/>
  <c r="H24" i="34" s="1"/>
  <c r="I24" i="34"/>
  <c r="D25" i="34"/>
  <c r="E25" i="34" s="1"/>
  <c r="H25" i="34" s="1"/>
  <c r="I25" i="34"/>
  <c r="D26" i="34"/>
  <c r="E26" i="34" s="1"/>
  <c r="H26" i="34" s="1"/>
  <c r="I26" i="34"/>
  <c r="D27" i="34"/>
  <c r="E27" i="34" s="1"/>
  <c r="H27" i="34" s="1"/>
  <c r="I27" i="34"/>
  <c r="D28" i="34"/>
  <c r="E28" i="34" s="1"/>
  <c r="H28" i="34" s="1"/>
  <c r="I28" i="34"/>
  <c r="D29" i="34"/>
  <c r="E29" i="34" s="1"/>
  <c r="H29" i="34" s="1"/>
  <c r="I29" i="34"/>
  <c r="D30" i="34"/>
  <c r="E30" i="34" s="1"/>
  <c r="H30" i="34" s="1"/>
  <c r="I30" i="34"/>
  <c r="D31" i="34"/>
  <c r="E31" i="34" s="1"/>
  <c r="H31" i="34" s="1"/>
  <c r="I31" i="34"/>
  <c r="D32" i="34"/>
  <c r="E32" i="34" s="1"/>
  <c r="H32" i="34" s="1"/>
  <c r="I32" i="34"/>
  <c r="D33" i="34"/>
  <c r="E33" i="34" s="1"/>
  <c r="H33" i="34" s="1"/>
  <c r="I33" i="34"/>
  <c r="D34" i="34"/>
  <c r="E34" i="34" s="1"/>
  <c r="H34" i="34" s="1"/>
  <c r="I34" i="34"/>
  <c r="D35" i="34"/>
  <c r="E35" i="34" s="1"/>
  <c r="H35" i="34" s="1"/>
  <c r="I35" i="34"/>
  <c r="D36" i="34"/>
  <c r="E36" i="34" s="1"/>
  <c r="H36" i="34" s="1"/>
  <c r="I36" i="34"/>
  <c r="D37" i="34"/>
  <c r="E37" i="34" s="1"/>
  <c r="H37" i="34" s="1"/>
  <c r="I37" i="34"/>
  <c r="D38" i="34"/>
  <c r="E38" i="34" s="1"/>
  <c r="H38" i="34" s="1"/>
  <c r="I38" i="34"/>
  <c r="D39" i="34"/>
  <c r="E39" i="34" s="1"/>
  <c r="H39" i="34" s="1"/>
  <c r="I39" i="34"/>
  <c r="D40" i="34"/>
  <c r="E40" i="34" s="1"/>
  <c r="H40" i="34" s="1"/>
  <c r="I40" i="34"/>
  <c r="D41" i="34"/>
  <c r="E41" i="34" s="1"/>
  <c r="H41" i="34" s="1"/>
  <c r="I41" i="34"/>
  <c r="D42" i="34"/>
  <c r="E42" i="34" s="1"/>
  <c r="H42" i="34" s="1"/>
  <c r="I42" i="34"/>
  <c r="D43" i="34"/>
  <c r="E43" i="34" s="1"/>
  <c r="H43" i="34" s="1"/>
  <c r="I43" i="34"/>
  <c r="D44" i="34"/>
  <c r="E44" i="34" s="1"/>
  <c r="H44" i="34" s="1"/>
  <c r="I44" i="34"/>
  <c r="D45" i="34"/>
  <c r="E45" i="34" s="1"/>
  <c r="H45" i="34" s="1"/>
  <c r="I45" i="34"/>
  <c r="D46" i="34"/>
  <c r="E46" i="34" s="1"/>
  <c r="H46" i="34" s="1"/>
  <c r="I46" i="34"/>
  <c r="D47" i="34"/>
  <c r="E47" i="34" s="1"/>
  <c r="H47" i="34" s="1"/>
  <c r="I47" i="34"/>
  <c r="D48" i="34"/>
  <c r="E48" i="34" s="1"/>
  <c r="H48" i="34" s="1"/>
  <c r="I48" i="34"/>
  <c r="D49" i="34"/>
  <c r="E49" i="34" s="1"/>
  <c r="H49" i="34" s="1"/>
  <c r="I49" i="34"/>
  <c r="D50" i="34"/>
  <c r="E50" i="34" s="1"/>
  <c r="H50" i="34" s="1"/>
  <c r="I50" i="34"/>
  <c r="D51" i="34"/>
  <c r="E51" i="34" s="1"/>
  <c r="H51" i="34" s="1"/>
  <c r="I51" i="34"/>
  <c r="D52" i="34"/>
  <c r="E52" i="34" s="1"/>
  <c r="H52" i="34" s="1"/>
  <c r="I52" i="34"/>
  <c r="D53" i="34"/>
  <c r="E53" i="34" s="1"/>
  <c r="H53" i="34" s="1"/>
  <c r="I53" i="34"/>
  <c r="D54" i="34"/>
  <c r="E54" i="34" s="1"/>
  <c r="H54" i="34" s="1"/>
  <c r="I54" i="34"/>
  <c r="D55" i="34"/>
  <c r="E55" i="34" s="1"/>
  <c r="H55" i="34" s="1"/>
  <c r="I55" i="34"/>
  <c r="D56" i="34"/>
  <c r="E56" i="34" s="1"/>
  <c r="H56" i="34" s="1"/>
  <c r="I56" i="34"/>
  <c r="D57" i="34"/>
  <c r="E57" i="34" s="1"/>
  <c r="H57" i="34" s="1"/>
  <c r="I57" i="34"/>
  <c r="D58" i="34"/>
  <c r="E58" i="34" s="1"/>
  <c r="H58" i="34" s="1"/>
  <c r="I58" i="34"/>
  <c r="D59" i="34"/>
  <c r="E59" i="34" s="1"/>
  <c r="H59" i="34" s="1"/>
  <c r="I59" i="34"/>
  <c r="D60" i="34"/>
  <c r="E60" i="34" s="1"/>
  <c r="H60" i="34" s="1"/>
  <c r="I60" i="34"/>
  <c r="D61" i="34"/>
  <c r="E61" i="34" s="1"/>
  <c r="H61" i="34" s="1"/>
  <c r="I61" i="34"/>
  <c r="D62" i="34"/>
  <c r="E62" i="34" s="1"/>
  <c r="H62" i="34" s="1"/>
  <c r="I62" i="34"/>
  <c r="D63" i="34"/>
  <c r="E63" i="34" s="1"/>
  <c r="H63" i="34" s="1"/>
  <c r="I63" i="34"/>
  <c r="D64" i="34"/>
  <c r="E64" i="34" s="1"/>
  <c r="H64" i="34" s="1"/>
  <c r="I64" i="34"/>
  <c r="D65" i="34"/>
  <c r="E65" i="34" s="1"/>
  <c r="H65" i="34" s="1"/>
  <c r="I65" i="34"/>
  <c r="D66" i="34"/>
  <c r="E66" i="34" s="1"/>
  <c r="H66" i="34" s="1"/>
  <c r="I66" i="34"/>
  <c r="D67" i="34"/>
  <c r="E67" i="34" s="1"/>
  <c r="H67" i="34" s="1"/>
  <c r="I67" i="34"/>
  <c r="D68" i="34"/>
  <c r="E68" i="34" s="1"/>
  <c r="H68" i="34" s="1"/>
  <c r="I68" i="34"/>
  <c r="D69" i="34"/>
  <c r="E69" i="34" s="1"/>
  <c r="H69" i="34" s="1"/>
  <c r="I69" i="34"/>
  <c r="D70" i="34"/>
  <c r="E70" i="34" s="1"/>
  <c r="H70" i="34" s="1"/>
  <c r="I70" i="34"/>
  <c r="D71" i="34"/>
  <c r="E71" i="34" s="1"/>
  <c r="H71" i="34" s="1"/>
  <c r="I71" i="34"/>
  <c r="D72" i="34"/>
  <c r="E72" i="34" s="1"/>
  <c r="H72" i="34" s="1"/>
  <c r="I72" i="34"/>
  <c r="D73" i="34"/>
  <c r="E73" i="34" s="1"/>
  <c r="H73" i="34" s="1"/>
  <c r="I73" i="34"/>
  <c r="D74" i="34"/>
  <c r="E74" i="34" s="1"/>
  <c r="H74" i="34" s="1"/>
  <c r="I74" i="34"/>
  <c r="D75" i="34"/>
  <c r="E75" i="34" s="1"/>
  <c r="H75" i="34" s="1"/>
  <c r="I75" i="34"/>
  <c r="D76" i="34"/>
  <c r="E76" i="34" s="1"/>
  <c r="H76" i="34" s="1"/>
  <c r="I76" i="34"/>
  <c r="D77" i="34"/>
  <c r="E77" i="34" s="1"/>
  <c r="H77" i="34" s="1"/>
  <c r="I77" i="34"/>
  <c r="D78" i="34"/>
  <c r="E78" i="34" s="1"/>
  <c r="H78" i="34" s="1"/>
  <c r="I78" i="34"/>
  <c r="D79" i="34"/>
  <c r="E79" i="34" s="1"/>
  <c r="H79" i="34" s="1"/>
  <c r="I79" i="34"/>
  <c r="D80" i="34"/>
  <c r="E80" i="34" s="1"/>
  <c r="H80" i="34" s="1"/>
  <c r="I80" i="34"/>
  <c r="D81" i="34"/>
  <c r="E81" i="34" s="1"/>
  <c r="H81" i="34" s="1"/>
  <c r="I81" i="34"/>
  <c r="D82" i="34"/>
  <c r="E82" i="34" s="1"/>
  <c r="H82" i="34" s="1"/>
  <c r="I82" i="34"/>
  <c r="D83" i="34"/>
  <c r="E83" i="34" s="1"/>
  <c r="H83" i="34" s="1"/>
  <c r="I83" i="34"/>
  <c r="D84" i="34"/>
  <c r="E84" i="34" s="1"/>
  <c r="H84" i="34" s="1"/>
  <c r="I84" i="34"/>
  <c r="D85" i="34"/>
  <c r="E85" i="34" s="1"/>
  <c r="H85" i="34" s="1"/>
  <c r="I85" i="34"/>
  <c r="D86" i="34"/>
  <c r="E86" i="34" s="1"/>
  <c r="H86" i="34" s="1"/>
  <c r="I86" i="34"/>
  <c r="D87" i="34"/>
  <c r="E87" i="34" s="1"/>
  <c r="H87" i="34" s="1"/>
  <c r="I87" i="34"/>
  <c r="D88" i="34"/>
  <c r="E88" i="34" s="1"/>
  <c r="H88" i="34" s="1"/>
  <c r="I88" i="34"/>
  <c r="D89" i="34"/>
  <c r="E89" i="34" s="1"/>
  <c r="H89" i="34" s="1"/>
  <c r="I89" i="34"/>
  <c r="D90" i="34"/>
  <c r="E90" i="34" s="1"/>
  <c r="H90" i="34" s="1"/>
  <c r="I90" i="34"/>
  <c r="D91" i="34"/>
  <c r="E91" i="34" s="1"/>
  <c r="H91" i="34" s="1"/>
  <c r="I91" i="34"/>
  <c r="D92" i="34"/>
  <c r="E92" i="34" s="1"/>
  <c r="H92" i="34" s="1"/>
  <c r="I92" i="34"/>
  <c r="D93" i="34"/>
  <c r="E93" i="34" s="1"/>
  <c r="H93" i="34" s="1"/>
  <c r="I93" i="34"/>
  <c r="D94" i="34"/>
  <c r="E94" i="34" s="1"/>
  <c r="H94" i="34" s="1"/>
  <c r="I94" i="34"/>
  <c r="D95" i="34"/>
  <c r="E95" i="34" s="1"/>
  <c r="H95" i="34" s="1"/>
  <c r="I95" i="34"/>
  <c r="D96" i="34"/>
  <c r="E96" i="34" s="1"/>
  <c r="H96" i="34" s="1"/>
  <c r="I96" i="34"/>
  <c r="D97" i="34"/>
  <c r="E97" i="34" s="1"/>
  <c r="H97" i="34" s="1"/>
  <c r="I97" i="34"/>
  <c r="D98" i="34"/>
  <c r="E98" i="34" s="1"/>
  <c r="H98" i="34" s="1"/>
  <c r="I98" i="34"/>
  <c r="D99" i="34"/>
  <c r="E99" i="34" s="1"/>
  <c r="H99" i="34" s="1"/>
  <c r="I99" i="34"/>
  <c r="D4" i="35"/>
  <c r="E4" i="35" s="1"/>
  <c r="H4" i="35" s="1"/>
  <c r="I4" i="35"/>
  <c r="D5" i="35"/>
  <c r="E5" i="35" s="1"/>
  <c r="H5" i="35" s="1"/>
  <c r="I5" i="35"/>
  <c r="D6" i="35"/>
  <c r="E6" i="35" s="1"/>
  <c r="H6" i="35" s="1"/>
  <c r="I6" i="35"/>
  <c r="D7" i="35"/>
  <c r="E7" i="35" s="1"/>
  <c r="H7" i="35" s="1"/>
  <c r="I7" i="35"/>
  <c r="D8" i="35"/>
  <c r="E8" i="35"/>
  <c r="H8" i="35" s="1"/>
  <c r="I8" i="35"/>
  <c r="D9" i="35"/>
  <c r="E9" i="35"/>
  <c r="H9" i="35"/>
  <c r="I9" i="35"/>
  <c r="D10" i="35"/>
  <c r="E10" i="35" s="1"/>
  <c r="H10" i="35" s="1"/>
  <c r="I10" i="35"/>
  <c r="D11" i="35"/>
  <c r="E11" i="35" s="1"/>
  <c r="H11" i="35" s="1"/>
  <c r="I11" i="35"/>
  <c r="D12" i="35"/>
  <c r="E12" i="35"/>
  <c r="H12" i="35"/>
  <c r="I12" i="35"/>
  <c r="D13" i="35"/>
  <c r="E13" i="35" s="1"/>
  <c r="H13" i="35" s="1"/>
  <c r="I13" i="35"/>
  <c r="D14" i="35"/>
  <c r="E14" i="35" s="1"/>
  <c r="H14" i="35" s="1"/>
  <c r="I14" i="35"/>
  <c r="D15" i="35"/>
  <c r="E15" i="35" s="1"/>
  <c r="H15" i="35" s="1"/>
  <c r="I15" i="35"/>
  <c r="D16" i="35"/>
  <c r="E16" i="35" s="1"/>
  <c r="H16" i="35" s="1"/>
  <c r="I16" i="35"/>
  <c r="D17" i="35"/>
  <c r="E17" i="35" s="1"/>
  <c r="H17" i="35" s="1"/>
  <c r="I17" i="35"/>
  <c r="D18" i="35"/>
  <c r="E18" i="35" s="1"/>
  <c r="H18" i="35" s="1"/>
  <c r="I18" i="35"/>
  <c r="D19" i="35"/>
  <c r="E19" i="35" s="1"/>
  <c r="H19" i="35" s="1"/>
  <c r="I19" i="35"/>
  <c r="D20" i="35"/>
  <c r="E20" i="35"/>
  <c r="H20" i="35" s="1"/>
  <c r="I20" i="35"/>
  <c r="D21" i="35"/>
  <c r="E21" i="35" s="1"/>
  <c r="H21" i="35" s="1"/>
  <c r="I21" i="35"/>
  <c r="D22" i="35"/>
  <c r="E22" i="35" s="1"/>
  <c r="H22" i="35" s="1"/>
  <c r="I22" i="35"/>
  <c r="D23" i="35"/>
  <c r="E23" i="35" s="1"/>
  <c r="H23" i="35" s="1"/>
  <c r="I23" i="35"/>
  <c r="D24" i="35"/>
  <c r="E24" i="35" s="1"/>
  <c r="H24" i="35" s="1"/>
  <c r="I24" i="35"/>
  <c r="D25" i="35"/>
  <c r="E25" i="35" s="1"/>
  <c r="H25" i="35" s="1"/>
  <c r="I25" i="35"/>
  <c r="D26" i="35"/>
  <c r="E26" i="35" s="1"/>
  <c r="H26" i="35" s="1"/>
  <c r="I26" i="35"/>
  <c r="D27" i="35"/>
  <c r="E27" i="35" s="1"/>
  <c r="H27" i="35" s="1"/>
  <c r="I27" i="35"/>
  <c r="D28" i="35"/>
  <c r="E28" i="35" s="1"/>
  <c r="H28" i="35" s="1"/>
  <c r="I28" i="35"/>
  <c r="D29" i="35"/>
  <c r="E29" i="35"/>
  <c r="H29" i="35" s="1"/>
  <c r="I29" i="35"/>
  <c r="D30" i="35"/>
  <c r="E30" i="35" s="1"/>
  <c r="H30" i="35" s="1"/>
  <c r="I30" i="35"/>
  <c r="D31" i="35"/>
  <c r="E31" i="35" s="1"/>
  <c r="H31" i="35" s="1"/>
  <c r="I31" i="35"/>
  <c r="D32" i="35"/>
  <c r="E32" i="35" s="1"/>
  <c r="H32" i="35" s="1"/>
  <c r="I32" i="35"/>
  <c r="D33" i="35"/>
  <c r="E33" i="35"/>
  <c r="H33" i="35" s="1"/>
  <c r="I33" i="35"/>
  <c r="D34" i="35"/>
  <c r="E34" i="35" s="1"/>
  <c r="H34" i="35" s="1"/>
  <c r="I34" i="35"/>
  <c r="D35" i="35"/>
  <c r="E35" i="35" s="1"/>
  <c r="H35" i="35" s="1"/>
  <c r="I35" i="35"/>
  <c r="D36" i="35"/>
  <c r="E36" i="35" s="1"/>
  <c r="H36" i="35" s="1"/>
  <c r="I36" i="35"/>
  <c r="D37" i="35"/>
  <c r="E37" i="35" s="1"/>
  <c r="H37" i="35" s="1"/>
  <c r="I37" i="35"/>
  <c r="D38" i="35"/>
  <c r="E38" i="35" s="1"/>
  <c r="H38" i="35" s="1"/>
  <c r="I38" i="35"/>
  <c r="D39" i="35"/>
  <c r="E39" i="35" s="1"/>
  <c r="H39" i="35" s="1"/>
  <c r="I39" i="35"/>
  <c r="D40" i="35"/>
  <c r="E40" i="35" s="1"/>
  <c r="H40" i="35" s="1"/>
  <c r="I40" i="35"/>
  <c r="D41" i="35"/>
  <c r="E41" i="35" s="1"/>
  <c r="H41" i="35" s="1"/>
  <c r="I41" i="35"/>
  <c r="D42" i="35"/>
  <c r="E42" i="35" s="1"/>
  <c r="H42" i="35" s="1"/>
  <c r="I42" i="35"/>
  <c r="D43" i="35"/>
  <c r="E43" i="35" s="1"/>
  <c r="H43" i="35" s="1"/>
  <c r="I43" i="35"/>
  <c r="D44" i="35"/>
  <c r="E44" i="35"/>
  <c r="H44" i="35" s="1"/>
  <c r="I44" i="35"/>
  <c r="D45" i="35"/>
  <c r="E45" i="35" s="1"/>
  <c r="H45" i="35" s="1"/>
  <c r="I45" i="35"/>
  <c r="D46" i="35"/>
  <c r="E46" i="35" s="1"/>
  <c r="H46" i="35" s="1"/>
  <c r="I46" i="35"/>
  <c r="D47" i="35"/>
  <c r="E47" i="35" s="1"/>
  <c r="H47" i="35" s="1"/>
  <c r="I47" i="35"/>
  <c r="D48" i="35"/>
  <c r="E48" i="35"/>
  <c r="H48" i="35" s="1"/>
  <c r="I48" i="35"/>
  <c r="D49" i="35"/>
  <c r="E49" i="35" s="1"/>
  <c r="H49" i="35" s="1"/>
  <c r="I49" i="35"/>
  <c r="D50" i="35"/>
  <c r="E50" i="35"/>
  <c r="H50" i="35" s="1"/>
  <c r="I50" i="35"/>
  <c r="D51" i="35"/>
  <c r="E51" i="35" s="1"/>
  <c r="H51" i="35" s="1"/>
  <c r="I51" i="35"/>
  <c r="D52" i="35"/>
  <c r="E52" i="35" s="1"/>
  <c r="H52" i="35" s="1"/>
  <c r="I52" i="35"/>
  <c r="D53" i="35"/>
  <c r="E53" i="35"/>
  <c r="H53" i="35" s="1"/>
  <c r="I53" i="35"/>
  <c r="D54" i="35"/>
  <c r="E54" i="35" s="1"/>
  <c r="H54" i="35" s="1"/>
  <c r="I54" i="35"/>
  <c r="D55" i="35"/>
  <c r="E55" i="35" s="1"/>
  <c r="H55" i="35" s="1"/>
  <c r="I55" i="35"/>
  <c r="D56" i="35"/>
  <c r="E56" i="35" s="1"/>
  <c r="H56" i="35" s="1"/>
  <c r="I56" i="35"/>
  <c r="D57" i="35"/>
  <c r="E57" i="35" s="1"/>
  <c r="H57" i="35" s="1"/>
  <c r="I57" i="35"/>
  <c r="D58" i="35"/>
  <c r="E58" i="35" s="1"/>
  <c r="H58" i="35" s="1"/>
  <c r="I58" i="35"/>
  <c r="D59" i="35"/>
  <c r="E59" i="35"/>
  <c r="H59" i="35" s="1"/>
  <c r="I59" i="35"/>
  <c r="D60" i="35"/>
  <c r="E60" i="35" s="1"/>
  <c r="H60" i="35" s="1"/>
  <c r="I60" i="35"/>
  <c r="D61" i="35"/>
  <c r="E61" i="35" s="1"/>
  <c r="H61" i="35" s="1"/>
  <c r="I61" i="35"/>
  <c r="D62" i="35"/>
  <c r="E62" i="35"/>
  <c r="H62" i="35" s="1"/>
  <c r="I62" i="35"/>
  <c r="D63" i="35"/>
  <c r="E63" i="35" s="1"/>
  <c r="H63" i="35" s="1"/>
  <c r="I63" i="35"/>
  <c r="D64" i="35"/>
  <c r="E64" i="35" s="1"/>
  <c r="H64" i="35" s="1"/>
  <c r="I64" i="35"/>
  <c r="D65" i="35"/>
  <c r="E65" i="35"/>
  <c r="H65" i="35" s="1"/>
  <c r="I65" i="35"/>
  <c r="D66" i="35"/>
  <c r="E66" i="35" s="1"/>
  <c r="H66" i="35" s="1"/>
  <c r="I66" i="35"/>
  <c r="D67" i="35"/>
  <c r="E67" i="35" s="1"/>
  <c r="H67" i="35" s="1"/>
  <c r="I67" i="35"/>
  <c r="D68" i="35"/>
  <c r="E68" i="35"/>
  <c r="H68" i="35" s="1"/>
  <c r="I68" i="35"/>
  <c r="D69" i="35"/>
  <c r="E69" i="35" s="1"/>
  <c r="H69" i="35" s="1"/>
  <c r="I69" i="35"/>
  <c r="D70" i="35"/>
  <c r="E70" i="35" s="1"/>
  <c r="H70" i="35" s="1"/>
  <c r="I70" i="35"/>
  <c r="D71" i="35"/>
  <c r="E71" i="35" s="1"/>
  <c r="H71" i="35" s="1"/>
  <c r="I71" i="35"/>
  <c r="D72" i="35"/>
  <c r="E72" i="35" s="1"/>
  <c r="H72" i="35" s="1"/>
  <c r="I72" i="35"/>
  <c r="D73" i="35"/>
  <c r="E73" i="35" s="1"/>
  <c r="H73" i="35" s="1"/>
  <c r="I73" i="35"/>
  <c r="D74" i="35"/>
  <c r="E74" i="35"/>
  <c r="H74" i="35" s="1"/>
  <c r="I74" i="35"/>
  <c r="D75" i="35"/>
  <c r="E75" i="35" s="1"/>
  <c r="H75" i="35" s="1"/>
  <c r="I75" i="35"/>
  <c r="D76" i="35"/>
  <c r="E76" i="35" s="1"/>
  <c r="H76" i="35" s="1"/>
  <c r="I76" i="35"/>
  <c r="D77" i="35"/>
  <c r="E77" i="35"/>
  <c r="H77" i="35" s="1"/>
  <c r="I77" i="35"/>
  <c r="D78" i="35"/>
  <c r="E78" i="35" s="1"/>
  <c r="H78" i="35" s="1"/>
  <c r="I78" i="35"/>
  <c r="D79" i="35"/>
  <c r="E79" i="35" s="1"/>
  <c r="H79" i="35" s="1"/>
  <c r="I79" i="35"/>
  <c r="D80" i="35"/>
  <c r="E80" i="35"/>
  <c r="H80" i="35" s="1"/>
  <c r="I80" i="35"/>
  <c r="D81" i="35"/>
  <c r="E81" i="35" s="1"/>
  <c r="H81" i="35" s="1"/>
  <c r="I81" i="35"/>
  <c r="D82" i="35"/>
  <c r="E82" i="35" s="1"/>
  <c r="H82" i="35" s="1"/>
  <c r="I82" i="35"/>
  <c r="D83" i="35"/>
  <c r="E83" i="35"/>
  <c r="H83" i="35" s="1"/>
  <c r="I83" i="35"/>
  <c r="D84" i="35"/>
  <c r="E84" i="35" s="1"/>
  <c r="H84" i="35" s="1"/>
  <c r="I84" i="35"/>
  <c r="D85" i="35"/>
  <c r="E85" i="35" s="1"/>
  <c r="H85" i="35" s="1"/>
  <c r="I85" i="35"/>
  <c r="D86" i="35"/>
  <c r="E86" i="35" s="1"/>
  <c r="H86" i="35" s="1"/>
  <c r="I86" i="35"/>
  <c r="D87" i="35"/>
  <c r="E87" i="35" s="1"/>
  <c r="H87" i="35" s="1"/>
  <c r="I87" i="35"/>
  <c r="D88" i="35"/>
  <c r="E88" i="35" s="1"/>
  <c r="H88" i="35" s="1"/>
  <c r="I88" i="35"/>
  <c r="D89" i="35"/>
  <c r="E89" i="35" s="1"/>
  <c r="H89" i="35" s="1"/>
  <c r="I89" i="35"/>
  <c r="D90" i="35"/>
  <c r="E90" i="35" s="1"/>
  <c r="H90" i="35" s="1"/>
  <c r="I90" i="35"/>
  <c r="D91" i="35"/>
  <c r="E91" i="35" s="1"/>
  <c r="H91" i="35" s="1"/>
  <c r="I91" i="35"/>
  <c r="D92" i="35"/>
  <c r="E92" i="35"/>
  <c r="H92" i="35" s="1"/>
  <c r="I92" i="35"/>
  <c r="D93" i="35"/>
  <c r="E93" i="35" s="1"/>
  <c r="H93" i="35" s="1"/>
  <c r="I93" i="35"/>
  <c r="D94" i="35"/>
  <c r="E94" i="35" s="1"/>
  <c r="H94" i="35" s="1"/>
  <c r="I94" i="35"/>
  <c r="D95" i="35"/>
  <c r="E95" i="35" s="1"/>
  <c r="H95" i="35" s="1"/>
  <c r="I95" i="35"/>
  <c r="D96" i="35"/>
  <c r="E96" i="35" s="1"/>
  <c r="H96" i="35" s="1"/>
  <c r="I96" i="35"/>
  <c r="D97" i="35"/>
  <c r="E97" i="35" s="1"/>
  <c r="H97" i="35" s="1"/>
  <c r="I97" i="35"/>
  <c r="D98" i="35"/>
  <c r="E98" i="35"/>
  <c r="H98" i="35" s="1"/>
  <c r="I98" i="35"/>
  <c r="D99" i="35"/>
  <c r="E99" i="35" s="1"/>
  <c r="H99" i="35" s="1"/>
  <c r="I99" i="35"/>
  <c r="D4" i="36"/>
  <c r="E4" i="36" s="1"/>
  <c r="H4" i="36" s="1"/>
  <c r="I4" i="36"/>
  <c r="D5" i="36"/>
  <c r="E5" i="36" s="1"/>
  <c r="H5" i="36" s="1"/>
  <c r="I5" i="36"/>
  <c r="D6" i="36"/>
  <c r="E6" i="36" s="1"/>
  <c r="H6" i="36" s="1"/>
  <c r="I6" i="36"/>
  <c r="D7" i="36"/>
  <c r="E7" i="36" s="1"/>
  <c r="H7" i="36" s="1"/>
  <c r="I7" i="36"/>
  <c r="D8" i="36"/>
  <c r="E8" i="36" s="1"/>
  <c r="H8" i="36" s="1"/>
  <c r="I8" i="36"/>
  <c r="D9" i="36"/>
  <c r="E9" i="36" s="1"/>
  <c r="H9" i="36" s="1"/>
  <c r="I9" i="36"/>
  <c r="D10" i="36"/>
  <c r="E10" i="36"/>
  <c r="H10" i="36"/>
  <c r="I10" i="36"/>
  <c r="D11" i="36"/>
  <c r="E11" i="36" s="1"/>
  <c r="H11" i="36" s="1"/>
  <c r="I11" i="36"/>
  <c r="D12" i="36"/>
  <c r="E12" i="36" s="1"/>
  <c r="H12" i="36" s="1"/>
  <c r="I12" i="36"/>
  <c r="D13" i="36"/>
  <c r="E13" i="36"/>
  <c r="H13" i="36"/>
  <c r="I13" i="36"/>
  <c r="D14" i="36"/>
  <c r="E14" i="36" s="1"/>
  <c r="H14" i="36" s="1"/>
  <c r="I14" i="36"/>
  <c r="D15" i="36"/>
  <c r="E15" i="36" s="1"/>
  <c r="H15" i="36" s="1"/>
  <c r="I15" i="36"/>
  <c r="D16" i="36"/>
  <c r="E16" i="36"/>
  <c r="H16" i="36"/>
  <c r="I16" i="36"/>
  <c r="D17" i="36"/>
  <c r="E17" i="36" s="1"/>
  <c r="H17" i="36" s="1"/>
  <c r="I17" i="36"/>
  <c r="D18" i="36"/>
  <c r="E18" i="36" s="1"/>
  <c r="H18" i="36" s="1"/>
  <c r="I18" i="36"/>
  <c r="D19" i="36"/>
  <c r="E19" i="36" s="1"/>
  <c r="H19" i="36" s="1"/>
  <c r="I19" i="36"/>
  <c r="D20" i="36"/>
  <c r="E20" i="36" s="1"/>
  <c r="H20" i="36" s="1"/>
  <c r="I20" i="36"/>
  <c r="D21" i="36"/>
  <c r="E21" i="36" s="1"/>
  <c r="H21" i="36" s="1"/>
  <c r="I21" i="36"/>
  <c r="D22" i="36"/>
  <c r="E22" i="36" s="1"/>
  <c r="H22" i="36" s="1"/>
  <c r="I22" i="36"/>
  <c r="D23" i="36"/>
  <c r="E23" i="36" s="1"/>
  <c r="H23" i="36" s="1"/>
  <c r="I23" i="36"/>
  <c r="D24" i="36"/>
  <c r="E24" i="36" s="1"/>
  <c r="H24" i="36" s="1"/>
  <c r="I24" i="36"/>
  <c r="D25" i="36"/>
  <c r="E25" i="36" s="1"/>
  <c r="H25" i="36" s="1"/>
  <c r="I25" i="36"/>
  <c r="D26" i="36"/>
  <c r="E26" i="36" s="1"/>
  <c r="H26" i="36" s="1"/>
  <c r="I26" i="36"/>
  <c r="D27" i="36"/>
  <c r="E27" i="36" s="1"/>
  <c r="H27" i="36" s="1"/>
  <c r="I27" i="36"/>
  <c r="D28" i="36"/>
  <c r="E28" i="36" s="1"/>
  <c r="H28" i="36" s="1"/>
  <c r="I28" i="36"/>
  <c r="D29" i="36"/>
  <c r="E29" i="36" s="1"/>
  <c r="H29" i="36" s="1"/>
  <c r="I29" i="36"/>
  <c r="D30" i="36"/>
  <c r="E30" i="36" s="1"/>
  <c r="H30" i="36" s="1"/>
  <c r="I30" i="36"/>
  <c r="D31" i="36"/>
  <c r="E31" i="36" s="1"/>
  <c r="H31" i="36" s="1"/>
  <c r="I31" i="36"/>
  <c r="D32" i="36"/>
  <c r="E32" i="36" s="1"/>
  <c r="H32" i="36" s="1"/>
  <c r="I32" i="36"/>
  <c r="D33" i="36"/>
  <c r="E33" i="36" s="1"/>
  <c r="H33" i="36" s="1"/>
  <c r="I33" i="36"/>
  <c r="D34" i="36"/>
  <c r="E34" i="36" s="1"/>
  <c r="H34" i="36" s="1"/>
  <c r="I34" i="36"/>
  <c r="D35" i="36"/>
  <c r="E35" i="36" s="1"/>
  <c r="H35" i="36" s="1"/>
  <c r="I35" i="36"/>
  <c r="D36" i="36"/>
  <c r="E36" i="36" s="1"/>
  <c r="H36" i="36" s="1"/>
  <c r="I36" i="36"/>
  <c r="D37" i="36"/>
  <c r="E37" i="36"/>
  <c r="H37" i="36" s="1"/>
  <c r="I37" i="36"/>
  <c r="D38" i="36"/>
  <c r="E38" i="36" s="1"/>
  <c r="H38" i="36" s="1"/>
  <c r="I38" i="36"/>
  <c r="D39" i="36"/>
  <c r="E39" i="36"/>
  <c r="H39" i="36" s="1"/>
  <c r="I39" i="36"/>
  <c r="D40" i="36"/>
  <c r="E40" i="36" s="1"/>
  <c r="H40" i="36" s="1"/>
  <c r="I40" i="36"/>
  <c r="D41" i="36"/>
  <c r="E41" i="36"/>
  <c r="H41" i="36" s="1"/>
  <c r="I41" i="36"/>
  <c r="D42" i="36"/>
  <c r="E42" i="36" s="1"/>
  <c r="H42" i="36" s="1"/>
  <c r="I42" i="36"/>
  <c r="D43" i="36"/>
  <c r="E43" i="36" s="1"/>
  <c r="H43" i="36" s="1"/>
  <c r="I43" i="36"/>
  <c r="D44" i="36"/>
  <c r="E44" i="36" s="1"/>
  <c r="H44" i="36" s="1"/>
  <c r="I44" i="36"/>
  <c r="D45" i="36"/>
  <c r="E45" i="36" s="1"/>
  <c r="H45" i="36" s="1"/>
  <c r="I45" i="36"/>
  <c r="D46" i="36"/>
  <c r="E46" i="36"/>
  <c r="H46" i="36" s="1"/>
  <c r="I46" i="36"/>
  <c r="D47" i="36"/>
  <c r="E47" i="36" s="1"/>
  <c r="H47" i="36" s="1"/>
  <c r="I47" i="36"/>
  <c r="D48" i="36"/>
  <c r="E48" i="36"/>
  <c r="H48" i="36" s="1"/>
  <c r="I48" i="36"/>
  <c r="D49" i="36"/>
  <c r="E49" i="36"/>
  <c r="H49" i="36"/>
  <c r="I49" i="36"/>
  <c r="D50" i="36"/>
  <c r="E50" i="36"/>
  <c r="H50" i="36" s="1"/>
  <c r="I50" i="36"/>
  <c r="D51" i="36"/>
  <c r="E51" i="36" s="1"/>
  <c r="H51" i="36" s="1"/>
  <c r="I51" i="36"/>
  <c r="D52" i="36"/>
  <c r="E52" i="36"/>
  <c r="H52" i="36"/>
  <c r="I52" i="36"/>
  <c r="D53" i="36"/>
  <c r="E53" i="36" s="1"/>
  <c r="H53" i="36" s="1"/>
  <c r="I53" i="36"/>
  <c r="D54" i="36"/>
  <c r="E54" i="36"/>
  <c r="H54" i="36" s="1"/>
  <c r="I54" i="36"/>
  <c r="D55" i="36"/>
  <c r="E55" i="36" s="1"/>
  <c r="H55" i="36" s="1"/>
  <c r="I55" i="36"/>
  <c r="D56" i="36"/>
  <c r="E56" i="36" s="1"/>
  <c r="H56" i="36" s="1"/>
  <c r="I56" i="36"/>
  <c r="D57" i="36"/>
  <c r="E57" i="36" s="1"/>
  <c r="H57" i="36" s="1"/>
  <c r="I57" i="36"/>
  <c r="D58" i="36"/>
  <c r="E58" i="36"/>
  <c r="H58" i="36" s="1"/>
  <c r="I58" i="36"/>
  <c r="D59" i="36"/>
  <c r="E59" i="36"/>
  <c r="H59" i="36" s="1"/>
  <c r="I59" i="36"/>
  <c r="D60" i="36"/>
  <c r="E60" i="36" s="1"/>
  <c r="H60" i="36" s="1"/>
  <c r="I60" i="36"/>
  <c r="D61" i="36"/>
  <c r="E61" i="36" s="1"/>
  <c r="H61" i="36" s="1"/>
  <c r="I61" i="36"/>
  <c r="D62" i="36"/>
  <c r="E62" i="36"/>
  <c r="H62" i="36"/>
  <c r="I62" i="36"/>
  <c r="D63" i="36"/>
  <c r="E63" i="36"/>
  <c r="H63" i="36" s="1"/>
  <c r="I63" i="36"/>
  <c r="D64" i="36"/>
  <c r="E64" i="36"/>
  <c r="H64" i="36" s="1"/>
  <c r="I64" i="36"/>
  <c r="D65" i="36"/>
  <c r="E65" i="36" s="1"/>
  <c r="H65" i="36" s="1"/>
  <c r="I65" i="36"/>
  <c r="D66" i="36"/>
  <c r="E66" i="36" s="1"/>
  <c r="H66" i="36" s="1"/>
  <c r="I66" i="36"/>
  <c r="D67" i="36"/>
  <c r="E67" i="36" s="1"/>
  <c r="H67" i="36" s="1"/>
  <c r="I67" i="36"/>
  <c r="D68" i="36"/>
  <c r="E68" i="36" s="1"/>
  <c r="H68" i="36" s="1"/>
  <c r="I68" i="36"/>
  <c r="D69" i="36"/>
  <c r="E69" i="36" s="1"/>
  <c r="H69" i="36" s="1"/>
  <c r="I69" i="36"/>
  <c r="D70" i="36"/>
  <c r="E70" i="36" s="1"/>
  <c r="H70" i="36" s="1"/>
  <c r="I70" i="36"/>
  <c r="D71" i="36"/>
  <c r="E71" i="36"/>
  <c r="H71" i="36" s="1"/>
  <c r="I71" i="36"/>
  <c r="D72" i="36"/>
  <c r="E72" i="36"/>
  <c r="H72" i="36" s="1"/>
  <c r="I72" i="36"/>
  <c r="D73" i="36"/>
  <c r="E73" i="36"/>
  <c r="H73" i="36" s="1"/>
  <c r="I73" i="36"/>
  <c r="D74" i="36"/>
  <c r="E74" i="36" s="1"/>
  <c r="H74" i="36" s="1"/>
  <c r="I74" i="36"/>
  <c r="D75" i="36"/>
  <c r="E75" i="36"/>
  <c r="H75" i="36" s="1"/>
  <c r="I75" i="36"/>
  <c r="D76" i="36"/>
  <c r="E76" i="36" s="1"/>
  <c r="H76" i="36" s="1"/>
  <c r="I76" i="36"/>
  <c r="D77" i="36"/>
  <c r="E77" i="36"/>
  <c r="H77" i="36" s="1"/>
  <c r="I77" i="36"/>
  <c r="D78" i="36"/>
  <c r="E78" i="36" s="1"/>
  <c r="H78" i="36" s="1"/>
  <c r="I78" i="36"/>
  <c r="D79" i="36"/>
  <c r="E79" i="36" s="1"/>
  <c r="H79" i="36" s="1"/>
  <c r="I79" i="36"/>
  <c r="D80" i="36"/>
  <c r="E80" i="36" s="1"/>
  <c r="H80" i="36" s="1"/>
  <c r="I80" i="36"/>
  <c r="D81" i="36"/>
  <c r="E81" i="36" s="1"/>
  <c r="H81" i="36" s="1"/>
  <c r="I81" i="36"/>
  <c r="D82" i="36"/>
  <c r="E82" i="36"/>
  <c r="H82" i="36" s="1"/>
  <c r="I82" i="36"/>
  <c r="D83" i="36"/>
  <c r="E83" i="36" s="1"/>
  <c r="H83" i="36" s="1"/>
  <c r="I83" i="36"/>
  <c r="D84" i="36"/>
  <c r="E84" i="36"/>
  <c r="H84" i="36" s="1"/>
  <c r="I84" i="36"/>
  <c r="D85" i="36"/>
  <c r="E85" i="36"/>
  <c r="H85" i="36"/>
  <c r="I85" i="36"/>
  <c r="D86" i="36"/>
  <c r="E86" i="36"/>
  <c r="H86" i="36" s="1"/>
  <c r="I86" i="36"/>
  <c r="D87" i="36"/>
  <c r="E87" i="36" s="1"/>
  <c r="H87" i="36" s="1"/>
  <c r="I87" i="36"/>
  <c r="D88" i="36"/>
  <c r="E88" i="36" s="1"/>
  <c r="H88" i="36" s="1"/>
  <c r="I88" i="36"/>
  <c r="D89" i="36"/>
  <c r="E89" i="36" s="1"/>
  <c r="H89" i="36" s="1"/>
  <c r="I89" i="36"/>
  <c r="D90" i="36"/>
  <c r="E90" i="36"/>
  <c r="H90" i="36" s="1"/>
  <c r="I90" i="36"/>
  <c r="D91" i="36"/>
  <c r="E91" i="36" s="1"/>
  <c r="H91" i="36" s="1"/>
  <c r="I91" i="36"/>
  <c r="D92" i="36"/>
  <c r="E92" i="36" s="1"/>
  <c r="H92" i="36" s="1"/>
  <c r="I92" i="36"/>
  <c r="D93" i="36"/>
  <c r="E93" i="36" s="1"/>
  <c r="H93" i="36" s="1"/>
  <c r="I93" i="36"/>
  <c r="D94" i="36"/>
  <c r="E94" i="36"/>
  <c r="H94" i="36" s="1"/>
  <c r="I94" i="36"/>
  <c r="D95" i="36"/>
  <c r="E95" i="36"/>
  <c r="H95" i="36" s="1"/>
  <c r="I95" i="36"/>
  <c r="D96" i="36"/>
  <c r="E96" i="36" s="1"/>
  <c r="H96" i="36" s="1"/>
  <c r="I96" i="36"/>
  <c r="D97" i="36"/>
  <c r="E97" i="36" s="1"/>
  <c r="H97" i="36" s="1"/>
  <c r="I97" i="36"/>
  <c r="D98" i="36"/>
  <c r="E98" i="36" s="1"/>
  <c r="H98" i="36" s="1"/>
  <c r="I98" i="36"/>
  <c r="I3" i="36"/>
  <c r="I3" i="35"/>
  <c r="I3" i="34"/>
  <c r="I3" i="33"/>
  <c r="I3" i="32"/>
  <c r="I3" i="31"/>
  <c r="I3" i="22"/>
  <c r="E3" i="36"/>
  <c r="H3" i="36" s="1"/>
  <c r="E3" i="35"/>
  <c r="H3" i="35" s="1"/>
  <c r="D3" i="36"/>
  <c r="D3" i="35"/>
  <c r="D3" i="34"/>
  <c r="E3" i="34" s="1"/>
  <c r="H3" i="34" s="1"/>
  <c r="D3" i="33"/>
  <c r="E3" i="33" s="1"/>
  <c r="H3" i="33" s="1"/>
  <c r="D3" i="32"/>
  <c r="E3" i="32" s="1"/>
  <c r="H3" i="32" s="1"/>
  <c r="D3" i="31"/>
  <c r="E3" i="31" s="1"/>
  <c r="H3" i="31" s="1"/>
  <c r="D3" i="22"/>
  <c r="E3" i="22" s="1"/>
  <c r="H3" i="22" s="1"/>
  <c r="D4" i="25"/>
  <c r="E4" i="25" s="1"/>
  <c r="H4" i="25" s="1"/>
  <c r="I4" i="25"/>
  <c r="D5" i="25"/>
  <c r="E5" i="25" s="1"/>
  <c r="H5" i="25" s="1"/>
  <c r="I5" i="25"/>
  <c r="D6" i="25"/>
  <c r="E6" i="25" s="1"/>
  <c r="H6" i="25" s="1"/>
  <c r="I6" i="25"/>
  <c r="D7" i="25"/>
  <c r="E7" i="25" s="1"/>
  <c r="H7" i="25" s="1"/>
  <c r="I7" i="25"/>
  <c r="D8" i="25"/>
  <c r="E8" i="25" s="1"/>
  <c r="H8" i="25" s="1"/>
  <c r="I8" i="25"/>
  <c r="D9" i="25"/>
  <c r="E9" i="25"/>
  <c r="H9" i="25" s="1"/>
  <c r="I9" i="25"/>
  <c r="D10" i="25"/>
  <c r="E10" i="25" s="1"/>
  <c r="H10" i="25" s="1"/>
  <c r="I10" i="25"/>
  <c r="D11" i="25"/>
  <c r="E11" i="25" s="1"/>
  <c r="H11" i="25" s="1"/>
  <c r="I11" i="25"/>
  <c r="D12" i="25"/>
  <c r="E12" i="25" s="1"/>
  <c r="H12" i="25" s="1"/>
  <c r="I12" i="25"/>
  <c r="D13" i="25"/>
  <c r="E13" i="25" s="1"/>
  <c r="H13" i="25" s="1"/>
  <c r="I13" i="25"/>
  <c r="D14" i="25"/>
  <c r="E14" i="25" s="1"/>
  <c r="H14" i="25" s="1"/>
  <c r="I14" i="25"/>
  <c r="D15" i="25"/>
  <c r="E15" i="25" s="1"/>
  <c r="H15" i="25" s="1"/>
  <c r="I15" i="25"/>
  <c r="D16" i="25"/>
  <c r="E16" i="25" s="1"/>
  <c r="H16" i="25" s="1"/>
  <c r="I16" i="25"/>
  <c r="D17" i="25"/>
  <c r="E17" i="25" s="1"/>
  <c r="H17" i="25" s="1"/>
  <c r="I17" i="25"/>
  <c r="D18" i="25"/>
  <c r="E18" i="25"/>
  <c r="H18" i="25" s="1"/>
  <c r="I18" i="25"/>
  <c r="D19" i="25"/>
  <c r="E19" i="25" s="1"/>
  <c r="H19" i="25" s="1"/>
  <c r="I19" i="25"/>
  <c r="D20" i="25"/>
  <c r="E20" i="25" s="1"/>
  <c r="H20" i="25" s="1"/>
  <c r="I20" i="25"/>
  <c r="D21" i="25"/>
  <c r="E21" i="25" s="1"/>
  <c r="H21" i="25" s="1"/>
  <c r="I21" i="25"/>
  <c r="D22" i="25"/>
  <c r="E22" i="25" s="1"/>
  <c r="H22" i="25" s="1"/>
  <c r="I22" i="25"/>
  <c r="D23" i="25"/>
  <c r="E23" i="25" s="1"/>
  <c r="H23" i="25" s="1"/>
  <c r="I23" i="25"/>
  <c r="D24" i="25"/>
  <c r="E24" i="25" s="1"/>
  <c r="H24" i="25" s="1"/>
  <c r="I24" i="25"/>
  <c r="D25" i="25"/>
  <c r="E25" i="25" s="1"/>
  <c r="H25" i="25" s="1"/>
  <c r="I25" i="25"/>
  <c r="D26" i="25"/>
  <c r="E26" i="25" s="1"/>
  <c r="H26" i="25" s="1"/>
  <c r="I26" i="25"/>
  <c r="D27" i="25"/>
  <c r="E27" i="25"/>
  <c r="H27" i="25" s="1"/>
  <c r="I27" i="25"/>
  <c r="D28" i="25"/>
  <c r="E28" i="25" s="1"/>
  <c r="H28" i="25" s="1"/>
  <c r="I28" i="25"/>
  <c r="D29" i="25"/>
  <c r="E29" i="25" s="1"/>
  <c r="H29" i="25" s="1"/>
  <c r="I29" i="25"/>
  <c r="D30" i="25"/>
  <c r="E30" i="25"/>
  <c r="H30" i="25" s="1"/>
  <c r="I30" i="25"/>
  <c r="D31" i="25"/>
  <c r="E31" i="25" s="1"/>
  <c r="H31" i="25" s="1"/>
  <c r="I31" i="25"/>
  <c r="D32" i="25"/>
  <c r="E32" i="25" s="1"/>
  <c r="H32" i="25" s="1"/>
  <c r="I32" i="25"/>
  <c r="D33" i="25"/>
  <c r="E33" i="25" s="1"/>
  <c r="H33" i="25" s="1"/>
  <c r="I33" i="25"/>
  <c r="D34" i="25"/>
  <c r="E34" i="25" s="1"/>
  <c r="H34" i="25" s="1"/>
  <c r="I34" i="25"/>
  <c r="D35" i="25"/>
  <c r="E35" i="25" s="1"/>
  <c r="H35" i="25" s="1"/>
  <c r="I35" i="25"/>
  <c r="D36" i="25"/>
  <c r="E36" i="25"/>
  <c r="H36" i="25" s="1"/>
  <c r="I36" i="25"/>
  <c r="D37" i="25"/>
  <c r="E37" i="25" s="1"/>
  <c r="H37" i="25" s="1"/>
  <c r="I37" i="25"/>
  <c r="D38" i="25"/>
  <c r="E38" i="25" s="1"/>
  <c r="H38" i="25" s="1"/>
  <c r="I38" i="25"/>
  <c r="D39" i="25"/>
  <c r="E39" i="25" s="1"/>
  <c r="H39" i="25" s="1"/>
  <c r="I39" i="25"/>
  <c r="D40" i="25"/>
  <c r="E40" i="25" s="1"/>
  <c r="H40" i="25" s="1"/>
  <c r="I40" i="25"/>
  <c r="D41" i="25"/>
  <c r="E41" i="25" s="1"/>
  <c r="H41" i="25" s="1"/>
  <c r="I41" i="25"/>
  <c r="D42" i="25"/>
  <c r="E42" i="25" s="1"/>
  <c r="H42" i="25" s="1"/>
  <c r="I42" i="25"/>
  <c r="D43" i="25"/>
  <c r="E43" i="25" s="1"/>
  <c r="H43" i="25" s="1"/>
  <c r="I43" i="25"/>
  <c r="D44" i="25"/>
  <c r="E44" i="25" s="1"/>
  <c r="H44" i="25" s="1"/>
  <c r="I44" i="25"/>
  <c r="D45" i="25"/>
  <c r="E45" i="25"/>
  <c r="H45" i="25" s="1"/>
  <c r="I45" i="25"/>
  <c r="D46" i="25"/>
  <c r="E46" i="25" s="1"/>
  <c r="H46" i="25" s="1"/>
  <c r="I46" i="25"/>
  <c r="D47" i="25"/>
  <c r="E47" i="25" s="1"/>
  <c r="H47" i="25" s="1"/>
  <c r="I47" i="25"/>
  <c r="D48" i="25"/>
  <c r="E48" i="25"/>
  <c r="H48" i="25" s="1"/>
  <c r="I48" i="25"/>
  <c r="D49" i="25"/>
  <c r="E49" i="25" s="1"/>
  <c r="H49" i="25" s="1"/>
  <c r="I49" i="25"/>
  <c r="D50" i="25"/>
  <c r="E50" i="25" s="1"/>
  <c r="H50" i="25" s="1"/>
  <c r="I50" i="25"/>
  <c r="D51" i="25"/>
  <c r="E51" i="25" s="1"/>
  <c r="H51" i="25" s="1"/>
  <c r="I51" i="25"/>
  <c r="D52" i="25"/>
  <c r="E52" i="25" s="1"/>
  <c r="H52" i="25" s="1"/>
  <c r="I52" i="25"/>
  <c r="D53" i="25"/>
  <c r="E53" i="25" s="1"/>
  <c r="H53" i="25" s="1"/>
  <c r="I53" i="25"/>
  <c r="D54" i="25"/>
  <c r="E54" i="25"/>
  <c r="H54" i="25" s="1"/>
  <c r="I54" i="25"/>
  <c r="D55" i="25"/>
  <c r="E55" i="25" s="1"/>
  <c r="H55" i="25" s="1"/>
  <c r="I55" i="25"/>
  <c r="D56" i="25"/>
  <c r="E56" i="25" s="1"/>
  <c r="H56" i="25" s="1"/>
  <c r="I56" i="25"/>
  <c r="D57" i="25"/>
  <c r="E57" i="25" s="1"/>
  <c r="H57" i="25" s="1"/>
  <c r="I57" i="25"/>
  <c r="D58" i="25"/>
  <c r="E58" i="25" s="1"/>
  <c r="H58" i="25" s="1"/>
  <c r="I58" i="25"/>
  <c r="D59" i="25"/>
  <c r="E59" i="25" s="1"/>
  <c r="H59" i="25" s="1"/>
  <c r="I59" i="25"/>
  <c r="D60" i="25"/>
  <c r="E60" i="25" s="1"/>
  <c r="H60" i="25" s="1"/>
  <c r="I60" i="25"/>
  <c r="D61" i="25"/>
  <c r="E61" i="25" s="1"/>
  <c r="H61" i="25" s="1"/>
  <c r="I61" i="25"/>
  <c r="D62" i="25"/>
  <c r="E62" i="25" s="1"/>
  <c r="H62" i="25" s="1"/>
  <c r="I62" i="25"/>
  <c r="D63" i="25"/>
  <c r="E63" i="25"/>
  <c r="H63" i="25" s="1"/>
  <c r="I63" i="25"/>
  <c r="D64" i="25"/>
  <c r="E64" i="25" s="1"/>
  <c r="H64" i="25" s="1"/>
  <c r="I64" i="25"/>
  <c r="D65" i="25"/>
  <c r="E65" i="25" s="1"/>
  <c r="H65" i="25" s="1"/>
  <c r="I65" i="25"/>
  <c r="D66" i="25"/>
  <c r="E66" i="25" s="1"/>
  <c r="H66" i="25" s="1"/>
  <c r="I66" i="25"/>
  <c r="D67" i="25"/>
  <c r="E67" i="25" s="1"/>
  <c r="H67" i="25" s="1"/>
  <c r="I67" i="25"/>
  <c r="D68" i="25"/>
  <c r="E68" i="25" s="1"/>
  <c r="H68" i="25" s="1"/>
  <c r="I68" i="25"/>
  <c r="D69" i="25"/>
  <c r="E69" i="25" s="1"/>
  <c r="H69" i="25" s="1"/>
  <c r="I69" i="25"/>
  <c r="D70" i="25"/>
  <c r="E70" i="25" s="1"/>
  <c r="H70" i="25" s="1"/>
  <c r="I70" i="25"/>
  <c r="D71" i="25"/>
  <c r="E71" i="25" s="1"/>
  <c r="H71" i="25" s="1"/>
  <c r="I71" i="25"/>
  <c r="D72" i="25"/>
  <c r="E72" i="25"/>
  <c r="H72" i="25" s="1"/>
  <c r="I72" i="25"/>
  <c r="D73" i="25"/>
  <c r="E73" i="25" s="1"/>
  <c r="H73" i="25" s="1"/>
  <c r="I73" i="25"/>
  <c r="D74" i="25"/>
  <c r="E74" i="25" s="1"/>
  <c r="H74" i="25" s="1"/>
  <c r="I74" i="25"/>
  <c r="D75" i="25"/>
  <c r="E75" i="25" s="1"/>
  <c r="H75" i="25" s="1"/>
  <c r="I75" i="25"/>
  <c r="D76" i="25"/>
  <c r="E76" i="25" s="1"/>
  <c r="H76" i="25" s="1"/>
  <c r="I76" i="25"/>
  <c r="D77" i="25"/>
  <c r="E77" i="25" s="1"/>
  <c r="H77" i="25" s="1"/>
  <c r="I77" i="25"/>
  <c r="D78" i="25"/>
  <c r="E78" i="25" s="1"/>
  <c r="H78" i="25" s="1"/>
  <c r="I78" i="25"/>
  <c r="D79" i="25"/>
  <c r="E79" i="25" s="1"/>
  <c r="H79" i="25" s="1"/>
  <c r="I79" i="25"/>
  <c r="D80" i="25"/>
  <c r="E80" i="25" s="1"/>
  <c r="H80" i="25" s="1"/>
  <c r="I80" i="25"/>
  <c r="D81" i="25"/>
  <c r="E81" i="25"/>
  <c r="H81" i="25" s="1"/>
  <c r="I81" i="25"/>
  <c r="D82" i="25"/>
  <c r="E82" i="25" s="1"/>
  <c r="H82" i="25" s="1"/>
  <c r="I82" i="25"/>
  <c r="D83" i="25"/>
  <c r="E83" i="25" s="1"/>
  <c r="H83" i="25" s="1"/>
  <c r="I83" i="25"/>
  <c r="D84" i="25"/>
  <c r="E84" i="25" s="1"/>
  <c r="H84" i="25" s="1"/>
  <c r="I84" i="25"/>
  <c r="D85" i="25"/>
  <c r="E85" i="25" s="1"/>
  <c r="H85" i="25" s="1"/>
  <c r="I85" i="25"/>
  <c r="D86" i="25"/>
  <c r="E86" i="25" s="1"/>
  <c r="H86" i="25" s="1"/>
  <c r="I86" i="25"/>
  <c r="D87" i="25"/>
  <c r="E87" i="25" s="1"/>
  <c r="H87" i="25" s="1"/>
  <c r="I87" i="25"/>
  <c r="D88" i="25"/>
  <c r="E88" i="25" s="1"/>
  <c r="H88" i="25" s="1"/>
  <c r="I88" i="25"/>
  <c r="D89" i="25"/>
  <c r="E89" i="25" s="1"/>
  <c r="H89" i="25" s="1"/>
  <c r="I89" i="25"/>
  <c r="D90" i="25"/>
  <c r="E90" i="25"/>
  <c r="H90" i="25" s="1"/>
  <c r="I90" i="25"/>
  <c r="D91" i="25"/>
  <c r="E91" i="25" s="1"/>
  <c r="H91" i="25" s="1"/>
  <c r="I91" i="25"/>
  <c r="D92" i="25"/>
  <c r="E92" i="25" s="1"/>
  <c r="H92" i="25" s="1"/>
  <c r="I92" i="25"/>
  <c r="D93" i="25"/>
  <c r="E93" i="25" s="1"/>
  <c r="H93" i="25" s="1"/>
  <c r="I93" i="25"/>
  <c r="D94" i="25"/>
  <c r="E94" i="25" s="1"/>
  <c r="H94" i="25" s="1"/>
  <c r="I94" i="25"/>
  <c r="D95" i="25"/>
  <c r="E95" i="25" s="1"/>
  <c r="H95" i="25" s="1"/>
  <c r="I95" i="25"/>
  <c r="D96" i="25"/>
  <c r="E96" i="25" s="1"/>
  <c r="H96" i="25" s="1"/>
  <c r="I96" i="25"/>
  <c r="D97" i="25"/>
  <c r="E97" i="25" s="1"/>
  <c r="H97" i="25" s="1"/>
  <c r="I97" i="25"/>
  <c r="D98" i="25"/>
  <c r="E98" i="25" s="1"/>
  <c r="H98" i="25" s="1"/>
  <c r="I98" i="25"/>
  <c r="D99" i="25"/>
  <c r="E99" i="25" s="1"/>
  <c r="H99" i="25" s="1"/>
  <c r="I99" i="25"/>
  <c r="D4" i="26"/>
  <c r="E4" i="26" s="1"/>
  <c r="H4" i="26" s="1"/>
  <c r="I4" i="26"/>
  <c r="D5" i="26"/>
  <c r="E5" i="26" s="1"/>
  <c r="H5" i="26" s="1"/>
  <c r="I5" i="26"/>
  <c r="D6" i="26"/>
  <c r="E6" i="26" s="1"/>
  <c r="H6" i="26" s="1"/>
  <c r="I6" i="26"/>
  <c r="D7" i="26"/>
  <c r="E7" i="26" s="1"/>
  <c r="H7" i="26" s="1"/>
  <c r="I7" i="26"/>
  <c r="D8" i="26"/>
  <c r="E8" i="26" s="1"/>
  <c r="H8" i="26" s="1"/>
  <c r="I8" i="26"/>
  <c r="D9" i="26"/>
  <c r="E9" i="26" s="1"/>
  <c r="H9" i="26" s="1"/>
  <c r="I9" i="26"/>
  <c r="D10" i="26"/>
  <c r="E10" i="26" s="1"/>
  <c r="H10" i="26" s="1"/>
  <c r="I10" i="26"/>
  <c r="D11" i="26"/>
  <c r="E11" i="26" s="1"/>
  <c r="H11" i="26" s="1"/>
  <c r="I11" i="26"/>
  <c r="D12" i="26"/>
  <c r="E12" i="26" s="1"/>
  <c r="H12" i="26" s="1"/>
  <c r="I12" i="26"/>
  <c r="D13" i="26"/>
  <c r="E13" i="26"/>
  <c r="H13" i="26" s="1"/>
  <c r="I13" i="26"/>
  <c r="D14" i="26"/>
  <c r="E14" i="26" s="1"/>
  <c r="H14" i="26" s="1"/>
  <c r="I14" i="26"/>
  <c r="D15" i="26"/>
  <c r="E15" i="26"/>
  <c r="H15" i="26" s="1"/>
  <c r="I15" i="26"/>
  <c r="D16" i="26"/>
  <c r="E16" i="26" s="1"/>
  <c r="H16" i="26" s="1"/>
  <c r="I16" i="26"/>
  <c r="D17" i="26"/>
  <c r="E17" i="26" s="1"/>
  <c r="H17" i="26" s="1"/>
  <c r="I17" i="26"/>
  <c r="D18" i="26"/>
  <c r="E18" i="26" s="1"/>
  <c r="H18" i="26" s="1"/>
  <c r="I18" i="26"/>
  <c r="D19" i="26"/>
  <c r="E19" i="26"/>
  <c r="H19" i="26" s="1"/>
  <c r="I19" i="26"/>
  <c r="D20" i="26"/>
  <c r="E20" i="26" s="1"/>
  <c r="H20" i="26" s="1"/>
  <c r="I20" i="26"/>
  <c r="D21" i="26"/>
  <c r="E21" i="26"/>
  <c r="H21" i="26" s="1"/>
  <c r="I21" i="26"/>
  <c r="D22" i="26"/>
  <c r="E22" i="26"/>
  <c r="H22" i="26" s="1"/>
  <c r="I22" i="26"/>
  <c r="D23" i="26"/>
  <c r="E23" i="26" s="1"/>
  <c r="H23" i="26" s="1"/>
  <c r="I23" i="26"/>
  <c r="D24" i="26"/>
  <c r="E24" i="26"/>
  <c r="H24" i="26" s="1"/>
  <c r="I24" i="26"/>
  <c r="D25" i="26"/>
  <c r="E25" i="26" s="1"/>
  <c r="H25" i="26" s="1"/>
  <c r="I25" i="26"/>
  <c r="D26" i="26"/>
  <c r="E26" i="26" s="1"/>
  <c r="H26" i="26" s="1"/>
  <c r="I26" i="26"/>
  <c r="D27" i="26"/>
  <c r="E27" i="26" s="1"/>
  <c r="H27" i="26" s="1"/>
  <c r="I27" i="26"/>
  <c r="D28" i="26"/>
  <c r="E28" i="26"/>
  <c r="H28" i="26" s="1"/>
  <c r="I28" i="26"/>
  <c r="D29" i="26"/>
  <c r="E29" i="26" s="1"/>
  <c r="H29" i="26" s="1"/>
  <c r="I29" i="26"/>
  <c r="D30" i="26"/>
  <c r="E30" i="26"/>
  <c r="H30" i="26" s="1"/>
  <c r="I30" i="26"/>
  <c r="D31" i="26"/>
  <c r="E31" i="26"/>
  <c r="H31" i="26" s="1"/>
  <c r="I31" i="26"/>
  <c r="D32" i="26"/>
  <c r="E32" i="26" s="1"/>
  <c r="H32" i="26" s="1"/>
  <c r="I32" i="26"/>
  <c r="D33" i="26"/>
  <c r="E33" i="26"/>
  <c r="H33" i="26" s="1"/>
  <c r="I33" i="26"/>
  <c r="D34" i="26"/>
  <c r="E34" i="26" s="1"/>
  <c r="H34" i="26" s="1"/>
  <c r="I34" i="26"/>
  <c r="D35" i="26"/>
  <c r="E35" i="26" s="1"/>
  <c r="H35" i="26" s="1"/>
  <c r="I35" i="26"/>
  <c r="D36" i="26"/>
  <c r="E36" i="26" s="1"/>
  <c r="H36" i="26" s="1"/>
  <c r="I36" i="26"/>
  <c r="D37" i="26"/>
  <c r="E37" i="26"/>
  <c r="H37" i="26" s="1"/>
  <c r="I37" i="26"/>
  <c r="D38" i="26"/>
  <c r="E38" i="26" s="1"/>
  <c r="H38" i="26" s="1"/>
  <c r="I38" i="26"/>
  <c r="D39" i="26"/>
  <c r="E39" i="26"/>
  <c r="H39" i="26" s="1"/>
  <c r="I39" i="26"/>
  <c r="D40" i="26"/>
  <c r="E40" i="26"/>
  <c r="H40" i="26" s="1"/>
  <c r="I40" i="26"/>
  <c r="D41" i="26"/>
  <c r="E41" i="26" s="1"/>
  <c r="H41" i="26" s="1"/>
  <c r="I41" i="26"/>
  <c r="D42" i="26"/>
  <c r="E42" i="26"/>
  <c r="H42" i="26" s="1"/>
  <c r="I42" i="26"/>
  <c r="D43" i="26"/>
  <c r="E43" i="26" s="1"/>
  <c r="H43" i="26" s="1"/>
  <c r="I43" i="26"/>
  <c r="D44" i="26"/>
  <c r="E44" i="26" s="1"/>
  <c r="H44" i="26" s="1"/>
  <c r="I44" i="26"/>
  <c r="D45" i="26"/>
  <c r="E45" i="26" s="1"/>
  <c r="H45" i="26" s="1"/>
  <c r="I45" i="26"/>
  <c r="D46" i="26"/>
  <c r="E46" i="26"/>
  <c r="H46" i="26" s="1"/>
  <c r="I46" i="26"/>
  <c r="D47" i="26"/>
  <c r="E47" i="26" s="1"/>
  <c r="H47" i="26" s="1"/>
  <c r="I47" i="26"/>
  <c r="D48" i="26"/>
  <c r="E48" i="26"/>
  <c r="H48" i="26" s="1"/>
  <c r="I48" i="26"/>
  <c r="D49" i="26"/>
  <c r="E49" i="26"/>
  <c r="H49" i="26" s="1"/>
  <c r="I49" i="26"/>
  <c r="D50" i="26"/>
  <c r="E50" i="26" s="1"/>
  <c r="H50" i="26" s="1"/>
  <c r="I50" i="26"/>
  <c r="D51" i="26"/>
  <c r="E51" i="26"/>
  <c r="H51" i="26" s="1"/>
  <c r="I51" i="26"/>
  <c r="D52" i="26"/>
  <c r="E52" i="26" s="1"/>
  <c r="H52" i="26" s="1"/>
  <c r="I52" i="26"/>
  <c r="D53" i="26"/>
  <c r="E53" i="26" s="1"/>
  <c r="H53" i="26" s="1"/>
  <c r="I53" i="26"/>
  <c r="D54" i="26"/>
  <c r="E54" i="26" s="1"/>
  <c r="H54" i="26" s="1"/>
  <c r="I54" i="26"/>
  <c r="D55" i="26"/>
  <c r="E55" i="26"/>
  <c r="H55" i="26" s="1"/>
  <c r="I55" i="26"/>
  <c r="D56" i="26"/>
  <c r="E56" i="26" s="1"/>
  <c r="H56" i="26" s="1"/>
  <c r="I56" i="26"/>
  <c r="D57" i="26"/>
  <c r="E57" i="26"/>
  <c r="H57" i="26" s="1"/>
  <c r="I57" i="26"/>
  <c r="D58" i="26"/>
  <c r="E58" i="26"/>
  <c r="H58" i="26" s="1"/>
  <c r="I58" i="26"/>
  <c r="D59" i="26"/>
  <c r="E59" i="26" s="1"/>
  <c r="H59" i="26" s="1"/>
  <c r="I59" i="26"/>
  <c r="D60" i="26"/>
  <c r="E60" i="26"/>
  <c r="H60" i="26" s="1"/>
  <c r="I60" i="26"/>
  <c r="D61" i="26"/>
  <c r="E61" i="26" s="1"/>
  <c r="H61" i="26" s="1"/>
  <c r="I61" i="26"/>
  <c r="D62" i="26"/>
  <c r="E62" i="26" s="1"/>
  <c r="H62" i="26" s="1"/>
  <c r="I62" i="26"/>
  <c r="D63" i="26"/>
  <c r="E63" i="26" s="1"/>
  <c r="H63" i="26" s="1"/>
  <c r="I63" i="26"/>
  <c r="D64" i="26"/>
  <c r="E64" i="26"/>
  <c r="H64" i="26" s="1"/>
  <c r="I64" i="26"/>
  <c r="D65" i="26"/>
  <c r="E65" i="26" s="1"/>
  <c r="H65" i="26" s="1"/>
  <c r="I65" i="26"/>
  <c r="D66" i="26"/>
  <c r="E66" i="26"/>
  <c r="H66" i="26" s="1"/>
  <c r="I66" i="26"/>
  <c r="D67" i="26"/>
  <c r="E67" i="26"/>
  <c r="H67" i="26" s="1"/>
  <c r="I67" i="26"/>
  <c r="D68" i="26"/>
  <c r="E68" i="26" s="1"/>
  <c r="H68" i="26" s="1"/>
  <c r="I68" i="26"/>
  <c r="D69" i="26"/>
  <c r="E69" i="26"/>
  <c r="H69" i="26" s="1"/>
  <c r="I69" i="26"/>
  <c r="D70" i="26"/>
  <c r="E70" i="26" s="1"/>
  <c r="H70" i="26" s="1"/>
  <c r="I70" i="26"/>
  <c r="D71" i="26"/>
  <c r="E71" i="26" s="1"/>
  <c r="H71" i="26" s="1"/>
  <c r="I71" i="26"/>
  <c r="D72" i="26"/>
  <c r="E72" i="26" s="1"/>
  <c r="H72" i="26" s="1"/>
  <c r="I72" i="26"/>
  <c r="D73" i="26"/>
  <c r="E73" i="26"/>
  <c r="H73" i="26" s="1"/>
  <c r="I73" i="26"/>
  <c r="D74" i="26"/>
  <c r="E74" i="26" s="1"/>
  <c r="H74" i="26" s="1"/>
  <c r="I74" i="26"/>
  <c r="D75" i="26"/>
  <c r="E75" i="26"/>
  <c r="H75" i="26" s="1"/>
  <c r="I75" i="26"/>
  <c r="D76" i="26"/>
  <c r="E76" i="26"/>
  <c r="H76" i="26" s="1"/>
  <c r="I76" i="26"/>
  <c r="D77" i="26"/>
  <c r="E77" i="26" s="1"/>
  <c r="H77" i="26" s="1"/>
  <c r="I77" i="26"/>
  <c r="D78" i="26"/>
  <c r="E78" i="26"/>
  <c r="H78" i="26" s="1"/>
  <c r="I78" i="26"/>
  <c r="D79" i="26"/>
  <c r="E79" i="26" s="1"/>
  <c r="H79" i="26" s="1"/>
  <c r="I79" i="26"/>
  <c r="D80" i="26"/>
  <c r="E80" i="26" s="1"/>
  <c r="H80" i="26" s="1"/>
  <c r="I80" i="26"/>
  <c r="D81" i="26"/>
  <c r="E81" i="26" s="1"/>
  <c r="H81" i="26" s="1"/>
  <c r="I81" i="26"/>
  <c r="D82" i="26"/>
  <c r="E82" i="26"/>
  <c r="H82" i="26" s="1"/>
  <c r="I82" i="26"/>
  <c r="D83" i="26"/>
  <c r="E83" i="26" s="1"/>
  <c r="H83" i="26" s="1"/>
  <c r="I83" i="26"/>
  <c r="D84" i="26"/>
  <c r="E84" i="26"/>
  <c r="H84" i="26" s="1"/>
  <c r="I84" i="26"/>
  <c r="D85" i="26"/>
  <c r="E85" i="26"/>
  <c r="H85" i="26" s="1"/>
  <c r="I85" i="26"/>
  <c r="D86" i="26"/>
  <c r="E86" i="26" s="1"/>
  <c r="H86" i="26" s="1"/>
  <c r="I86" i="26"/>
  <c r="D87" i="26"/>
  <c r="E87" i="26"/>
  <c r="H87" i="26" s="1"/>
  <c r="I87" i="26"/>
  <c r="D88" i="26"/>
  <c r="E88" i="26" s="1"/>
  <c r="H88" i="26" s="1"/>
  <c r="I88" i="26"/>
  <c r="D89" i="26"/>
  <c r="E89" i="26" s="1"/>
  <c r="H89" i="26" s="1"/>
  <c r="I89" i="26"/>
  <c r="D90" i="26"/>
  <c r="E90" i="26" s="1"/>
  <c r="H90" i="26" s="1"/>
  <c r="I90" i="26"/>
  <c r="D91" i="26"/>
  <c r="E91" i="26"/>
  <c r="H91" i="26" s="1"/>
  <c r="I91" i="26"/>
  <c r="D92" i="26"/>
  <c r="E92" i="26" s="1"/>
  <c r="H92" i="26" s="1"/>
  <c r="I92" i="26"/>
  <c r="D93" i="26"/>
  <c r="E93" i="26"/>
  <c r="H93" i="26" s="1"/>
  <c r="I93" i="26"/>
  <c r="D94" i="26"/>
  <c r="E94" i="26"/>
  <c r="H94" i="26" s="1"/>
  <c r="I94" i="26"/>
  <c r="D95" i="26"/>
  <c r="E95" i="26" s="1"/>
  <c r="H95" i="26" s="1"/>
  <c r="I95" i="26"/>
  <c r="D96" i="26"/>
  <c r="E96" i="26"/>
  <c r="H96" i="26" s="1"/>
  <c r="I96" i="26"/>
  <c r="D97" i="26"/>
  <c r="E97" i="26" s="1"/>
  <c r="H97" i="26" s="1"/>
  <c r="I97" i="26"/>
  <c r="D98" i="26"/>
  <c r="E98" i="26" s="1"/>
  <c r="H98" i="26" s="1"/>
  <c r="I98" i="26"/>
  <c r="D99" i="26"/>
  <c r="E99" i="26" s="1"/>
  <c r="H99" i="26" s="1"/>
  <c r="I99" i="26"/>
  <c r="D4" i="22"/>
  <c r="E4" i="22" s="1"/>
  <c r="H4" i="22" s="1"/>
  <c r="I4" i="22"/>
  <c r="D5" i="22"/>
  <c r="E5" i="22" s="1"/>
  <c r="H5" i="22" s="1"/>
  <c r="I5" i="22"/>
  <c r="D6" i="22"/>
  <c r="E6" i="22" s="1"/>
  <c r="H6" i="22" s="1"/>
  <c r="I6" i="22"/>
  <c r="D7" i="22"/>
  <c r="E7" i="22" s="1"/>
  <c r="H7" i="22" s="1"/>
  <c r="I7" i="22"/>
  <c r="D8" i="22"/>
  <c r="E8" i="22"/>
  <c r="H8" i="22" s="1"/>
  <c r="I8" i="22"/>
  <c r="D9" i="22"/>
  <c r="E9" i="22"/>
  <c r="H9" i="22" s="1"/>
  <c r="I9" i="22"/>
  <c r="D10" i="22"/>
  <c r="E10" i="22" s="1"/>
  <c r="H10" i="22" s="1"/>
  <c r="I10" i="22"/>
  <c r="D11" i="22"/>
  <c r="E11" i="22" s="1"/>
  <c r="H11" i="22" s="1"/>
  <c r="I11" i="22"/>
  <c r="D12" i="22"/>
  <c r="E12" i="22" s="1"/>
  <c r="H12" i="22" s="1"/>
  <c r="I12" i="22"/>
  <c r="D13" i="22"/>
  <c r="E13" i="22" s="1"/>
  <c r="H13" i="22" s="1"/>
  <c r="I13" i="22"/>
  <c r="D14" i="22"/>
  <c r="E14" i="22" s="1"/>
  <c r="H14" i="22" s="1"/>
  <c r="I14" i="22"/>
  <c r="D15" i="22"/>
  <c r="E15" i="22" s="1"/>
  <c r="H15" i="22" s="1"/>
  <c r="I15" i="22"/>
  <c r="D16" i="22"/>
  <c r="E16" i="22"/>
  <c r="H16" i="22" s="1"/>
  <c r="I16" i="22"/>
  <c r="D17" i="22"/>
  <c r="E17" i="22"/>
  <c r="H17" i="22" s="1"/>
  <c r="I17" i="22"/>
  <c r="D18" i="22"/>
  <c r="E18" i="22"/>
  <c r="H18" i="22" s="1"/>
  <c r="I18" i="22"/>
  <c r="D19" i="22"/>
  <c r="E19" i="22" s="1"/>
  <c r="H19" i="22" s="1"/>
  <c r="I19" i="22"/>
  <c r="D20" i="22"/>
  <c r="E20" i="22"/>
  <c r="H20" i="22" s="1"/>
  <c r="I20" i="22"/>
  <c r="D21" i="22"/>
  <c r="E21" i="22" s="1"/>
  <c r="H21" i="22" s="1"/>
  <c r="I21" i="22"/>
  <c r="D22" i="22"/>
  <c r="E22" i="22" s="1"/>
  <c r="H22" i="22" s="1"/>
  <c r="I22" i="22"/>
  <c r="D23" i="22"/>
  <c r="E23" i="22" s="1"/>
  <c r="H23" i="22" s="1"/>
  <c r="I23" i="22"/>
  <c r="D24" i="22"/>
  <c r="E24" i="22"/>
  <c r="H24" i="22" s="1"/>
  <c r="I24" i="22"/>
  <c r="D25" i="22"/>
  <c r="E25" i="22" s="1"/>
  <c r="H25" i="22" s="1"/>
  <c r="I25" i="22"/>
  <c r="D26" i="22"/>
  <c r="E26" i="22" s="1"/>
  <c r="H26" i="22" s="1"/>
  <c r="I26" i="22"/>
  <c r="D27" i="22"/>
  <c r="E27" i="22" s="1"/>
  <c r="H27" i="22" s="1"/>
  <c r="I27" i="22"/>
  <c r="D28" i="22"/>
  <c r="E28" i="22" s="1"/>
  <c r="H28" i="22" s="1"/>
  <c r="I28" i="22"/>
  <c r="D29" i="22"/>
  <c r="E29" i="22" s="1"/>
  <c r="H29" i="22" s="1"/>
  <c r="I29" i="22"/>
  <c r="D30" i="22"/>
  <c r="E30" i="22" s="1"/>
  <c r="H30" i="22" s="1"/>
  <c r="I30" i="22"/>
  <c r="D31" i="22"/>
  <c r="E31" i="22" s="1"/>
  <c r="H31" i="22" s="1"/>
  <c r="I31" i="22"/>
  <c r="D32" i="22"/>
  <c r="E32" i="22"/>
  <c r="H32" i="22" s="1"/>
  <c r="I32" i="22"/>
  <c r="D33" i="22"/>
  <c r="E33" i="22" s="1"/>
  <c r="H33" i="22" s="1"/>
  <c r="I33" i="22"/>
  <c r="D34" i="22"/>
  <c r="E34" i="22" s="1"/>
  <c r="H34" i="22" s="1"/>
  <c r="I34" i="22"/>
  <c r="D35" i="22"/>
  <c r="E35" i="22" s="1"/>
  <c r="H35" i="22" s="1"/>
  <c r="I35" i="22"/>
  <c r="D36" i="22"/>
  <c r="E36" i="22" s="1"/>
  <c r="H36" i="22" s="1"/>
  <c r="I36" i="22"/>
  <c r="D37" i="22"/>
  <c r="E37" i="22" s="1"/>
  <c r="H37" i="22" s="1"/>
  <c r="I37" i="22"/>
  <c r="D38" i="22"/>
  <c r="E38" i="22"/>
  <c r="H38" i="22" s="1"/>
  <c r="I38" i="22"/>
  <c r="D39" i="22"/>
  <c r="E39" i="22" s="1"/>
  <c r="H39" i="22" s="1"/>
  <c r="I39" i="22"/>
  <c r="D40" i="22"/>
  <c r="E40" i="22" s="1"/>
  <c r="H40" i="22" s="1"/>
  <c r="I40" i="22"/>
  <c r="D41" i="22"/>
  <c r="E41" i="22" s="1"/>
  <c r="H41" i="22" s="1"/>
  <c r="I41" i="22"/>
  <c r="D42" i="22"/>
  <c r="E42" i="22"/>
  <c r="H42" i="22" s="1"/>
  <c r="I42" i="22"/>
  <c r="D43" i="22"/>
  <c r="E43" i="22" s="1"/>
  <c r="H43" i="22" s="1"/>
  <c r="I43" i="22"/>
  <c r="D44" i="22"/>
  <c r="E44" i="22"/>
  <c r="H44" i="22" s="1"/>
  <c r="I44" i="22"/>
  <c r="D45" i="22"/>
  <c r="E45" i="22" s="1"/>
  <c r="H45" i="22" s="1"/>
  <c r="I45" i="22"/>
  <c r="D46" i="22"/>
  <c r="E46" i="22" s="1"/>
  <c r="H46" i="22" s="1"/>
  <c r="I46" i="22"/>
  <c r="D47" i="22"/>
  <c r="E47" i="22" s="1"/>
  <c r="H47" i="22" s="1"/>
  <c r="I47" i="22"/>
  <c r="D48" i="22"/>
  <c r="E48" i="22" s="1"/>
  <c r="H48" i="22" s="1"/>
  <c r="I48" i="22"/>
  <c r="D49" i="22"/>
  <c r="E49" i="22" s="1"/>
  <c r="H49" i="22" s="1"/>
  <c r="I49" i="22"/>
  <c r="D50" i="22"/>
  <c r="E50" i="22"/>
  <c r="H50" i="22" s="1"/>
  <c r="I50" i="22"/>
  <c r="D51" i="22"/>
  <c r="E51" i="22" s="1"/>
  <c r="H51" i="22" s="1"/>
  <c r="I51" i="22"/>
  <c r="D52" i="22"/>
  <c r="E52" i="22" s="1"/>
  <c r="H52" i="22" s="1"/>
  <c r="I52" i="22"/>
  <c r="D53" i="22"/>
  <c r="E53" i="22" s="1"/>
  <c r="H53" i="22" s="1"/>
  <c r="I53" i="22"/>
  <c r="D54" i="22"/>
  <c r="E54" i="22" s="1"/>
  <c r="H54" i="22" s="1"/>
  <c r="I54" i="22"/>
  <c r="D55" i="22"/>
  <c r="E55" i="22" s="1"/>
  <c r="H55" i="22" s="1"/>
  <c r="I55" i="22"/>
  <c r="D56" i="22"/>
  <c r="E56" i="22"/>
  <c r="H56" i="22" s="1"/>
  <c r="I56" i="22"/>
  <c r="D57" i="22"/>
  <c r="E57" i="22" s="1"/>
  <c r="H57" i="22" s="1"/>
  <c r="I57" i="22"/>
  <c r="D58" i="22"/>
  <c r="E58" i="22" s="1"/>
  <c r="H58" i="22" s="1"/>
  <c r="I58" i="22"/>
  <c r="D59" i="22"/>
  <c r="E59" i="22" s="1"/>
  <c r="H59" i="22" s="1"/>
  <c r="I59" i="22"/>
  <c r="D60" i="22"/>
  <c r="E60" i="22"/>
  <c r="H60" i="22" s="1"/>
  <c r="I60" i="22"/>
  <c r="D61" i="22"/>
  <c r="E61" i="22" s="1"/>
  <c r="H61" i="22" s="1"/>
  <c r="I61" i="22"/>
  <c r="D62" i="22"/>
  <c r="E62" i="22"/>
  <c r="H62" i="22" s="1"/>
  <c r="I62" i="22"/>
  <c r="D63" i="22"/>
  <c r="E63" i="22" s="1"/>
  <c r="H63" i="22" s="1"/>
  <c r="I63" i="22"/>
  <c r="D64" i="22"/>
  <c r="E64" i="22" s="1"/>
  <c r="H64" i="22" s="1"/>
  <c r="I64" i="22"/>
  <c r="D65" i="22"/>
  <c r="E65" i="22" s="1"/>
  <c r="H65" i="22" s="1"/>
  <c r="I65" i="22"/>
  <c r="D66" i="22"/>
  <c r="E66" i="22" s="1"/>
  <c r="H66" i="22" s="1"/>
  <c r="I66" i="22"/>
  <c r="D67" i="22"/>
  <c r="E67" i="22" s="1"/>
  <c r="H67" i="22" s="1"/>
  <c r="I67" i="22"/>
  <c r="D68" i="22"/>
  <c r="E68" i="22" s="1"/>
  <c r="H68" i="22" s="1"/>
  <c r="I68" i="22"/>
  <c r="D69" i="22"/>
  <c r="E69" i="22" s="1"/>
  <c r="H69" i="22" s="1"/>
  <c r="I69" i="22"/>
  <c r="D70" i="22"/>
  <c r="E70" i="22" s="1"/>
  <c r="H70" i="22" s="1"/>
  <c r="I70" i="22"/>
  <c r="D71" i="22"/>
  <c r="E71" i="22" s="1"/>
  <c r="H71" i="22" s="1"/>
  <c r="I71" i="22"/>
  <c r="D72" i="22"/>
  <c r="E72" i="22" s="1"/>
  <c r="H72" i="22" s="1"/>
  <c r="I72" i="22"/>
  <c r="D73" i="22"/>
  <c r="E73" i="22" s="1"/>
  <c r="H73" i="22" s="1"/>
  <c r="I73" i="22"/>
  <c r="D74" i="22"/>
  <c r="E74" i="22" s="1"/>
  <c r="H74" i="22" s="1"/>
  <c r="I74" i="22"/>
  <c r="D75" i="22"/>
  <c r="E75" i="22"/>
  <c r="H75" i="22" s="1"/>
  <c r="I75" i="22"/>
  <c r="D76" i="22"/>
  <c r="E76" i="22" s="1"/>
  <c r="H76" i="22" s="1"/>
  <c r="I76" i="22"/>
  <c r="D77" i="22"/>
  <c r="E77" i="22" s="1"/>
  <c r="H77" i="22" s="1"/>
  <c r="I77" i="22"/>
  <c r="D78" i="22"/>
  <c r="E78" i="22" s="1"/>
  <c r="H78" i="22" s="1"/>
  <c r="I78" i="22"/>
  <c r="D79" i="22"/>
  <c r="E79" i="22" s="1"/>
  <c r="H79" i="22" s="1"/>
  <c r="I79" i="22"/>
  <c r="D80" i="22"/>
  <c r="E80" i="22"/>
  <c r="H80" i="22" s="1"/>
  <c r="I80" i="22"/>
  <c r="D81" i="22"/>
  <c r="E81" i="22" s="1"/>
  <c r="H81" i="22" s="1"/>
  <c r="I81" i="22"/>
  <c r="D82" i="22"/>
  <c r="E82" i="22" s="1"/>
  <c r="H82" i="22" s="1"/>
  <c r="I82" i="22"/>
  <c r="D83" i="22"/>
  <c r="E83" i="22" s="1"/>
  <c r="H83" i="22" s="1"/>
  <c r="I83" i="22"/>
  <c r="D84" i="22"/>
  <c r="E84" i="22"/>
  <c r="H84" i="22" s="1"/>
  <c r="I84" i="22"/>
  <c r="D85" i="22"/>
  <c r="E85" i="22" s="1"/>
  <c r="H85" i="22" s="1"/>
  <c r="I85" i="22"/>
  <c r="D86" i="22"/>
  <c r="E86" i="22" s="1"/>
  <c r="H86" i="22" s="1"/>
  <c r="I86" i="22"/>
  <c r="D87" i="22"/>
  <c r="E87" i="22" s="1"/>
  <c r="H87" i="22" s="1"/>
  <c r="I87" i="22"/>
  <c r="D88" i="22"/>
  <c r="E88" i="22" s="1"/>
  <c r="H88" i="22" s="1"/>
  <c r="I88" i="22"/>
  <c r="D89" i="22"/>
  <c r="E89" i="22"/>
  <c r="H89" i="22" s="1"/>
  <c r="I89" i="22"/>
  <c r="D90" i="22"/>
  <c r="E90" i="22" s="1"/>
  <c r="H90" i="22" s="1"/>
  <c r="I90" i="22"/>
  <c r="D91" i="22"/>
  <c r="E91" i="22" s="1"/>
  <c r="H91" i="22" s="1"/>
  <c r="I91" i="22"/>
  <c r="D92" i="22"/>
  <c r="E92" i="22" s="1"/>
  <c r="H92" i="22" s="1"/>
  <c r="I92" i="22"/>
  <c r="D93" i="22"/>
  <c r="E93" i="22" s="1"/>
  <c r="H93" i="22" s="1"/>
  <c r="I93" i="22"/>
  <c r="D94" i="22"/>
  <c r="E94" i="22" s="1"/>
  <c r="H94" i="22" s="1"/>
  <c r="I94" i="22"/>
  <c r="D95" i="22"/>
  <c r="E95" i="22"/>
  <c r="H95" i="22" s="1"/>
  <c r="I95" i="22"/>
  <c r="D96" i="22"/>
  <c r="E96" i="22" s="1"/>
  <c r="H96" i="22" s="1"/>
  <c r="I96" i="22"/>
  <c r="D97" i="22"/>
  <c r="E97" i="22" s="1"/>
  <c r="H97" i="22" s="1"/>
  <c r="I97" i="22"/>
  <c r="D98" i="22"/>
  <c r="E98" i="22" s="1"/>
  <c r="H98" i="22" s="1"/>
  <c r="I98" i="22"/>
  <c r="D99" i="22"/>
  <c r="E99" i="22" s="1"/>
  <c r="H99" i="22" s="1"/>
  <c r="I99" i="22"/>
  <c r="I3" i="26"/>
  <c r="I3" i="25"/>
  <c r="I3" i="24"/>
  <c r="D3" i="26"/>
  <c r="E3" i="26" s="1"/>
  <c r="H3" i="26" s="1"/>
  <c r="D3" i="25"/>
  <c r="E3" i="25" s="1"/>
  <c r="H3" i="25" s="1"/>
  <c r="D3" i="24"/>
  <c r="E3" i="24" s="1"/>
  <c r="H3" i="24" s="1"/>
  <c r="D3" i="14"/>
  <c r="I3" i="14"/>
  <c r="D3" i="15"/>
  <c r="D4" i="24"/>
  <c r="E4" i="24" s="1"/>
  <c r="H4" i="24" s="1"/>
  <c r="I4" i="24"/>
  <c r="D5" i="24"/>
  <c r="E5" i="24" s="1"/>
  <c r="H5" i="24" s="1"/>
  <c r="I5" i="24"/>
  <c r="D6" i="24"/>
  <c r="E6" i="24" s="1"/>
  <c r="H6" i="24" s="1"/>
  <c r="I6" i="24"/>
  <c r="D7" i="24"/>
  <c r="E7" i="24" s="1"/>
  <c r="H7" i="24" s="1"/>
  <c r="I7" i="24"/>
  <c r="D8" i="24"/>
  <c r="E8" i="24" s="1"/>
  <c r="H8" i="24" s="1"/>
  <c r="I8" i="24"/>
  <c r="D9" i="24"/>
  <c r="E9" i="24"/>
  <c r="H9" i="24" s="1"/>
  <c r="I9" i="24"/>
  <c r="D10" i="24"/>
  <c r="E10" i="24" s="1"/>
  <c r="H10" i="24" s="1"/>
  <c r="I10" i="24"/>
  <c r="D11" i="24"/>
  <c r="E11" i="24" s="1"/>
  <c r="H11" i="24" s="1"/>
  <c r="I11" i="24"/>
  <c r="D12" i="24"/>
  <c r="E12" i="24" s="1"/>
  <c r="H12" i="24" s="1"/>
  <c r="I12" i="24"/>
  <c r="D13" i="24"/>
  <c r="E13" i="24" s="1"/>
  <c r="H13" i="24" s="1"/>
  <c r="I13" i="24"/>
  <c r="D14" i="24"/>
  <c r="E14" i="24" s="1"/>
  <c r="H14" i="24" s="1"/>
  <c r="I14" i="24"/>
  <c r="D15" i="24"/>
  <c r="E15" i="24"/>
  <c r="H15" i="24" s="1"/>
  <c r="I15" i="24"/>
  <c r="D16" i="24"/>
  <c r="E16" i="24" s="1"/>
  <c r="H16" i="24" s="1"/>
  <c r="I16" i="24"/>
  <c r="D17" i="24"/>
  <c r="E17" i="24" s="1"/>
  <c r="H17" i="24" s="1"/>
  <c r="I17" i="24"/>
  <c r="D18" i="24"/>
  <c r="E18" i="24"/>
  <c r="H18" i="24" s="1"/>
  <c r="I18" i="24"/>
  <c r="D19" i="24"/>
  <c r="E19" i="24" s="1"/>
  <c r="H19" i="24" s="1"/>
  <c r="I19" i="24"/>
  <c r="D20" i="24"/>
  <c r="E20" i="24" s="1"/>
  <c r="H20" i="24" s="1"/>
  <c r="I20" i="24"/>
  <c r="D21" i="24"/>
  <c r="E21" i="24" s="1"/>
  <c r="H21" i="24" s="1"/>
  <c r="I21" i="24"/>
  <c r="D22" i="24"/>
  <c r="E22" i="24" s="1"/>
  <c r="H22" i="24" s="1"/>
  <c r="I22" i="24"/>
  <c r="D23" i="24"/>
  <c r="E23" i="24" s="1"/>
  <c r="H23" i="24" s="1"/>
  <c r="I23" i="24"/>
  <c r="D24" i="24"/>
  <c r="E24" i="24" s="1"/>
  <c r="H24" i="24" s="1"/>
  <c r="I24" i="24"/>
  <c r="D25" i="24"/>
  <c r="E25" i="24" s="1"/>
  <c r="H25" i="24" s="1"/>
  <c r="I25" i="24"/>
  <c r="D26" i="24"/>
  <c r="E26" i="24" s="1"/>
  <c r="H26" i="24" s="1"/>
  <c r="I26" i="24"/>
  <c r="D27" i="24"/>
  <c r="E27" i="24"/>
  <c r="H27" i="24" s="1"/>
  <c r="I27" i="24"/>
  <c r="D28" i="24"/>
  <c r="E28" i="24" s="1"/>
  <c r="H28" i="24" s="1"/>
  <c r="I28" i="24"/>
  <c r="D29" i="24"/>
  <c r="E29" i="24" s="1"/>
  <c r="H29" i="24" s="1"/>
  <c r="I29" i="24"/>
  <c r="D30" i="24"/>
  <c r="E30" i="24"/>
  <c r="H30" i="24" s="1"/>
  <c r="I30" i="24"/>
  <c r="D31" i="24"/>
  <c r="E31" i="24" s="1"/>
  <c r="H31" i="24" s="1"/>
  <c r="I31" i="24"/>
  <c r="D32" i="24"/>
  <c r="E32" i="24" s="1"/>
  <c r="H32" i="24" s="1"/>
  <c r="I32" i="24"/>
  <c r="D33" i="24"/>
  <c r="E33" i="24" s="1"/>
  <c r="H33" i="24" s="1"/>
  <c r="I33" i="24"/>
  <c r="D34" i="24"/>
  <c r="E34" i="24" s="1"/>
  <c r="H34" i="24" s="1"/>
  <c r="I34" i="24"/>
  <c r="D35" i="24"/>
  <c r="E35" i="24" s="1"/>
  <c r="H35" i="24" s="1"/>
  <c r="I35" i="24"/>
  <c r="D36" i="24"/>
  <c r="E36" i="24"/>
  <c r="H36" i="24" s="1"/>
  <c r="I36" i="24"/>
  <c r="D37" i="24"/>
  <c r="E37" i="24" s="1"/>
  <c r="H37" i="24" s="1"/>
  <c r="I37" i="24"/>
  <c r="D38" i="24"/>
  <c r="E38" i="24" s="1"/>
  <c r="H38" i="24" s="1"/>
  <c r="I38" i="24"/>
  <c r="D39" i="24"/>
  <c r="E39" i="24" s="1"/>
  <c r="H39" i="24" s="1"/>
  <c r="I39" i="24"/>
  <c r="D40" i="24"/>
  <c r="E40" i="24" s="1"/>
  <c r="H40" i="24" s="1"/>
  <c r="I40" i="24"/>
  <c r="D41" i="24"/>
  <c r="E41" i="24" s="1"/>
  <c r="H41" i="24" s="1"/>
  <c r="I41" i="24"/>
  <c r="D42" i="24"/>
  <c r="E42" i="24" s="1"/>
  <c r="H42" i="24" s="1"/>
  <c r="I42" i="24"/>
  <c r="D43" i="24"/>
  <c r="E43" i="24" s="1"/>
  <c r="H43" i="24" s="1"/>
  <c r="I43" i="24"/>
  <c r="D44" i="24"/>
  <c r="E44" i="24" s="1"/>
  <c r="H44" i="24" s="1"/>
  <c r="I44" i="24"/>
  <c r="D45" i="24"/>
  <c r="E45" i="24"/>
  <c r="H45" i="24" s="1"/>
  <c r="I45" i="24"/>
  <c r="D46" i="24"/>
  <c r="E46" i="24" s="1"/>
  <c r="H46" i="24" s="1"/>
  <c r="I46" i="24"/>
  <c r="D47" i="24"/>
  <c r="E47" i="24" s="1"/>
  <c r="H47" i="24" s="1"/>
  <c r="I47" i="24"/>
  <c r="D48" i="24"/>
  <c r="E48" i="24"/>
  <c r="H48" i="24" s="1"/>
  <c r="I48" i="24"/>
  <c r="D49" i="24"/>
  <c r="E49" i="24" s="1"/>
  <c r="H49" i="24" s="1"/>
  <c r="I49" i="24"/>
  <c r="D50" i="24"/>
  <c r="E50" i="24" s="1"/>
  <c r="H50" i="24" s="1"/>
  <c r="I50" i="24"/>
  <c r="D51" i="24"/>
  <c r="E51" i="24"/>
  <c r="H51" i="24" s="1"/>
  <c r="I51" i="24"/>
  <c r="D52" i="24"/>
  <c r="E52" i="24" s="1"/>
  <c r="H52" i="24" s="1"/>
  <c r="I52" i="24"/>
  <c r="D53" i="24"/>
  <c r="E53" i="24" s="1"/>
  <c r="H53" i="24" s="1"/>
  <c r="I53" i="24"/>
  <c r="D54" i="24"/>
  <c r="E54" i="24"/>
  <c r="H54" i="24" s="1"/>
  <c r="I54" i="24"/>
  <c r="D55" i="24"/>
  <c r="E55" i="24" s="1"/>
  <c r="H55" i="24" s="1"/>
  <c r="I55" i="24"/>
  <c r="D56" i="24"/>
  <c r="E56" i="24" s="1"/>
  <c r="H56" i="24" s="1"/>
  <c r="I56" i="24"/>
  <c r="D57" i="24"/>
  <c r="E57" i="24" s="1"/>
  <c r="H57" i="24" s="1"/>
  <c r="I57" i="24"/>
  <c r="D58" i="24"/>
  <c r="E58" i="24" s="1"/>
  <c r="H58" i="24" s="1"/>
  <c r="I58" i="24"/>
  <c r="D59" i="24"/>
  <c r="E59" i="24" s="1"/>
  <c r="H59" i="24" s="1"/>
  <c r="I59" i="24"/>
  <c r="D60" i="24"/>
  <c r="E60" i="24"/>
  <c r="H60" i="24" s="1"/>
  <c r="I60" i="24"/>
  <c r="D61" i="24"/>
  <c r="E61" i="24" s="1"/>
  <c r="H61" i="24" s="1"/>
  <c r="I61" i="24"/>
  <c r="D62" i="24"/>
  <c r="E62" i="24" s="1"/>
  <c r="H62" i="24" s="1"/>
  <c r="I62" i="24"/>
  <c r="D63" i="24"/>
  <c r="E63" i="24"/>
  <c r="H63" i="24" s="1"/>
  <c r="I63" i="24"/>
  <c r="D64" i="24"/>
  <c r="E64" i="24" s="1"/>
  <c r="H64" i="24" s="1"/>
  <c r="I64" i="24"/>
  <c r="D65" i="24"/>
  <c r="E65" i="24" s="1"/>
  <c r="H65" i="24" s="1"/>
  <c r="I65" i="24"/>
  <c r="D66" i="24"/>
  <c r="E66" i="24"/>
  <c r="H66" i="24" s="1"/>
  <c r="I66" i="24"/>
  <c r="D67" i="24"/>
  <c r="E67" i="24" s="1"/>
  <c r="H67" i="24" s="1"/>
  <c r="I67" i="24"/>
  <c r="D68" i="24"/>
  <c r="E68" i="24" s="1"/>
  <c r="H68" i="24" s="1"/>
  <c r="I68" i="24"/>
  <c r="D69" i="24"/>
  <c r="E69" i="24" s="1"/>
  <c r="H69" i="24" s="1"/>
  <c r="I69" i="24"/>
  <c r="D70" i="24"/>
  <c r="E70" i="24" s="1"/>
  <c r="H70" i="24" s="1"/>
  <c r="I70" i="24"/>
  <c r="D71" i="24"/>
  <c r="E71" i="24" s="1"/>
  <c r="H71" i="24" s="1"/>
  <c r="I71" i="24"/>
  <c r="D72" i="24"/>
  <c r="E72" i="24"/>
  <c r="H72" i="24" s="1"/>
  <c r="I72" i="24"/>
  <c r="D73" i="24"/>
  <c r="E73" i="24" s="1"/>
  <c r="H73" i="24" s="1"/>
  <c r="I73" i="24"/>
  <c r="D74" i="24"/>
  <c r="E74" i="24" s="1"/>
  <c r="H74" i="24" s="1"/>
  <c r="I74" i="24"/>
  <c r="D75" i="24"/>
  <c r="E75" i="24" s="1"/>
  <c r="H75" i="24" s="1"/>
  <c r="I75" i="24"/>
  <c r="D76" i="24"/>
  <c r="E76" i="24" s="1"/>
  <c r="H76" i="24" s="1"/>
  <c r="I76" i="24"/>
  <c r="D77" i="24"/>
  <c r="E77" i="24" s="1"/>
  <c r="H77" i="24" s="1"/>
  <c r="I77" i="24"/>
  <c r="D78" i="24"/>
  <c r="E78" i="24" s="1"/>
  <c r="H78" i="24" s="1"/>
  <c r="I78" i="24"/>
  <c r="D79" i="24"/>
  <c r="E79" i="24" s="1"/>
  <c r="H79" i="24" s="1"/>
  <c r="I79" i="24"/>
  <c r="D80" i="24"/>
  <c r="E80" i="24" s="1"/>
  <c r="H80" i="24" s="1"/>
  <c r="I80" i="24"/>
  <c r="D81" i="24"/>
  <c r="E81" i="24"/>
  <c r="H81" i="24" s="1"/>
  <c r="I81" i="24"/>
  <c r="D82" i="24"/>
  <c r="E82" i="24" s="1"/>
  <c r="H82" i="24" s="1"/>
  <c r="I82" i="24"/>
  <c r="D83" i="24"/>
  <c r="E83" i="24" s="1"/>
  <c r="H83" i="24" s="1"/>
  <c r="I83" i="24"/>
  <c r="D84" i="24"/>
  <c r="E84" i="24"/>
  <c r="H84" i="24" s="1"/>
  <c r="I84" i="24"/>
  <c r="D85" i="24"/>
  <c r="E85" i="24" s="1"/>
  <c r="H85" i="24" s="1"/>
  <c r="I85" i="24"/>
  <c r="D86" i="24"/>
  <c r="E86" i="24" s="1"/>
  <c r="H86" i="24" s="1"/>
  <c r="I86" i="24"/>
  <c r="D87" i="24"/>
  <c r="E87" i="24"/>
  <c r="H87" i="24" s="1"/>
  <c r="I87" i="24"/>
  <c r="D88" i="24"/>
  <c r="E88" i="24" s="1"/>
  <c r="H88" i="24" s="1"/>
  <c r="I88" i="24"/>
  <c r="D89" i="24"/>
  <c r="E89" i="24" s="1"/>
  <c r="H89" i="24" s="1"/>
  <c r="I89" i="24"/>
  <c r="D90" i="24"/>
  <c r="E90" i="24"/>
  <c r="H90" i="24" s="1"/>
  <c r="I90" i="24"/>
  <c r="D91" i="24"/>
  <c r="E91" i="24" s="1"/>
  <c r="H91" i="24" s="1"/>
  <c r="I91" i="24"/>
  <c r="D92" i="24"/>
  <c r="E92" i="24" s="1"/>
  <c r="H92" i="24" s="1"/>
  <c r="I92" i="24"/>
  <c r="D93" i="24"/>
  <c r="E93" i="24" s="1"/>
  <c r="H93" i="24" s="1"/>
  <c r="I93" i="24"/>
  <c r="D94" i="24"/>
  <c r="E94" i="24" s="1"/>
  <c r="H94" i="24" s="1"/>
  <c r="I94" i="24"/>
  <c r="D95" i="24"/>
  <c r="E95" i="24" s="1"/>
  <c r="H95" i="24" s="1"/>
  <c r="I95" i="24"/>
  <c r="D96" i="24"/>
  <c r="E96" i="24"/>
  <c r="H96" i="24" s="1"/>
  <c r="I96" i="24"/>
  <c r="D97" i="24"/>
  <c r="E97" i="24" s="1"/>
  <c r="H97" i="24" s="1"/>
  <c r="I97" i="24"/>
  <c r="D98" i="24"/>
  <c r="E98" i="24" s="1"/>
  <c r="H98" i="24" s="1"/>
  <c r="I98" i="24"/>
  <c r="D99" i="24"/>
  <c r="E99" i="24"/>
  <c r="H99" i="24" s="1"/>
  <c r="I99" i="24"/>
  <c r="D4" i="23"/>
  <c r="E4" i="23" s="1"/>
  <c r="H4" i="23" s="1"/>
  <c r="I4" i="23"/>
  <c r="D5" i="23"/>
  <c r="E5" i="23" s="1"/>
  <c r="H5" i="23" s="1"/>
  <c r="I5" i="23"/>
  <c r="D6" i="23"/>
  <c r="E6" i="23" s="1"/>
  <c r="H6" i="23" s="1"/>
  <c r="I6" i="23"/>
  <c r="D7" i="23"/>
  <c r="E7" i="23" s="1"/>
  <c r="H7" i="23" s="1"/>
  <c r="I7" i="23"/>
  <c r="D8" i="23"/>
  <c r="E8" i="23" s="1"/>
  <c r="H8" i="23" s="1"/>
  <c r="I8" i="23"/>
  <c r="D9" i="23"/>
  <c r="E9" i="23"/>
  <c r="H9" i="23" s="1"/>
  <c r="I9" i="23"/>
  <c r="D10" i="23"/>
  <c r="E10" i="23" s="1"/>
  <c r="H10" i="23" s="1"/>
  <c r="I10" i="23"/>
  <c r="D11" i="23"/>
  <c r="E11" i="23" s="1"/>
  <c r="H11" i="23" s="1"/>
  <c r="I11" i="23"/>
  <c r="D12" i="23"/>
  <c r="E12" i="23"/>
  <c r="H12" i="23" s="1"/>
  <c r="I12" i="23"/>
  <c r="D13" i="23"/>
  <c r="E13" i="23" s="1"/>
  <c r="H13" i="23" s="1"/>
  <c r="I13" i="23"/>
  <c r="D14" i="23"/>
  <c r="E14" i="23"/>
  <c r="H14" i="23" s="1"/>
  <c r="I14" i="23"/>
  <c r="D15" i="23"/>
  <c r="E15" i="23" s="1"/>
  <c r="H15" i="23" s="1"/>
  <c r="I15" i="23"/>
  <c r="D16" i="23"/>
  <c r="E16" i="23" s="1"/>
  <c r="H16" i="23" s="1"/>
  <c r="I16" i="23"/>
  <c r="D17" i="23"/>
  <c r="E17" i="23" s="1"/>
  <c r="H17" i="23" s="1"/>
  <c r="I17" i="23"/>
  <c r="D18" i="23"/>
  <c r="E18" i="23" s="1"/>
  <c r="H18" i="23" s="1"/>
  <c r="I18" i="23"/>
  <c r="D19" i="23"/>
  <c r="E19" i="23" s="1"/>
  <c r="H19" i="23" s="1"/>
  <c r="I19" i="23"/>
  <c r="D20" i="23"/>
  <c r="E20" i="23" s="1"/>
  <c r="H20" i="23" s="1"/>
  <c r="I20" i="23"/>
  <c r="D21" i="23"/>
  <c r="E21" i="23" s="1"/>
  <c r="H21" i="23" s="1"/>
  <c r="I21" i="23"/>
  <c r="D22" i="23"/>
  <c r="E22" i="23" s="1"/>
  <c r="H22" i="23" s="1"/>
  <c r="I22" i="23"/>
  <c r="D23" i="23"/>
  <c r="E23" i="23"/>
  <c r="H23" i="23" s="1"/>
  <c r="I23" i="23"/>
  <c r="D24" i="23"/>
  <c r="E24" i="23"/>
  <c r="H24" i="23" s="1"/>
  <c r="I24" i="23"/>
  <c r="D25" i="23"/>
  <c r="E25" i="23" s="1"/>
  <c r="H25" i="23" s="1"/>
  <c r="I25" i="23"/>
  <c r="D26" i="23"/>
  <c r="E26" i="23"/>
  <c r="H26" i="23" s="1"/>
  <c r="I26" i="23"/>
  <c r="D27" i="23"/>
  <c r="E27" i="23" s="1"/>
  <c r="H27" i="23" s="1"/>
  <c r="I27" i="23"/>
  <c r="D28" i="23"/>
  <c r="E28" i="23" s="1"/>
  <c r="H28" i="23" s="1"/>
  <c r="I28" i="23"/>
  <c r="D29" i="23"/>
  <c r="E29" i="23" s="1"/>
  <c r="H29" i="23" s="1"/>
  <c r="I29" i="23"/>
  <c r="D30" i="23"/>
  <c r="E30" i="23" s="1"/>
  <c r="H30" i="23" s="1"/>
  <c r="I30" i="23"/>
  <c r="D31" i="23"/>
  <c r="E31" i="23" s="1"/>
  <c r="H31" i="23" s="1"/>
  <c r="I31" i="23"/>
  <c r="D32" i="23"/>
  <c r="E32" i="23" s="1"/>
  <c r="H32" i="23" s="1"/>
  <c r="I32" i="23"/>
  <c r="D33" i="23"/>
  <c r="E33" i="23" s="1"/>
  <c r="H33" i="23" s="1"/>
  <c r="I33" i="23"/>
  <c r="D34" i="23"/>
  <c r="E34" i="23" s="1"/>
  <c r="H34" i="23" s="1"/>
  <c r="I34" i="23"/>
  <c r="D35" i="23"/>
  <c r="E35" i="23"/>
  <c r="H35" i="23" s="1"/>
  <c r="I35" i="23"/>
  <c r="D36" i="23"/>
  <c r="E36" i="23"/>
  <c r="H36" i="23" s="1"/>
  <c r="I36" i="23"/>
  <c r="D37" i="23"/>
  <c r="E37" i="23" s="1"/>
  <c r="H37" i="23" s="1"/>
  <c r="I37" i="23"/>
  <c r="D38" i="23"/>
  <c r="E38" i="23"/>
  <c r="H38" i="23" s="1"/>
  <c r="I38" i="23"/>
  <c r="D39" i="23"/>
  <c r="E39" i="23" s="1"/>
  <c r="H39" i="23" s="1"/>
  <c r="I39" i="23"/>
  <c r="D40" i="23"/>
  <c r="E40" i="23" s="1"/>
  <c r="H40" i="23" s="1"/>
  <c r="I40" i="23"/>
  <c r="D41" i="23"/>
  <c r="E41" i="23" s="1"/>
  <c r="H41" i="23" s="1"/>
  <c r="I41" i="23"/>
  <c r="D42" i="23"/>
  <c r="E42" i="23" s="1"/>
  <c r="H42" i="23" s="1"/>
  <c r="I42" i="23"/>
  <c r="D43" i="23"/>
  <c r="E43" i="23" s="1"/>
  <c r="H43" i="23" s="1"/>
  <c r="I43" i="23"/>
  <c r="D44" i="23"/>
  <c r="E44" i="23" s="1"/>
  <c r="H44" i="23" s="1"/>
  <c r="I44" i="23"/>
  <c r="D45" i="23"/>
  <c r="E45" i="23" s="1"/>
  <c r="H45" i="23" s="1"/>
  <c r="I45" i="23"/>
  <c r="D46" i="23"/>
  <c r="E46" i="23" s="1"/>
  <c r="H46" i="23" s="1"/>
  <c r="I46" i="23"/>
  <c r="D47" i="23"/>
  <c r="E47" i="23"/>
  <c r="H47" i="23" s="1"/>
  <c r="I47" i="23"/>
  <c r="D48" i="23"/>
  <c r="E48" i="23"/>
  <c r="H48" i="23" s="1"/>
  <c r="I48" i="23"/>
  <c r="D49" i="23"/>
  <c r="E49" i="23" s="1"/>
  <c r="H49" i="23" s="1"/>
  <c r="I49" i="23"/>
  <c r="D50" i="23"/>
  <c r="E50" i="23"/>
  <c r="H50" i="23" s="1"/>
  <c r="I50" i="23"/>
  <c r="D51" i="23"/>
  <c r="E51" i="23" s="1"/>
  <c r="H51" i="23" s="1"/>
  <c r="I51" i="23"/>
  <c r="D52" i="23"/>
  <c r="E52" i="23" s="1"/>
  <c r="H52" i="23" s="1"/>
  <c r="I52" i="23"/>
  <c r="D53" i="23"/>
  <c r="E53" i="23" s="1"/>
  <c r="H53" i="23" s="1"/>
  <c r="I53" i="23"/>
  <c r="D54" i="23"/>
  <c r="E54" i="23" s="1"/>
  <c r="H54" i="23" s="1"/>
  <c r="I54" i="23"/>
  <c r="D55" i="23"/>
  <c r="E55" i="23" s="1"/>
  <c r="H55" i="23" s="1"/>
  <c r="I55" i="23"/>
  <c r="D56" i="23"/>
  <c r="E56" i="23"/>
  <c r="H56" i="23" s="1"/>
  <c r="I56" i="23"/>
  <c r="D57" i="23"/>
  <c r="E57" i="23" s="1"/>
  <c r="H57" i="23" s="1"/>
  <c r="I57" i="23"/>
  <c r="D58" i="23"/>
  <c r="E58" i="23" s="1"/>
  <c r="H58" i="23" s="1"/>
  <c r="I58" i="23"/>
  <c r="D59" i="23"/>
  <c r="E59" i="23"/>
  <c r="H59" i="23"/>
  <c r="I59" i="23"/>
  <c r="D60" i="23"/>
  <c r="E60" i="23" s="1"/>
  <c r="H60" i="23" s="1"/>
  <c r="I60" i="23"/>
  <c r="D61" i="23"/>
  <c r="E61" i="23" s="1"/>
  <c r="H61" i="23" s="1"/>
  <c r="I61" i="23"/>
  <c r="D62" i="23"/>
  <c r="E62" i="23" s="1"/>
  <c r="H62" i="23" s="1"/>
  <c r="I62" i="23"/>
  <c r="D63" i="23"/>
  <c r="E63" i="23" s="1"/>
  <c r="H63" i="23" s="1"/>
  <c r="I63" i="23"/>
  <c r="D64" i="23"/>
  <c r="E64" i="23" s="1"/>
  <c r="H64" i="23" s="1"/>
  <c r="I64" i="23"/>
  <c r="D65" i="23"/>
  <c r="E65" i="23" s="1"/>
  <c r="H65" i="23" s="1"/>
  <c r="I65" i="23"/>
  <c r="D66" i="23"/>
  <c r="E66" i="23" s="1"/>
  <c r="H66" i="23" s="1"/>
  <c r="I66" i="23"/>
  <c r="D67" i="23"/>
  <c r="E67" i="23" s="1"/>
  <c r="H67" i="23" s="1"/>
  <c r="I67" i="23"/>
  <c r="D68" i="23"/>
  <c r="E68" i="23"/>
  <c r="H68" i="23"/>
  <c r="I68" i="23"/>
  <c r="D69" i="23"/>
  <c r="E69" i="23" s="1"/>
  <c r="H69" i="23" s="1"/>
  <c r="I69" i="23"/>
  <c r="D70" i="23"/>
  <c r="E70" i="23" s="1"/>
  <c r="H70" i="23" s="1"/>
  <c r="I70" i="23"/>
  <c r="D71" i="23"/>
  <c r="E71" i="23" s="1"/>
  <c r="H71" i="23" s="1"/>
  <c r="I71" i="23"/>
  <c r="D72" i="23"/>
  <c r="E72" i="23" s="1"/>
  <c r="H72" i="23" s="1"/>
  <c r="I72" i="23"/>
  <c r="D73" i="23"/>
  <c r="E73" i="23" s="1"/>
  <c r="H73" i="23" s="1"/>
  <c r="I73" i="23"/>
  <c r="D74" i="23"/>
  <c r="E74" i="23" s="1"/>
  <c r="H74" i="23" s="1"/>
  <c r="I74" i="23"/>
  <c r="D75" i="23"/>
  <c r="E75" i="23" s="1"/>
  <c r="H75" i="23" s="1"/>
  <c r="I75" i="23"/>
  <c r="D76" i="23"/>
  <c r="E76" i="23" s="1"/>
  <c r="H76" i="23" s="1"/>
  <c r="I76" i="23"/>
  <c r="D77" i="23"/>
  <c r="E77" i="23" s="1"/>
  <c r="H77" i="23" s="1"/>
  <c r="I77" i="23"/>
  <c r="D78" i="23"/>
  <c r="E78" i="23" s="1"/>
  <c r="H78" i="23" s="1"/>
  <c r="I78" i="23"/>
  <c r="D79" i="23"/>
  <c r="E79" i="23" s="1"/>
  <c r="H79" i="23" s="1"/>
  <c r="I79" i="23"/>
  <c r="D80" i="23"/>
  <c r="E80" i="23" s="1"/>
  <c r="H80" i="23" s="1"/>
  <c r="I80" i="23"/>
  <c r="D81" i="23"/>
  <c r="E81" i="23" s="1"/>
  <c r="H81" i="23" s="1"/>
  <c r="I81" i="23"/>
  <c r="D82" i="23"/>
  <c r="E82" i="23" s="1"/>
  <c r="H82" i="23" s="1"/>
  <c r="I82" i="23"/>
  <c r="D83" i="23"/>
  <c r="E83" i="23" s="1"/>
  <c r="H83" i="23" s="1"/>
  <c r="I83" i="23"/>
  <c r="D84" i="23"/>
  <c r="E84" i="23" s="1"/>
  <c r="H84" i="23" s="1"/>
  <c r="I84" i="23"/>
  <c r="D85" i="23"/>
  <c r="E85" i="23" s="1"/>
  <c r="H85" i="23" s="1"/>
  <c r="I85" i="23"/>
  <c r="D86" i="23"/>
  <c r="E86" i="23" s="1"/>
  <c r="H86" i="23" s="1"/>
  <c r="I86" i="23"/>
  <c r="D87" i="23"/>
  <c r="E87" i="23" s="1"/>
  <c r="H87" i="23" s="1"/>
  <c r="I87" i="23"/>
  <c r="D88" i="23"/>
  <c r="E88" i="23" s="1"/>
  <c r="H88" i="23" s="1"/>
  <c r="I88" i="23"/>
  <c r="D89" i="23"/>
  <c r="E89" i="23" s="1"/>
  <c r="H89" i="23" s="1"/>
  <c r="I89" i="23"/>
  <c r="D90" i="23"/>
  <c r="E90" i="23" s="1"/>
  <c r="H90" i="23" s="1"/>
  <c r="I90" i="23"/>
  <c r="D91" i="23"/>
  <c r="E91" i="23" s="1"/>
  <c r="H91" i="23" s="1"/>
  <c r="I91" i="23"/>
  <c r="D92" i="23"/>
  <c r="E92" i="23" s="1"/>
  <c r="H92" i="23" s="1"/>
  <c r="I92" i="23"/>
  <c r="D93" i="23"/>
  <c r="E93" i="23" s="1"/>
  <c r="H93" i="23" s="1"/>
  <c r="I93" i="23"/>
  <c r="D94" i="23"/>
  <c r="E94" i="23" s="1"/>
  <c r="H94" i="23" s="1"/>
  <c r="I94" i="23"/>
  <c r="D95" i="23"/>
  <c r="E95" i="23" s="1"/>
  <c r="H95" i="23" s="1"/>
  <c r="I95" i="23"/>
  <c r="D96" i="23"/>
  <c r="E96" i="23" s="1"/>
  <c r="H96" i="23" s="1"/>
  <c r="I96" i="23"/>
  <c r="D97" i="23"/>
  <c r="E97" i="23" s="1"/>
  <c r="H97" i="23" s="1"/>
  <c r="I97" i="23"/>
  <c r="D98" i="23"/>
  <c r="E98" i="23" s="1"/>
  <c r="H98" i="23" s="1"/>
  <c r="I98" i="23"/>
  <c r="D99" i="23"/>
  <c r="E99" i="23" s="1"/>
  <c r="H99" i="23" s="1"/>
  <c r="I99" i="23"/>
  <c r="D4" i="28"/>
  <c r="E4" i="28" s="1"/>
  <c r="H4" i="28" s="1"/>
  <c r="I4" i="28"/>
  <c r="D5" i="28"/>
  <c r="E5" i="28" s="1"/>
  <c r="H5" i="28" s="1"/>
  <c r="I5" i="28"/>
  <c r="D6" i="28"/>
  <c r="E6" i="28" s="1"/>
  <c r="H6" i="28" s="1"/>
  <c r="I6" i="28"/>
  <c r="D7" i="28"/>
  <c r="E7" i="28" s="1"/>
  <c r="H7" i="28" s="1"/>
  <c r="I7" i="28"/>
  <c r="D8" i="28"/>
  <c r="E8" i="28" s="1"/>
  <c r="H8" i="28" s="1"/>
  <c r="I8" i="28"/>
  <c r="D9" i="28"/>
  <c r="E9" i="28" s="1"/>
  <c r="H9" i="28" s="1"/>
  <c r="I9" i="28"/>
  <c r="D10" i="28"/>
  <c r="E10" i="28" s="1"/>
  <c r="H10" i="28" s="1"/>
  <c r="I10" i="28"/>
  <c r="D11" i="28"/>
  <c r="E11" i="28" s="1"/>
  <c r="H11" i="28" s="1"/>
  <c r="I11" i="28"/>
  <c r="D12" i="28"/>
  <c r="E12" i="28" s="1"/>
  <c r="H12" i="28" s="1"/>
  <c r="I12" i="28"/>
  <c r="D13" i="28"/>
  <c r="E13" i="28" s="1"/>
  <c r="H13" i="28" s="1"/>
  <c r="I13" i="28"/>
  <c r="D14" i="28"/>
  <c r="E14" i="28" s="1"/>
  <c r="H14" i="28" s="1"/>
  <c r="I14" i="28"/>
  <c r="D15" i="28"/>
  <c r="E15" i="28" s="1"/>
  <c r="H15" i="28" s="1"/>
  <c r="I15" i="28"/>
  <c r="D16" i="28"/>
  <c r="E16" i="28" s="1"/>
  <c r="H16" i="28" s="1"/>
  <c r="I16" i="28"/>
  <c r="D17" i="28"/>
  <c r="E17" i="28" s="1"/>
  <c r="H17" i="28" s="1"/>
  <c r="I17" i="28"/>
  <c r="D18" i="28"/>
  <c r="E18" i="28" s="1"/>
  <c r="H18" i="28" s="1"/>
  <c r="I18" i="28"/>
  <c r="D19" i="28"/>
  <c r="E19" i="28" s="1"/>
  <c r="H19" i="28" s="1"/>
  <c r="I19" i="28"/>
  <c r="D20" i="28"/>
  <c r="E20" i="28" s="1"/>
  <c r="H20" i="28" s="1"/>
  <c r="I20" i="28"/>
  <c r="D21" i="28"/>
  <c r="E21" i="28" s="1"/>
  <c r="H21" i="28" s="1"/>
  <c r="I21" i="28"/>
  <c r="D22" i="28"/>
  <c r="E22" i="28" s="1"/>
  <c r="H22" i="28" s="1"/>
  <c r="I22" i="28"/>
  <c r="D23" i="28"/>
  <c r="E23" i="28" s="1"/>
  <c r="H23" i="28" s="1"/>
  <c r="I23" i="28"/>
  <c r="D24" i="28"/>
  <c r="E24" i="28" s="1"/>
  <c r="H24" i="28" s="1"/>
  <c r="I24" i="28"/>
  <c r="D25" i="28"/>
  <c r="E25" i="28" s="1"/>
  <c r="H25" i="28" s="1"/>
  <c r="I25" i="28"/>
  <c r="D26" i="28"/>
  <c r="E26" i="28" s="1"/>
  <c r="H26" i="28" s="1"/>
  <c r="I26" i="28"/>
  <c r="D27" i="28"/>
  <c r="E27" i="28" s="1"/>
  <c r="H27" i="28" s="1"/>
  <c r="I27" i="28"/>
  <c r="D28" i="28"/>
  <c r="E28" i="28" s="1"/>
  <c r="H28" i="28" s="1"/>
  <c r="I28" i="28"/>
  <c r="D29" i="28"/>
  <c r="E29" i="28" s="1"/>
  <c r="H29" i="28" s="1"/>
  <c r="I29" i="28"/>
  <c r="D30" i="28"/>
  <c r="E30" i="28" s="1"/>
  <c r="H30" i="28" s="1"/>
  <c r="I30" i="28"/>
  <c r="D31" i="28"/>
  <c r="E31" i="28" s="1"/>
  <c r="H31" i="28" s="1"/>
  <c r="I31" i="28"/>
  <c r="D32" i="28"/>
  <c r="E32" i="28" s="1"/>
  <c r="H32" i="28" s="1"/>
  <c r="I32" i="28"/>
  <c r="D33" i="28"/>
  <c r="E33" i="28" s="1"/>
  <c r="H33" i="28" s="1"/>
  <c r="I33" i="28"/>
  <c r="D34" i="28"/>
  <c r="E34" i="28" s="1"/>
  <c r="H34" i="28" s="1"/>
  <c r="I34" i="28"/>
  <c r="D35" i="28"/>
  <c r="E35" i="28" s="1"/>
  <c r="H35" i="28" s="1"/>
  <c r="I35" i="28"/>
  <c r="D36" i="28"/>
  <c r="E36" i="28" s="1"/>
  <c r="H36" i="28" s="1"/>
  <c r="I36" i="28"/>
  <c r="D37" i="28"/>
  <c r="E37" i="28" s="1"/>
  <c r="H37" i="28" s="1"/>
  <c r="I37" i="28"/>
  <c r="D38" i="28"/>
  <c r="E38" i="28" s="1"/>
  <c r="H38" i="28" s="1"/>
  <c r="I38" i="28"/>
  <c r="D39" i="28"/>
  <c r="E39" i="28" s="1"/>
  <c r="H39" i="28" s="1"/>
  <c r="I39" i="28"/>
  <c r="D40" i="28"/>
  <c r="E40" i="28" s="1"/>
  <c r="H40" i="28" s="1"/>
  <c r="I40" i="28"/>
  <c r="D41" i="28"/>
  <c r="E41" i="28" s="1"/>
  <c r="H41" i="28" s="1"/>
  <c r="I41" i="28"/>
  <c r="D42" i="28"/>
  <c r="E42" i="28" s="1"/>
  <c r="H42" i="28" s="1"/>
  <c r="I42" i="28"/>
  <c r="D43" i="28"/>
  <c r="E43" i="28" s="1"/>
  <c r="H43" i="28" s="1"/>
  <c r="I43" i="28"/>
  <c r="D44" i="28"/>
  <c r="E44" i="28" s="1"/>
  <c r="H44" i="28" s="1"/>
  <c r="I44" i="28"/>
  <c r="D45" i="28"/>
  <c r="E45" i="28" s="1"/>
  <c r="H45" i="28" s="1"/>
  <c r="I45" i="28"/>
  <c r="D46" i="28"/>
  <c r="E46" i="28" s="1"/>
  <c r="H46" i="28" s="1"/>
  <c r="I46" i="28"/>
  <c r="D47" i="28"/>
  <c r="E47" i="28" s="1"/>
  <c r="H47" i="28" s="1"/>
  <c r="I47" i="28"/>
  <c r="D48" i="28"/>
  <c r="E48" i="28" s="1"/>
  <c r="H48" i="28" s="1"/>
  <c r="I48" i="28"/>
  <c r="D49" i="28"/>
  <c r="E49" i="28" s="1"/>
  <c r="H49" i="28" s="1"/>
  <c r="I49" i="28"/>
  <c r="D50" i="28"/>
  <c r="E50" i="28" s="1"/>
  <c r="H50" i="28" s="1"/>
  <c r="I50" i="28"/>
  <c r="D51" i="28"/>
  <c r="E51" i="28" s="1"/>
  <c r="H51" i="28" s="1"/>
  <c r="I51" i="28"/>
  <c r="D52" i="28"/>
  <c r="E52" i="28" s="1"/>
  <c r="H52" i="28" s="1"/>
  <c r="I52" i="28"/>
  <c r="D53" i="28"/>
  <c r="E53" i="28" s="1"/>
  <c r="H53" i="28" s="1"/>
  <c r="I53" i="28"/>
  <c r="D54" i="28"/>
  <c r="E54" i="28" s="1"/>
  <c r="H54" i="28" s="1"/>
  <c r="I54" i="28"/>
  <c r="D55" i="28"/>
  <c r="E55" i="28" s="1"/>
  <c r="H55" i="28" s="1"/>
  <c r="I55" i="28"/>
  <c r="D56" i="28"/>
  <c r="E56" i="28" s="1"/>
  <c r="H56" i="28" s="1"/>
  <c r="I56" i="28"/>
  <c r="D57" i="28"/>
  <c r="E57" i="28" s="1"/>
  <c r="H57" i="28" s="1"/>
  <c r="I57" i="28"/>
  <c r="D58" i="28"/>
  <c r="E58" i="28" s="1"/>
  <c r="H58" i="28" s="1"/>
  <c r="I58" i="28"/>
  <c r="D59" i="28"/>
  <c r="E59" i="28" s="1"/>
  <c r="H59" i="28" s="1"/>
  <c r="I59" i="28"/>
  <c r="D60" i="28"/>
  <c r="E60" i="28" s="1"/>
  <c r="H60" i="28" s="1"/>
  <c r="I60" i="28"/>
  <c r="D61" i="28"/>
  <c r="E61" i="28" s="1"/>
  <c r="H61" i="28" s="1"/>
  <c r="I61" i="28"/>
  <c r="D62" i="28"/>
  <c r="E62" i="28" s="1"/>
  <c r="H62" i="28" s="1"/>
  <c r="I62" i="28"/>
  <c r="D63" i="28"/>
  <c r="E63" i="28" s="1"/>
  <c r="H63" i="28" s="1"/>
  <c r="I63" i="28"/>
  <c r="D64" i="28"/>
  <c r="E64" i="28" s="1"/>
  <c r="H64" i="28" s="1"/>
  <c r="I64" i="28"/>
  <c r="D65" i="28"/>
  <c r="E65" i="28" s="1"/>
  <c r="H65" i="28" s="1"/>
  <c r="I65" i="28"/>
  <c r="D66" i="28"/>
  <c r="E66" i="28" s="1"/>
  <c r="H66" i="28" s="1"/>
  <c r="I66" i="28"/>
  <c r="D67" i="28"/>
  <c r="E67" i="28" s="1"/>
  <c r="H67" i="28" s="1"/>
  <c r="I67" i="28"/>
  <c r="D68" i="28"/>
  <c r="E68" i="28" s="1"/>
  <c r="H68" i="28" s="1"/>
  <c r="I68" i="28"/>
  <c r="D69" i="28"/>
  <c r="E69" i="28" s="1"/>
  <c r="H69" i="28" s="1"/>
  <c r="I69" i="28"/>
  <c r="D70" i="28"/>
  <c r="E70" i="28" s="1"/>
  <c r="H70" i="28" s="1"/>
  <c r="I70" i="28"/>
  <c r="D71" i="28"/>
  <c r="E71" i="28" s="1"/>
  <c r="H71" i="28" s="1"/>
  <c r="I71" i="28"/>
  <c r="D72" i="28"/>
  <c r="E72" i="28" s="1"/>
  <c r="H72" i="28" s="1"/>
  <c r="I72" i="28"/>
  <c r="D73" i="28"/>
  <c r="E73" i="28" s="1"/>
  <c r="H73" i="28" s="1"/>
  <c r="I73" i="28"/>
  <c r="D74" i="28"/>
  <c r="E74" i="28" s="1"/>
  <c r="H74" i="28" s="1"/>
  <c r="I74" i="28"/>
  <c r="D75" i="28"/>
  <c r="E75" i="28" s="1"/>
  <c r="H75" i="28" s="1"/>
  <c r="I75" i="28"/>
  <c r="D76" i="28"/>
  <c r="E76" i="28" s="1"/>
  <c r="H76" i="28" s="1"/>
  <c r="I76" i="28"/>
  <c r="D77" i="28"/>
  <c r="E77" i="28" s="1"/>
  <c r="H77" i="28" s="1"/>
  <c r="I77" i="28"/>
  <c r="D78" i="28"/>
  <c r="E78" i="28" s="1"/>
  <c r="H78" i="28" s="1"/>
  <c r="I78" i="28"/>
  <c r="D79" i="28"/>
  <c r="E79" i="28" s="1"/>
  <c r="H79" i="28" s="1"/>
  <c r="I79" i="28"/>
  <c r="D80" i="28"/>
  <c r="E80" i="28" s="1"/>
  <c r="H80" i="28" s="1"/>
  <c r="I80" i="28"/>
  <c r="D81" i="28"/>
  <c r="E81" i="28" s="1"/>
  <c r="H81" i="28" s="1"/>
  <c r="I81" i="28"/>
  <c r="D82" i="28"/>
  <c r="E82" i="28" s="1"/>
  <c r="H82" i="28" s="1"/>
  <c r="I82" i="28"/>
  <c r="D83" i="28"/>
  <c r="E83" i="28" s="1"/>
  <c r="H83" i="28" s="1"/>
  <c r="I83" i="28"/>
  <c r="D84" i="28"/>
  <c r="E84" i="28" s="1"/>
  <c r="H84" i="28" s="1"/>
  <c r="I84" i="28"/>
  <c r="D85" i="28"/>
  <c r="E85" i="28" s="1"/>
  <c r="H85" i="28" s="1"/>
  <c r="I85" i="28"/>
  <c r="D86" i="28"/>
  <c r="E86" i="28" s="1"/>
  <c r="H86" i="28" s="1"/>
  <c r="I86" i="28"/>
  <c r="D87" i="28"/>
  <c r="E87" i="28" s="1"/>
  <c r="H87" i="28" s="1"/>
  <c r="I87" i="28"/>
  <c r="D88" i="28"/>
  <c r="E88" i="28" s="1"/>
  <c r="H88" i="28" s="1"/>
  <c r="I88" i="28"/>
  <c r="D89" i="28"/>
  <c r="E89" i="28" s="1"/>
  <c r="H89" i="28" s="1"/>
  <c r="I89" i="28"/>
  <c r="D90" i="28"/>
  <c r="E90" i="28" s="1"/>
  <c r="H90" i="28" s="1"/>
  <c r="I90" i="28"/>
  <c r="D91" i="28"/>
  <c r="E91" i="28" s="1"/>
  <c r="H91" i="28" s="1"/>
  <c r="I91" i="28"/>
  <c r="D92" i="28"/>
  <c r="E92" i="28" s="1"/>
  <c r="H92" i="28" s="1"/>
  <c r="I92" i="28"/>
  <c r="D93" i="28"/>
  <c r="E93" i="28" s="1"/>
  <c r="H93" i="28" s="1"/>
  <c r="I93" i="28"/>
  <c r="D94" i="28"/>
  <c r="E94" i="28" s="1"/>
  <c r="H94" i="28" s="1"/>
  <c r="I94" i="28"/>
  <c r="D95" i="28"/>
  <c r="E95" i="28" s="1"/>
  <c r="H95" i="28" s="1"/>
  <c r="I95" i="28"/>
  <c r="D96" i="28"/>
  <c r="E96" i="28" s="1"/>
  <c r="H96" i="28" s="1"/>
  <c r="I96" i="28"/>
  <c r="D97" i="28"/>
  <c r="E97" i="28" s="1"/>
  <c r="H97" i="28" s="1"/>
  <c r="I97" i="28"/>
  <c r="D98" i="28"/>
  <c r="E98" i="28" s="1"/>
  <c r="H98" i="28" s="1"/>
  <c r="I98" i="28"/>
  <c r="D99" i="28"/>
  <c r="E99" i="28" s="1"/>
  <c r="H99" i="28" s="1"/>
  <c r="I99" i="28"/>
  <c r="D100" i="28"/>
  <c r="E100" i="28" s="1"/>
  <c r="H100" i="28" s="1"/>
  <c r="I100" i="28"/>
  <c r="D4" i="30"/>
  <c r="E4" i="30" s="1"/>
  <c r="H4" i="30" s="1"/>
  <c r="I4" i="30"/>
  <c r="D5" i="30"/>
  <c r="E5" i="30" s="1"/>
  <c r="H5" i="30" s="1"/>
  <c r="I5" i="30"/>
  <c r="D6" i="30"/>
  <c r="E6" i="30"/>
  <c r="H6" i="30" s="1"/>
  <c r="I6" i="30"/>
  <c r="D7" i="30"/>
  <c r="E7" i="30" s="1"/>
  <c r="H7" i="30" s="1"/>
  <c r="I7" i="30"/>
  <c r="D8" i="30"/>
  <c r="E8" i="30" s="1"/>
  <c r="H8" i="30" s="1"/>
  <c r="I8" i="30"/>
  <c r="D9" i="30"/>
  <c r="E9" i="30"/>
  <c r="H9" i="30" s="1"/>
  <c r="I9" i="30"/>
  <c r="D10" i="30"/>
  <c r="E10" i="30" s="1"/>
  <c r="H10" i="30" s="1"/>
  <c r="I10" i="30"/>
  <c r="D11" i="30"/>
  <c r="E11" i="30" s="1"/>
  <c r="H11" i="30" s="1"/>
  <c r="I11" i="30"/>
  <c r="D12" i="30"/>
  <c r="E12" i="30"/>
  <c r="H12" i="30" s="1"/>
  <c r="I12" i="30"/>
  <c r="D13" i="30"/>
  <c r="E13" i="30" s="1"/>
  <c r="H13" i="30" s="1"/>
  <c r="I13" i="30"/>
  <c r="D14" i="30"/>
  <c r="E14" i="30" s="1"/>
  <c r="H14" i="30" s="1"/>
  <c r="I14" i="30"/>
  <c r="D15" i="30"/>
  <c r="E15" i="30"/>
  <c r="H15" i="30" s="1"/>
  <c r="I15" i="30"/>
  <c r="D16" i="30"/>
  <c r="E16" i="30" s="1"/>
  <c r="H16" i="30" s="1"/>
  <c r="I16" i="30"/>
  <c r="D17" i="30"/>
  <c r="E17" i="30" s="1"/>
  <c r="H17" i="30" s="1"/>
  <c r="I17" i="30"/>
  <c r="D18" i="30"/>
  <c r="E18" i="30" s="1"/>
  <c r="H18" i="30" s="1"/>
  <c r="I18" i="30"/>
  <c r="D19" i="30"/>
  <c r="E19" i="30" s="1"/>
  <c r="H19" i="30" s="1"/>
  <c r="I19" i="30"/>
  <c r="D20" i="30"/>
  <c r="E20" i="30" s="1"/>
  <c r="H20" i="30" s="1"/>
  <c r="I20" i="30"/>
  <c r="D21" i="30"/>
  <c r="E21" i="30" s="1"/>
  <c r="H21" i="30" s="1"/>
  <c r="I21" i="30"/>
  <c r="D22" i="30"/>
  <c r="E22" i="30" s="1"/>
  <c r="H22" i="30" s="1"/>
  <c r="I22" i="30"/>
  <c r="D23" i="30"/>
  <c r="E23" i="30" s="1"/>
  <c r="H23" i="30" s="1"/>
  <c r="I23" i="30"/>
  <c r="D24" i="30"/>
  <c r="E24" i="30" s="1"/>
  <c r="H24" i="30" s="1"/>
  <c r="I24" i="30"/>
  <c r="D25" i="30"/>
  <c r="E25" i="30" s="1"/>
  <c r="H25" i="30" s="1"/>
  <c r="I25" i="30"/>
  <c r="D26" i="30"/>
  <c r="E26" i="30" s="1"/>
  <c r="H26" i="30" s="1"/>
  <c r="I26" i="30"/>
  <c r="D27" i="30"/>
  <c r="E27" i="30"/>
  <c r="H27" i="30" s="1"/>
  <c r="I27" i="30"/>
  <c r="D28" i="30"/>
  <c r="E28" i="30" s="1"/>
  <c r="H28" i="30" s="1"/>
  <c r="I28" i="30"/>
  <c r="D29" i="30"/>
  <c r="E29" i="30" s="1"/>
  <c r="H29" i="30" s="1"/>
  <c r="I29" i="30"/>
  <c r="D30" i="30"/>
  <c r="E30" i="30"/>
  <c r="H30" i="30" s="1"/>
  <c r="I30" i="30"/>
  <c r="D31" i="30"/>
  <c r="E31" i="30" s="1"/>
  <c r="H31" i="30" s="1"/>
  <c r="I31" i="30"/>
  <c r="D32" i="30"/>
  <c r="E32" i="30" s="1"/>
  <c r="H32" i="30" s="1"/>
  <c r="I32" i="30"/>
  <c r="D33" i="30"/>
  <c r="E33" i="30"/>
  <c r="H33" i="30" s="1"/>
  <c r="I33" i="30"/>
  <c r="D34" i="30"/>
  <c r="E34" i="30" s="1"/>
  <c r="H34" i="30" s="1"/>
  <c r="I34" i="30"/>
  <c r="D35" i="30"/>
  <c r="E35" i="30" s="1"/>
  <c r="H35" i="30" s="1"/>
  <c r="I35" i="30"/>
  <c r="D36" i="30"/>
  <c r="E36" i="30"/>
  <c r="H36" i="30" s="1"/>
  <c r="I36" i="30"/>
  <c r="D37" i="30"/>
  <c r="E37" i="30" s="1"/>
  <c r="H37" i="30" s="1"/>
  <c r="I37" i="30"/>
  <c r="D38" i="30"/>
  <c r="E38" i="30" s="1"/>
  <c r="H38" i="30" s="1"/>
  <c r="I38" i="30"/>
  <c r="D39" i="30"/>
  <c r="E39" i="30" s="1"/>
  <c r="H39" i="30" s="1"/>
  <c r="I39" i="30"/>
  <c r="D40" i="30"/>
  <c r="E40" i="30" s="1"/>
  <c r="H40" i="30" s="1"/>
  <c r="I40" i="30"/>
  <c r="D41" i="30"/>
  <c r="E41" i="30" s="1"/>
  <c r="H41" i="30" s="1"/>
  <c r="I41" i="30"/>
  <c r="D42" i="30"/>
  <c r="E42" i="30" s="1"/>
  <c r="H42" i="30" s="1"/>
  <c r="I42" i="30"/>
  <c r="D43" i="30"/>
  <c r="E43" i="30" s="1"/>
  <c r="H43" i="30" s="1"/>
  <c r="I43" i="30"/>
  <c r="D44" i="30"/>
  <c r="E44" i="30" s="1"/>
  <c r="H44" i="30" s="1"/>
  <c r="I44" i="30"/>
  <c r="D45" i="30"/>
  <c r="E45" i="30"/>
  <c r="H45" i="30" s="1"/>
  <c r="I45" i="30"/>
  <c r="D46" i="30"/>
  <c r="E46" i="30" s="1"/>
  <c r="H46" i="30" s="1"/>
  <c r="I46" i="30"/>
  <c r="D47" i="30"/>
  <c r="E47" i="30" s="1"/>
  <c r="H47" i="30" s="1"/>
  <c r="I47" i="30"/>
  <c r="D48" i="30"/>
  <c r="E48" i="30"/>
  <c r="H48" i="30" s="1"/>
  <c r="I48" i="30"/>
  <c r="D49" i="30"/>
  <c r="E49" i="30" s="1"/>
  <c r="H49" i="30" s="1"/>
  <c r="I49" i="30"/>
  <c r="D50" i="30"/>
  <c r="E50" i="30" s="1"/>
  <c r="H50" i="30" s="1"/>
  <c r="I50" i="30"/>
  <c r="D51" i="30"/>
  <c r="E51" i="30"/>
  <c r="H51" i="30" s="1"/>
  <c r="I51" i="30"/>
  <c r="D52" i="30"/>
  <c r="E52" i="30" s="1"/>
  <c r="H52" i="30" s="1"/>
  <c r="I52" i="30"/>
  <c r="D53" i="30"/>
  <c r="E53" i="30" s="1"/>
  <c r="H53" i="30" s="1"/>
  <c r="I53" i="30"/>
  <c r="D54" i="30"/>
  <c r="E54" i="30" s="1"/>
  <c r="H54" i="30" s="1"/>
  <c r="I54" i="30"/>
  <c r="D55" i="30"/>
  <c r="E55" i="30" s="1"/>
  <c r="H55" i="30" s="1"/>
  <c r="I55" i="30"/>
  <c r="D56" i="30"/>
  <c r="E56" i="30" s="1"/>
  <c r="H56" i="30" s="1"/>
  <c r="I56" i="30"/>
  <c r="D57" i="30"/>
  <c r="E57" i="30"/>
  <c r="H57" i="30" s="1"/>
  <c r="I57" i="30"/>
  <c r="D58" i="30"/>
  <c r="E58" i="30" s="1"/>
  <c r="H58" i="30" s="1"/>
  <c r="I58" i="30"/>
  <c r="D59" i="30"/>
  <c r="E59" i="30" s="1"/>
  <c r="H59" i="30" s="1"/>
  <c r="I59" i="30"/>
  <c r="D60" i="30"/>
  <c r="E60" i="30"/>
  <c r="H60" i="30" s="1"/>
  <c r="I60" i="30"/>
  <c r="D61" i="30"/>
  <c r="E61" i="30" s="1"/>
  <c r="H61" i="30" s="1"/>
  <c r="I61" i="30"/>
  <c r="D62" i="30"/>
  <c r="E62" i="30" s="1"/>
  <c r="H62" i="30" s="1"/>
  <c r="I62" i="30"/>
  <c r="D63" i="30"/>
  <c r="E63" i="30"/>
  <c r="H63" i="30" s="1"/>
  <c r="I63" i="30"/>
  <c r="D64" i="30"/>
  <c r="E64" i="30" s="1"/>
  <c r="H64" i="30" s="1"/>
  <c r="I64" i="30"/>
  <c r="D65" i="30"/>
  <c r="E65" i="30" s="1"/>
  <c r="H65" i="30" s="1"/>
  <c r="I65" i="30"/>
  <c r="D66" i="30"/>
  <c r="E66" i="30" s="1"/>
  <c r="H66" i="30" s="1"/>
  <c r="I66" i="30"/>
  <c r="D67" i="30"/>
  <c r="E67" i="30" s="1"/>
  <c r="H67" i="30" s="1"/>
  <c r="I67" i="30"/>
  <c r="D68" i="30"/>
  <c r="E68" i="30" s="1"/>
  <c r="H68" i="30" s="1"/>
  <c r="I68" i="30"/>
  <c r="D69" i="30"/>
  <c r="E69" i="30"/>
  <c r="H69" i="30" s="1"/>
  <c r="I69" i="30"/>
  <c r="D70" i="30"/>
  <c r="E70" i="30" s="1"/>
  <c r="H70" i="30" s="1"/>
  <c r="I70" i="30"/>
  <c r="D71" i="30"/>
  <c r="E71" i="30" s="1"/>
  <c r="H71" i="30" s="1"/>
  <c r="I71" i="30"/>
  <c r="D72" i="30"/>
  <c r="E72" i="30"/>
  <c r="H72" i="30" s="1"/>
  <c r="I72" i="30"/>
  <c r="D73" i="30"/>
  <c r="E73" i="30" s="1"/>
  <c r="H73" i="30" s="1"/>
  <c r="I73" i="30"/>
  <c r="D74" i="30"/>
  <c r="E74" i="30" s="1"/>
  <c r="H74" i="30" s="1"/>
  <c r="I74" i="30"/>
  <c r="D75" i="30"/>
  <c r="E75" i="30"/>
  <c r="H75" i="30" s="1"/>
  <c r="I75" i="30"/>
  <c r="D76" i="30"/>
  <c r="E76" i="30" s="1"/>
  <c r="H76" i="30" s="1"/>
  <c r="I76" i="30"/>
  <c r="D77" i="30"/>
  <c r="E77" i="30" s="1"/>
  <c r="H77" i="30" s="1"/>
  <c r="I77" i="30"/>
  <c r="D78" i="30"/>
  <c r="E78" i="30"/>
  <c r="H78" i="30" s="1"/>
  <c r="I78" i="30"/>
  <c r="D79" i="30"/>
  <c r="E79" i="30" s="1"/>
  <c r="H79" i="30" s="1"/>
  <c r="I79" i="30"/>
  <c r="D80" i="30"/>
  <c r="E80" i="30" s="1"/>
  <c r="H80" i="30" s="1"/>
  <c r="I80" i="30"/>
  <c r="D81" i="30"/>
  <c r="E81" i="30"/>
  <c r="H81" i="30" s="1"/>
  <c r="I81" i="30"/>
  <c r="D82" i="30"/>
  <c r="E82" i="30" s="1"/>
  <c r="H82" i="30" s="1"/>
  <c r="I82" i="30"/>
  <c r="D83" i="30"/>
  <c r="E83" i="30" s="1"/>
  <c r="H83" i="30" s="1"/>
  <c r="I83" i="30"/>
  <c r="D84" i="30"/>
  <c r="E84" i="30"/>
  <c r="H84" i="30" s="1"/>
  <c r="I84" i="30"/>
  <c r="D85" i="30"/>
  <c r="E85" i="30" s="1"/>
  <c r="H85" i="30" s="1"/>
  <c r="I85" i="30"/>
  <c r="D86" i="30"/>
  <c r="E86" i="30" s="1"/>
  <c r="H86" i="30" s="1"/>
  <c r="I86" i="30"/>
  <c r="D87" i="30"/>
  <c r="E87" i="30"/>
  <c r="H87" i="30" s="1"/>
  <c r="I87" i="30"/>
  <c r="D88" i="30"/>
  <c r="E88" i="30" s="1"/>
  <c r="H88" i="30" s="1"/>
  <c r="I88" i="30"/>
  <c r="D89" i="30"/>
  <c r="E89" i="30" s="1"/>
  <c r="H89" i="30" s="1"/>
  <c r="I89" i="30"/>
  <c r="D90" i="30"/>
  <c r="E90" i="30" s="1"/>
  <c r="H90" i="30" s="1"/>
  <c r="I90" i="30"/>
  <c r="D91" i="30"/>
  <c r="E91" i="30" s="1"/>
  <c r="H91" i="30" s="1"/>
  <c r="I91" i="30"/>
  <c r="D92" i="30"/>
  <c r="E92" i="30" s="1"/>
  <c r="H92" i="30" s="1"/>
  <c r="I92" i="30"/>
  <c r="D93" i="30"/>
  <c r="E93" i="30"/>
  <c r="H93" i="30" s="1"/>
  <c r="I93" i="30"/>
  <c r="D94" i="30"/>
  <c r="E94" i="30" s="1"/>
  <c r="H94" i="30" s="1"/>
  <c r="I94" i="30"/>
  <c r="D95" i="30"/>
  <c r="E95" i="30" s="1"/>
  <c r="H95" i="30" s="1"/>
  <c r="I95" i="30"/>
  <c r="D96" i="30"/>
  <c r="E96" i="30" s="1"/>
  <c r="H96" i="30" s="1"/>
  <c r="I96" i="30"/>
  <c r="D97" i="30"/>
  <c r="E97" i="30" s="1"/>
  <c r="H97" i="30" s="1"/>
  <c r="I97" i="30"/>
  <c r="D98" i="30"/>
  <c r="E98" i="30" s="1"/>
  <c r="H98" i="30" s="1"/>
  <c r="I98" i="30"/>
  <c r="D99" i="30"/>
  <c r="E99" i="30" s="1"/>
  <c r="H99" i="30" s="1"/>
  <c r="I99" i="30"/>
  <c r="D4" i="29"/>
  <c r="E4" i="29" s="1"/>
  <c r="H4" i="29" s="1"/>
  <c r="I4" i="29"/>
  <c r="D5" i="29"/>
  <c r="E5" i="29"/>
  <c r="H5" i="29"/>
  <c r="I5" i="29"/>
  <c r="D6" i="29"/>
  <c r="E6" i="29" s="1"/>
  <c r="H6" i="29" s="1"/>
  <c r="I6" i="29"/>
  <c r="D7" i="29"/>
  <c r="E7" i="29" s="1"/>
  <c r="H7" i="29" s="1"/>
  <c r="I7" i="29"/>
  <c r="D8" i="29"/>
  <c r="E8" i="29"/>
  <c r="H8" i="29"/>
  <c r="I8" i="29"/>
  <c r="D9" i="29"/>
  <c r="E9" i="29"/>
  <c r="H9" i="29" s="1"/>
  <c r="I9" i="29"/>
  <c r="D10" i="29"/>
  <c r="E10" i="29" s="1"/>
  <c r="H10" i="29" s="1"/>
  <c r="I10" i="29"/>
  <c r="D11" i="29"/>
  <c r="E11" i="29" s="1"/>
  <c r="H11" i="29" s="1"/>
  <c r="I11" i="29"/>
  <c r="D12" i="29"/>
  <c r="E12" i="29"/>
  <c r="H12" i="29" s="1"/>
  <c r="I12" i="29"/>
  <c r="D13" i="29"/>
  <c r="E13" i="29" s="1"/>
  <c r="H13" i="29" s="1"/>
  <c r="I13" i="29"/>
  <c r="D14" i="29"/>
  <c r="E14" i="29" s="1"/>
  <c r="H14" i="29" s="1"/>
  <c r="I14" i="29"/>
  <c r="D15" i="29"/>
  <c r="E15" i="29"/>
  <c r="H15" i="29" s="1"/>
  <c r="I15" i="29"/>
  <c r="D16" i="29"/>
  <c r="E16" i="29" s="1"/>
  <c r="H16" i="29" s="1"/>
  <c r="I16" i="29"/>
  <c r="D17" i="29"/>
  <c r="E17" i="29"/>
  <c r="H17" i="29"/>
  <c r="I17" i="29"/>
  <c r="D18" i="29"/>
  <c r="E18" i="29" s="1"/>
  <c r="H18" i="29" s="1"/>
  <c r="I18" i="29"/>
  <c r="D19" i="29"/>
  <c r="E19" i="29" s="1"/>
  <c r="H19" i="29" s="1"/>
  <c r="I19" i="29"/>
  <c r="D20" i="29"/>
  <c r="E20" i="29"/>
  <c r="H20" i="29" s="1"/>
  <c r="I20" i="29"/>
  <c r="D21" i="29"/>
  <c r="E21" i="29"/>
  <c r="H21" i="29" s="1"/>
  <c r="I21" i="29"/>
  <c r="D22" i="29"/>
  <c r="E22" i="29" s="1"/>
  <c r="H22" i="29" s="1"/>
  <c r="I22" i="29"/>
  <c r="D23" i="29"/>
  <c r="E23" i="29" s="1"/>
  <c r="H23" i="29" s="1"/>
  <c r="I23" i="29"/>
  <c r="D24" i="29"/>
  <c r="E24" i="29"/>
  <c r="H24" i="29" s="1"/>
  <c r="I24" i="29"/>
  <c r="D25" i="29"/>
  <c r="E25" i="29" s="1"/>
  <c r="H25" i="29" s="1"/>
  <c r="I25" i="29"/>
  <c r="D26" i="29"/>
  <c r="E26" i="29" s="1"/>
  <c r="H26" i="29" s="1"/>
  <c r="I26" i="29"/>
  <c r="D27" i="29"/>
  <c r="E27" i="29"/>
  <c r="H27" i="29" s="1"/>
  <c r="I27" i="29"/>
  <c r="D28" i="29"/>
  <c r="E28" i="29" s="1"/>
  <c r="H28" i="29" s="1"/>
  <c r="I28" i="29"/>
  <c r="D29" i="29"/>
  <c r="E29" i="29"/>
  <c r="H29" i="29"/>
  <c r="I29" i="29"/>
  <c r="D30" i="29"/>
  <c r="E30" i="29" s="1"/>
  <c r="H30" i="29" s="1"/>
  <c r="I30" i="29"/>
  <c r="D31" i="29"/>
  <c r="E31" i="29" s="1"/>
  <c r="H31" i="29" s="1"/>
  <c r="I31" i="29"/>
  <c r="D32" i="29"/>
  <c r="E32" i="29"/>
  <c r="H32" i="29" s="1"/>
  <c r="I32" i="29"/>
  <c r="D33" i="29"/>
  <c r="E33" i="29"/>
  <c r="H33" i="29" s="1"/>
  <c r="I33" i="29"/>
  <c r="D34" i="29"/>
  <c r="E34" i="29" s="1"/>
  <c r="H34" i="29" s="1"/>
  <c r="I34" i="29"/>
  <c r="D35" i="29"/>
  <c r="E35" i="29"/>
  <c r="H35" i="29" s="1"/>
  <c r="I35" i="29"/>
  <c r="D36" i="29"/>
  <c r="E36" i="29" s="1"/>
  <c r="H36" i="29" s="1"/>
  <c r="I36" i="29"/>
  <c r="D37" i="29"/>
  <c r="E37" i="29" s="1"/>
  <c r="H37" i="29" s="1"/>
  <c r="I37" i="29"/>
  <c r="D38" i="29"/>
  <c r="E38" i="29" s="1"/>
  <c r="H38" i="29" s="1"/>
  <c r="I38" i="29"/>
  <c r="D39" i="29"/>
  <c r="E39" i="29" s="1"/>
  <c r="H39" i="29" s="1"/>
  <c r="I39" i="29"/>
  <c r="D40" i="29"/>
  <c r="E40" i="29" s="1"/>
  <c r="H40" i="29" s="1"/>
  <c r="I40" i="29"/>
  <c r="D41" i="29"/>
  <c r="E41" i="29"/>
  <c r="H41" i="29"/>
  <c r="I41" i="29"/>
  <c r="D42" i="29"/>
  <c r="E42" i="29" s="1"/>
  <c r="H42" i="29" s="1"/>
  <c r="I42" i="29"/>
  <c r="D43" i="29"/>
  <c r="E43" i="29" s="1"/>
  <c r="H43" i="29" s="1"/>
  <c r="I43" i="29"/>
  <c r="D44" i="29"/>
  <c r="E44" i="29"/>
  <c r="H44" i="29" s="1"/>
  <c r="I44" i="29"/>
  <c r="D45" i="29"/>
  <c r="E45" i="29"/>
  <c r="H45" i="29" s="1"/>
  <c r="I45" i="29"/>
  <c r="D46" i="29"/>
  <c r="E46" i="29" s="1"/>
  <c r="H46" i="29" s="1"/>
  <c r="I46" i="29"/>
  <c r="D47" i="29"/>
  <c r="E47" i="29"/>
  <c r="H47" i="29" s="1"/>
  <c r="I47" i="29"/>
  <c r="D48" i="29"/>
  <c r="E48" i="29" s="1"/>
  <c r="H48" i="29" s="1"/>
  <c r="I48" i="29"/>
  <c r="D49" i="29"/>
  <c r="E49" i="29" s="1"/>
  <c r="H49" i="29" s="1"/>
  <c r="I49" i="29"/>
  <c r="D50" i="29"/>
  <c r="E50" i="29" s="1"/>
  <c r="H50" i="29" s="1"/>
  <c r="I50" i="29"/>
  <c r="D51" i="29"/>
  <c r="E51" i="29" s="1"/>
  <c r="H51" i="29" s="1"/>
  <c r="I51" i="29"/>
  <c r="D52" i="29"/>
  <c r="E52" i="29" s="1"/>
  <c r="H52" i="29" s="1"/>
  <c r="I52" i="29"/>
  <c r="D53" i="29"/>
  <c r="E53" i="29"/>
  <c r="H53" i="29"/>
  <c r="I53" i="29"/>
  <c r="D54" i="29"/>
  <c r="E54" i="29" s="1"/>
  <c r="H54" i="29" s="1"/>
  <c r="I54" i="29"/>
  <c r="D55" i="29"/>
  <c r="E55" i="29" s="1"/>
  <c r="H55" i="29" s="1"/>
  <c r="I55" i="29"/>
  <c r="D56" i="29"/>
  <c r="E56" i="29"/>
  <c r="H56" i="29" s="1"/>
  <c r="I56" i="29"/>
  <c r="D57" i="29"/>
  <c r="E57" i="29"/>
  <c r="H57" i="29" s="1"/>
  <c r="I57" i="29"/>
  <c r="D58" i="29"/>
  <c r="E58" i="29" s="1"/>
  <c r="H58" i="29" s="1"/>
  <c r="I58" i="29"/>
  <c r="D59" i="29"/>
  <c r="E59" i="29"/>
  <c r="H59" i="29" s="1"/>
  <c r="I59" i="29"/>
  <c r="D60" i="29"/>
  <c r="E60" i="29" s="1"/>
  <c r="H60" i="29" s="1"/>
  <c r="I60" i="29"/>
  <c r="D61" i="29"/>
  <c r="E61" i="29" s="1"/>
  <c r="H61" i="29" s="1"/>
  <c r="I61" i="29"/>
  <c r="D62" i="29"/>
  <c r="E62" i="29" s="1"/>
  <c r="H62" i="29" s="1"/>
  <c r="I62" i="29"/>
  <c r="D63" i="29"/>
  <c r="E63" i="29" s="1"/>
  <c r="H63" i="29" s="1"/>
  <c r="I63" i="29"/>
  <c r="D64" i="29"/>
  <c r="E64" i="29" s="1"/>
  <c r="H64" i="29" s="1"/>
  <c r="I64" i="29"/>
  <c r="D65" i="29"/>
  <c r="E65" i="29"/>
  <c r="H65" i="29"/>
  <c r="I65" i="29"/>
  <c r="D66" i="29"/>
  <c r="E66" i="29" s="1"/>
  <c r="H66" i="29" s="1"/>
  <c r="I66" i="29"/>
  <c r="D67" i="29"/>
  <c r="E67" i="29" s="1"/>
  <c r="H67" i="29" s="1"/>
  <c r="I67" i="29"/>
  <c r="D68" i="29"/>
  <c r="E68" i="29"/>
  <c r="H68" i="29" s="1"/>
  <c r="I68" i="29"/>
  <c r="D69" i="29"/>
  <c r="E69" i="29"/>
  <c r="H69" i="29" s="1"/>
  <c r="I69" i="29"/>
  <c r="D70" i="29"/>
  <c r="E70" i="29" s="1"/>
  <c r="H70" i="29" s="1"/>
  <c r="I70" i="29"/>
  <c r="D71" i="29"/>
  <c r="E71" i="29"/>
  <c r="H71" i="29" s="1"/>
  <c r="I71" i="29"/>
  <c r="D72" i="29"/>
  <c r="E72" i="29" s="1"/>
  <c r="H72" i="29" s="1"/>
  <c r="I72" i="29"/>
  <c r="D73" i="29"/>
  <c r="E73" i="29" s="1"/>
  <c r="H73" i="29" s="1"/>
  <c r="I73" i="29"/>
  <c r="D74" i="29"/>
  <c r="E74" i="29" s="1"/>
  <c r="H74" i="29" s="1"/>
  <c r="I74" i="29"/>
  <c r="D75" i="29"/>
  <c r="E75" i="29" s="1"/>
  <c r="H75" i="29" s="1"/>
  <c r="I75" i="29"/>
  <c r="D76" i="29"/>
  <c r="E76" i="29" s="1"/>
  <c r="H76" i="29" s="1"/>
  <c r="I76" i="29"/>
  <c r="D77" i="29"/>
  <c r="E77" i="29"/>
  <c r="H77" i="29"/>
  <c r="I77" i="29"/>
  <c r="D78" i="29"/>
  <c r="E78" i="29" s="1"/>
  <c r="H78" i="29" s="1"/>
  <c r="I78" i="29"/>
  <c r="D79" i="29"/>
  <c r="E79" i="29" s="1"/>
  <c r="H79" i="29" s="1"/>
  <c r="I79" i="29"/>
  <c r="D80" i="29"/>
  <c r="E80" i="29"/>
  <c r="H80" i="29" s="1"/>
  <c r="I80" i="29"/>
  <c r="D81" i="29"/>
  <c r="E81" i="29"/>
  <c r="H81" i="29" s="1"/>
  <c r="I81" i="29"/>
  <c r="D82" i="29"/>
  <c r="E82" i="29" s="1"/>
  <c r="H82" i="29" s="1"/>
  <c r="I82" i="29"/>
  <c r="D83" i="29"/>
  <c r="E83" i="29"/>
  <c r="H83" i="29" s="1"/>
  <c r="I83" i="29"/>
  <c r="D84" i="29"/>
  <c r="E84" i="29" s="1"/>
  <c r="H84" i="29" s="1"/>
  <c r="I84" i="29"/>
  <c r="D85" i="29"/>
  <c r="E85" i="29" s="1"/>
  <c r="H85" i="29" s="1"/>
  <c r="I85" i="29"/>
  <c r="D86" i="29"/>
  <c r="E86" i="29" s="1"/>
  <c r="H86" i="29" s="1"/>
  <c r="I86" i="29"/>
  <c r="D87" i="29"/>
  <c r="E87" i="29" s="1"/>
  <c r="H87" i="29" s="1"/>
  <c r="I87" i="29"/>
  <c r="D88" i="29"/>
  <c r="E88" i="29" s="1"/>
  <c r="H88" i="29" s="1"/>
  <c r="I88" i="29"/>
  <c r="D89" i="29"/>
  <c r="E89" i="29"/>
  <c r="H89" i="29"/>
  <c r="I89" i="29"/>
  <c r="D90" i="29"/>
  <c r="E90" i="29" s="1"/>
  <c r="H90" i="29" s="1"/>
  <c r="I90" i="29"/>
  <c r="D91" i="29"/>
  <c r="E91" i="29" s="1"/>
  <c r="H91" i="29" s="1"/>
  <c r="I91" i="29"/>
  <c r="D92" i="29"/>
  <c r="E92" i="29"/>
  <c r="H92" i="29" s="1"/>
  <c r="I92" i="29"/>
  <c r="D93" i="29"/>
  <c r="E93" i="29" s="1"/>
  <c r="H93" i="29" s="1"/>
  <c r="I93" i="29"/>
  <c r="D94" i="29"/>
  <c r="E94" i="29" s="1"/>
  <c r="H94" i="29" s="1"/>
  <c r="I94" i="29"/>
  <c r="D95" i="29"/>
  <c r="E95" i="29"/>
  <c r="H95" i="29"/>
  <c r="I95" i="29"/>
  <c r="D96" i="29"/>
  <c r="E96" i="29"/>
  <c r="H96" i="29" s="1"/>
  <c r="I96" i="29"/>
  <c r="D97" i="29"/>
  <c r="E97" i="29" s="1"/>
  <c r="H97" i="29" s="1"/>
  <c r="I97" i="29"/>
  <c r="D98" i="29"/>
  <c r="E98" i="29" s="1"/>
  <c r="H98" i="29" s="1"/>
  <c r="I98" i="29"/>
  <c r="D99" i="29"/>
  <c r="E99" i="29" s="1"/>
  <c r="H99" i="29" s="1"/>
  <c r="I99" i="29"/>
  <c r="D4" i="27"/>
  <c r="E4" i="27" s="1"/>
  <c r="H4" i="27" s="1"/>
  <c r="I4" i="27"/>
  <c r="D5" i="27"/>
  <c r="E5" i="27" s="1"/>
  <c r="H5" i="27" s="1"/>
  <c r="I5" i="27"/>
  <c r="D6" i="27"/>
  <c r="E6" i="27"/>
  <c r="H6" i="27" s="1"/>
  <c r="I6" i="27"/>
  <c r="D7" i="27"/>
  <c r="E7" i="27" s="1"/>
  <c r="H7" i="27" s="1"/>
  <c r="I7" i="27"/>
  <c r="D8" i="27"/>
  <c r="E8" i="27" s="1"/>
  <c r="H8" i="27" s="1"/>
  <c r="I8" i="27"/>
  <c r="D9" i="27"/>
  <c r="E9" i="27"/>
  <c r="H9" i="27" s="1"/>
  <c r="I9" i="27"/>
  <c r="D10" i="27"/>
  <c r="E10" i="27" s="1"/>
  <c r="H10" i="27" s="1"/>
  <c r="I10" i="27"/>
  <c r="D11" i="27"/>
  <c r="E11" i="27" s="1"/>
  <c r="H11" i="27" s="1"/>
  <c r="I11" i="27"/>
  <c r="D12" i="27"/>
  <c r="E12" i="27" s="1"/>
  <c r="H12" i="27" s="1"/>
  <c r="I12" i="27"/>
  <c r="D13" i="27"/>
  <c r="E13" i="27" s="1"/>
  <c r="H13" i="27" s="1"/>
  <c r="I13" i="27"/>
  <c r="D14" i="27"/>
  <c r="E14" i="27" s="1"/>
  <c r="H14" i="27" s="1"/>
  <c r="I14" i="27"/>
  <c r="D15" i="27"/>
  <c r="E15" i="27"/>
  <c r="H15" i="27" s="1"/>
  <c r="I15" i="27"/>
  <c r="D16" i="27"/>
  <c r="E16" i="27" s="1"/>
  <c r="H16" i="27" s="1"/>
  <c r="I16" i="27"/>
  <c r="D17" i="27"/>
  <c r="E17" i="27" s="1"/>
  <c r="H17" i="27" s="1"/>
  <c r="I17" i="27"/>
  <c r="D18" i="27"/>
  <c r="E18" i="27" s="1"/>
  <c r="H18" i="27" s="1"/>
  <c r="I18" i="27"/>
  <c r="D19" i="27"/>
  <c r="E19" i="27" s="1"/>
  <c r="H19" i="27" s="1"/>
  <c r="I19" i="27"/>
  <c r="D20" i="27"/>
  <c r="E20" i="27" s="1"/>
  <c r="H20" i="27" s="1"/>
  <c r="I20" i="27"/>
  <c r="D21" i="27"/>
  <c r="E21" i="27" s="1"/>
  <c r="H21" i="27" s="1"/>
  <c r="I21" i="27"/>
  <c r="D22" i="27"/>
  <c r="E22" i="27" s="1"/>
  <c r="H22" i="27" s="1"/>
  <c r="I22" i="27"/>
  <c r="D23" i="27"/>
  <c r="E23" i="27" s="1"/>
  <c r="H23" i="27" s="1"/>
  <c r="I23" i="27"/>
  <c r="D24" i="27"/>
  <c r="E24" i="27"/>
  <c r="H24" i="27" s="1"/>
  <c r="I24" i="27"/>
  <c r="D25" i="27"/>
  <c r="E25" i="27" s="1"/>
  <c r="H25" i="27" s="1"/>
  <c r="I25" i="27"/>
  <c r="D26" i="27"/>
  <c r="E26" i="27" s="1"/>
  <c r="H26" i="27" s="1"/>
  <c r="I26" i="27"/>
  <c r="D27" i="27"/>
  <c r="E27" i="27" s="1"/>
  <c r="H27" i="27" s="1"/>
  <c r="I27" i="27"/>
  <c r="D28" i="27"/>
  <c r="E28" i="27" s="1"/>
  <c r="H28" i="27" s="1"/>
  <c r="I28" i="27"/>
  <c r="D29" i="27"/>
  <c r="E29" i="27" s="1"/>
  <c r="H29" i="27" s="1"/>
  <c r="I29" i="27"/>
  <c r="D30" i="27"/>
  <c r="E30" i="27"/>
  <c r="H30" i="27" s="1"/>
  <c r="I30" i="27"/>
  <c r="D31" i="27"/>
  <c r="E31" i="27" s="1"/>
  <c r="H31" i="27" s="1"/>
  <c r="I31" i="27"/>
  <c r="D32" i="27"/>
  <c r="E32" i="27" s="1"/>
  <c r="H32" i="27" s="1"/>
  <c r="I32" i="27"/>
  <c r="D33" i="27"/>
  <c r="E33" i="27" s="1"/>
  <c r="H33" i="27" s="1"/>
  <c r="I33" i="27"/>
  <c r="D34" i="27"/>
  <c r="E34" i="27" s="1"/>
  <c r="H34" i="27" s="1"/>
  <c r="I34" i="27"/>
  <c r="D35" i="27"/>
  <c r="E35" i="27" s="1"/>
  <c r="H35" i="27" s="1"/>
  <c r="I35" i="27"/>
  <c r="D36" i="27"/>
  <c r="E36" i="27"/>
  <c r="H36" i="27" s="1"/>
  <c r="I36" i="27"/>
  <c r="D37" i="27"/>
  <c r="E37" i="27" s="1"/>
  <c r="H37" i="27" s="1"/>
  <c r="I37" i="27"/>
  <c r="D38" i="27"/>
  <c r="E38" i="27" s="1"/>
  <c r="H38" i="27" s="1"/>
  <c r="I38" i="27"/>
  <c r="D39" i="27"/>
  <c r="E39" i="27" s="1"/>
  <c r="H39" i="27" s="1"/>
  <c r="I39" i="27"/>
  <c r="D40" i="27"/>
  <c r="E40" i="27" s="1"/>
  <c r="H40" i="27" s="1"/>
  <c r="I40" i="27"/>
  <c r="D41" i="27"/>
  <c r="E41" i="27" s="1"/>
  <c r="H41" i="27" s="1"/>
  <c r="I41" i="27"/>
  <c r="D42" i="27"/>
  <c r="E42" i="27"/>
  <c r="H42" i="27" s="1"/>
  <c r="I42" i="27"/>
  <c r="D43" i="27"/>
  <c r="E43" i="27" s="1"/>
  <c r="H43" i="27" s="1"/>
  <c r="I43" i="27"/>
  <c r="D44" i="27"/>
  <c r="E44" i="27" s="1"/>
  <c r="H44" i="27" s="1"/>
  <c r="I44" i="27"/>
  <c r="D45" i="27"/>
  <c r="E45" i="27"/>
  <c r="H45" i="27" s="1"/>
  <c r="I45" i="27"/>
  <c r="D46" i="27"/>
  <c r="E46" i="27" s="1"/>
  <c r="H46" i="27" s="1"/>
  <c r="I46" i="27"/>
  <c r="D47" i="27"/>
  <c r="E47" i="27" s="1"/>
  <c r="H47" i="27" s="1"/>
  <c r="I47" i="27"/>
  <c r="D48" i="27"/>
  <c r="E48" i="27"/>
  <c r="H48" i="27" s="1"/>
  <c r="I48" i="27"/>
  <c r="D49" i="27"/>
  <c r="E49" i="27" s="1"/>
  <c r="H49" i="27" s="1"/>
  <c r="I49" i="27"/>
  <c r="D50" i="27"/>
  <c r="E50" i="27" s="1"/>
  <c r="H50" i="27" s="1"/>
  <c r="I50" i="27"/>
  <c r="D51" i="27"/>
  <c r="E51" i="27"/>
  <c r="H51" i="27" s="1"/>
  <c r="I51" i="27"/>
  <c r="D52" i="27"/>
  <c r="E52" i="27" s="1"/>
  <c r="H52" i="27" s="1"/>
  <c r="I52" i="27"/>
  <c r="D53" i="27"/>
  <c r="E53" i="27" s="1"/>
  <c r="H53" i="27" s="1"/>
  <c r="I53" i="27"/>
  <c r="D54" i="27"/>
  <c r="E54" i="27"/>
  <c r="H54" i="27" s="1"/>
  <c r="I54" i="27"/>
  <c r="D55" i="27"/>
  <c r="E55" i="27" s="1"/>
  <c r="H55" i="27" s="1"/>
  <c r="I55" i="27"/>
  <c r="D56" i="27"/>
  <c r="E56" i="27" s="1"/>
  <c r="H56" i="27" s="1"/>
  <c r="I56" i="27"/>
  <c r="D57" i="27"/>
  <c r="E57" i="27" s="1"/>
  <c r="H57" i="27" s="1"/>
  <c r="I57" i="27"/>
  <c r="D58" i="27"/>
  <c r="E58" i="27" s="1"/>
  <c r="H58" i="27" s="1"/>
  <c r="I58" i="27"/>
  <c r="D59" i="27"/>
  <c r="E59" i="27" s="1"/>
  <c r="H59" i="27" s="1"/>
  <c r="I59" i="27"/>
  <c r="D60" i="27"/>
  <c r="E60" i="27"/>
  <c r="H60" i="27" s="1"/>
  <c r="I60" i="27"/>
  <c r="D61" i="27"/>
  <c r="E61" i="27" s="1"/>
  <c r="H61" i="27" s="1"/>
  <c r="I61" i="27"/>
  <c r="D62" i="27"/>
  <c r="E62" i="27" s="1"/>
  <c r="H62" i="27" s="1"/>
  <c r="I62" i="27"/>
  <c r="D63" i="27"/>
  <c r="E63" i="27" s="1"/>
  <c r="H63" i="27" s="1"/>
  <c r="I63" i="27"/>
  <c r="D64" i="27"/>
  <c r="E64" i="27" s="1"/>
  <c r="H64" i="27" s="1"/>
  <c r="I64" i="27"/>
  <c r="D65" i="27"/>
  <c r="E65" i="27" s="1"/>
  <c r="H65" i="27" s="1"/>
  <c r="I65" i="27"/>
  <c r="D66" i="27"/>
  <c r="E66" i="27" s="1"/>
  <c r="H66" i="27" s="1"/>
  <c r="I66" i="27"/>
  <c r="D67" i="27"/>
  <c r="E67" i="27" s="1"/>
  <c r="H67" i="27" s="1"/>
  <c r="I67" i="27"/>
  <c r="D68" i="27"/>
  <c r="E68" i="27" s="1"/>
  <c r="H68" i="27" s="1"/>
  <c r="I68" i="27"/>
  <c r="D69" i="27"/>
  <c r="E69" i="27"/>
  <c r="H69" i="27" s="1"/>
  <c r="I69" i="27"/>
  <c r="D70" i="27"/>
  <c r="E70" i="27" s="1"/>
  <c r="H70" i="27" s="1"/>
  <c r="I70" i="27"/>
  <c r="D71" i="27"/>
  <c r="E71" i="27" s="1"/>
  <c r="H71" i="27" s="1"/>
  <c r="I71" i="27"/>
  <c r="D72" i="27"/>
  <c r="E72" i="27"/>
  <c r="H72" i="27" s="1"/>
  <c r="I72" i="27"/>
  <c r="D73" i="27"/>
  <c r="E73" i="27" s="1"/>
  <c r="H73" i="27" s="1"/>
  <c r="I73" i="27"/>
  <c r="D74" i="27"/>
  <c r="E74" i="27" s="1"/>
  <c r="H74" i="27" s="1"/>
  <c r="I74" i="27"/>
  <c r="D75" i="27"/>
  <c r="E75" i="27"/>
  <c r="H75" i="27" s="1"/>
  <c r="I75" i="27"/>
  <c r="D76" i="27"/>
  <c r="E76" i="27" s="1"/>
  <c r="H76" i="27" s="1"/>
  <c r="I76" i="27"/>
  <c r="D77" i="27"/>
  <c r="E77" i="27" s="1"/>
  <c r="H77" i="27" s="1"/>
  <c r="I77" i="27"/>
  <c r="D78" i="27"/>
  <c r="E78" i="27"/>
  <c r="H78" i="27" s="1"/>
  <c r="I78" i="27"/>
  <c r="D79" i="27"/>
  <c r="E79" i="27" s="1"/>
  <c r="H79" i="27" s="1"/>
  <c r="I79" i="27"/>
  <c r="D80" i="27"/>
  <c r="E80" i="27" s="1"/>
  <c r="H80" i="27" s="1"/>
  <c r="I80" i="27"/>
  <c r="D81" i="27"/>
  <c r="E81" i="27"/>
  <c r="H81" i="27" s="1"/>
  <c r="I81" i="27"/>
  <c r="D82" i="27"/>
  <c r="E82" i="27" s="1"/>
  <c r="H82" i="27" s="1"/>
  <c r="I82" i="27"/>
  <c r="D83" i="27"/>
  <c r="E83" i="27" s="1"/>
  <c r="H83" i="27" s="1"/>
  <c r="I83" i="27"/>
  <c r="D84" i="27"/>
  <c r="E84" i="27"/>
  <c r="H84" i="27" s="1"/>
  <c r="I84" i="27"/>
  <c r="D85" i="27"/>
  <c r="E85" i="27" s="1"/>
  <c r="H85" i="27" s="1"/>
  <c r="I85" i="27"/>
  <c r="D86" i="27"/>
  <c r="E86" i="27" s="1"/>
  <c r="H86" i="27" s="1"/>
  <c r="I86" i="27"/>
  <c r="D87" i="27"/>
  <c r="E87" i="27" s="1"/>
  <c r="H87" i="27" s="1"/>
  <c r="I87" i="27"/>
  <c r="D88" i="27"/>
  <c r="E88" i="27" s="1"/>
  <c r="H88" i="27" s="1"/>
  <c r="I88" i="27"/>
  <c r="D89" i="27"/>
  <c r="E89" i="27" s="1"/>
  <c r="H89" i="27" s="1"/>
  <c r="I89" i="27"/>
  <c r="D90" i="27"/>
  <c r="E90" i="27"/>
  <c r="H90" i="27" s="1"/>
  <c r="I90" i="27"/>
  <c r="D91" i="27"/>
  <c r="E91" i="27" s="1"/>
  <c r="H91" i="27" s="1"/>
  <c r="I91" i="27"/>
  <c r="D92" i="27"/>
  <c r="E92" i="27" s="1"/>
  <c r="H92" i="27" s="1"/>
  <c r="I92" i="27"/>
  <c r="D93" i="27"/>
  <c r="E93" i="27" s="1"/>
  <c r="H93" i="27" s="1"/>
  <c r="I93" i="27"/>
  <c r="D94" i="27"/>
  <c r="E94" i="27" s="1"/>
  <c r="H94" i="27" s="1"/>
  <c r="I94" i="27"/>
  <c r="D95" i="27"/>
  <c r="E95" i="27" s="1"/>
  <c r="H95" i="27" s="1"/>
  <c r="I95" i="27"/>
  <c r="D96" i="27"/>
  <c r="E96" i="27"/>
  <c r="H96" i="27" s="1"/>
  <c r="I96" i="27"/>
  <c r="D97" i="27"/>
  <c r="E97" i="27" s="1"/>
  <c r="H97" i="27" s="1"/>
  <c r="I97" i="27"/>
  <c r="D98" i="27"/>
  <c r="E98" i="27" s="1"/>
  <c r="H98" i="27" s="1"/>
  <c r="I98" i="27"/>
  <c r="D99" i="27"/>
  <c r="E99" i="27" s="1"/>
  <c r="H99" i="27" s="1"/>
  <c r="I99" i="27"/>
  <c r="D4" i="16"/>
  <c r="E4" i="16" s="1"/>
  <c r="H4" i="16" s="1"/>
  <c r="I4" i="16"/>
  <c r="D5" i="16"/>
  <c r="E5" i="16" s="1"/>
  <c r="H5" i="16" s="1"/>
  <c r="I5" i="16"/>
  <c r="D6" i="16"/>
  <c r="E6" i="16" s="1"/>
  <c r="H6" i="16" s="1"/>
  <c r="I6" i="16"/>
  <c r="D7" i="16"/>
  <c r="E7" i="16" s="1"/>
  <c r="H7" i="16" s="1"/>
  <c r="I7" i="16"/>
  <c r="D8" i="16"/>
  <c r="E8" i="16"/>
  <c r="H8" i="16" s="1"/>
  <c r="I8" i="16"/>
  <c r="D9" i="16"/>
  <c r="E9" i="16"/>
  <c r="H9" i="16" s="1"/>
  <c r="I9" i="16"/>
  <c r="D10" i="16"/>
  <c r="E10" i="16"/>
  <c r="H10" i="16" s="1"/>
  <c r="I10" i="16"/>
  <c r="D11" i="16"/>
  <c r="E11" i="16" s="1"/>
  <c r="H11" i="16" s="1"/>
  <c r="I11" i="16"/>
  <c r="D12" i="16"/>
  <c r="E12" i="16"/>
  <c r="H12" i="16" s="1"/>
  <c r="I12" i="16"/>
  <c r="D13" i="16"/>
  <c r="E13" i="16"/>
  <c r="H13" i="16" s="1"/>
  <c r="I13" i="16"/>
  <c r="D14" i="16"/>
  <c r="E14" i="16"/>
  <c r="H14" i="16" s="1"/>
  <c r="I14" i="16"/>
  <c r="D15" i="16"/>
  <c r="E15" i="16" s="1"/>
  <c r="H15" i="16" s="1"/>
  <c r="I15" i="16"/>
  <c r="D16" i="16"/>
  <c r="E16" i="16"/>
  <c r="H16" i="16" s="1"/>
  <c r="I16" i="16"/>
  <c r="D17" i="16"/>
  <c r="E17" i="16"/>
  <c r="H17" i="16" s="1"/>
  <c r="I17" i="16"/>
  <c r="D18" i="16"/>
  <c r="E18" i="16"/>
  <c r="H18" i="16" s="1"/>
  <c r="I18" i="16"/>
  <c r="D19" i="16"/>
  <c r="E19" i="16" s="1"/>
  <c r="H19" i="16" s="1"/>
  <c r="I19" i="16"/>
  <c r="D20" i="16"/>
  <c r="E20" i="16"/>
  <c r="H20" i="16" s="1"/>
  <c r="I20" i="16"/>
  <c r="D21" i="16"/>
  <c r="E21" i="16"/>
  <c r="H21" i="16" s="1"/>
  <c r="I21" i="16"/>
  <c r="D22" i="16"/>
  <c r="E22" i="16"/>
  <c r="H22" i="16" s="1"/>
  <c r="I22" i="16"/>
  <c r="D23" i="16"/>
  <c r="E23" i="16" s="1"/>
  <c r="H23" i="16" s="1"/>
  <c r="I23" i="16"/>
  <c r="D24" i="16"/>
  <c r="E24" i="16"/>
  <c r="H24" i="16" s="1"/>
  <c r="I24" i="16"/>
  <c r="D25" i="16"/>
  <c r="E25" i="16"/>
  <c r="H25" i="16" s="1"/>
  <c r="I25" i="16"/>
  <c r="D26" i="16"/>
  <c r="E26" i="16"/>
  <c r="H26" i="16" s="1"/>
  <c r="I26" i="16"/>
  <c r="D27" i="16"/>
  <c r="E27" i="16" s="1"/>
  <c r="H27" i="16" s="1"/>
  <c r="I27" i="16"/>
  <c r="D28" i="16"/>
  <c r="E28" i="16"/>
  <c r="H28" i="16" s="1"/>
  <c r="I28" i="16"/>
  <c r="D29" i="16"/>
  <c r="E29" i="16"/>
  <c r="H29" i="16" s="1"/>
  <c r="I29" i="16"/>
  <c r="D30" i="16"/>
  <c r="E30" i="16"/>
  <c r="H30" i="16" s="1"/>
  <c r="I30" i="16"/>
  <c r="D31" i="16"/>
  <c r="E31" i="16" s="1"/>
  <c r="H31" i="16" s="1"/>
  <c r="I31" i="16"/>
  <c r="D32" i="16"/>
  <c r="E32" i="16"/>
  <c r="H32" i="16" s="1"/>
  <c r="I32" i="16"/>
  <c r="D33" i="16"/>
  <c r="E33" i="16"/>
  <c r="H33" i="16" s="1"/>
  <c r="I33" i="16"/>
  <c r="D34" i="16"/>
  <c r="E34" i="16"/>
  <c r="H34" i="16" s="1"/>
  <c r="I34" i="16"/>
  <c r="D35" i="16"/>
  <c r="E35" i="16" s="1"/>
  <c r="H35" i="16" s="1"/>
  <c r="I35" i="16"/>
  <c r="D36" i="16"/>
  <c r="E36" i="16"/>
  <c r="H36" i="16" s="1"/>
  <c r="I36" i="16"/>
  <c r="D37" i="16"/>
  <c r="E37" i="16"/>
  <c r="H37" i="16" s="1"/>
  <c r="I37" i="16"/>
  <c r="D38" i="16"/>
  <c r="E38" i="16"/>
  <c r="H38" i="16" s="1"/>
  <c r="I38" i="16"/>
  <c r="D39" i="16"/>
  <c r="E39" i="16" s="1"/>
  <c r="H39" i="16" s="1"/>
  <c r="I39" i="16"/>
  <c r="D40" i="16"/>
  <c r="E40" i="16"/>
  <c r="H40" i="16" s="1"/>
  <c r="I40" i="16"/>
  <c r="D41" i="16"/>
  <c r="E41" i="16"/>
  <c r="H41" i="16" s="1"/>
  <c r="I41" i="16"/>
  <c r="D42" i="16"/>
  <c r="E42" i="16"/>
  <c r="H42" i="16" s="1"/>
  <c r="I42" i="16"/>
  <c r="D43" i="16"/>
  <c r="E43" i="16" s="1"/>
  <c r="H43" i="16" s="1"/>
  <c r="I43" i="16"/>
  <c r="D44" i="16"/>
  <c r="E44" i="16"/>
  <c r="H44" i="16" s="1"/>
  <c r="I44" i="16"/>
  <c r="D45" i="16"/>
  <c r="E45" i="16"/>
  <c r="H45" i="16" s="1"/>
  <c r="I45" i="16"/>
  <c r="D46" i="16"/>
  <c r="E46" i="16"/>
  <c r="H46" i="16" s="1"/>
  <c r="I46" i="16"/>
  <c r="D47" i="16"/>
  <c r="E47" i="16" s="1"/>
  <c r="H47" i="16" s="1"/>
  <c r="I47" i="16"/>
  <c r="D48" i="16"/>
  <c r="E48" i="16"/>
  <c r="H48" i="16" s="1"/>
  <c r="I48" i="16"/>
  <c r="D49" i="16"/>
  <c r="E49" i="16"/>
  <c r="H49" i="16" s="1"/>
  <c r="I49" i="16"/>
  <c r="D50" i="16"/>
  <c r="E50" i="16"/>
  <c r="H50" i="16" s="1"/>
  <c r="I50" i="16"/>
  <c r="D51" i="16"/>
  <c r="E51" i="16" s="1"/>
  <c r="H51" i="16" s="1"/>
  <c r="I51" i="16"/>
  <c r="D52" i="16"/>
  <c r="E52" i="16"/>
  <c r="H52" i="16" s="1"/>
  <c r="I52" i="16"/>
  <c r="D53" i="16"/>
  <c r="E53" i="16"/>
  <c r="H53" i="16" s="1"/>
  <c r="I53" i="16"/>
  <c r="D54" i="16"/>
  <c r="E54" i="16" s="1"/>
  <c r="H54" i="16" s="1"/>
  <c r="I54" i="16"/>
  <c r="D55" i="16"/>
  <c r="E55" i="16"/>
  <c r="H55" i="16" s="1"/>
  <c r="I55" i="16"/>
  <c r="D56" i="16"/>
  <c r="E56" i="16" s="1"/>
  <c r="H56" i="16" s="1"/>
  <c r="I56" i="16"/>
  <c r="D57" i="16"/>
  <c r="E57" i="16" s="1"/>
  <c r="H57" i="16" s="1"/>
  <c r="I57" i="16"/>
  <c r="D58" i="16"/>
  <c r="E58" i="16" s="1"/>
  <c r="H58" i="16" s="1"/>
  <c r="I58" i="16"/>
  <c r="D59" i="16"/>
  <c r="E59" i="16"/>
  <c r="H59" i="16" s="1"/>
  <c r="I59" i="16"/>
  <c r="D60" i="16"/>
  <c r="E60" i="16" s="1"/>
  <c r="H60" i="16" s="1"/>
  <c r="I60" i="16"/>
  <c r="D61" i="16"/>
  <c r="E61" i="16" s="1"/>
  <c r="H61" i="16" s="1"/>
  <c r="I61" i="16"/>
  <c r="D62" i="16"/>
  <c r="E62" i="16" s="1"/>
  <c r="H62" i="16" s="1"/>
  <c r="I62" i="16"/>
  <c r="D63" i="16"/>
  <c r="E63" i="16"/>
  <c r="H63" i="16" s="1"/>
  <c r="I63" i="16"/>
  <c r="D64" i="16"/>
  <c r="E64" i="16" s="1"/>
  <c r="H64" i="16" s="1"/>
  <c r="I64" i="16"/>
  <c r="D65" i="16"/>
  <c r="E65" i="16" s="1"/>
  <c r="H65" i="16" s="1"/>
  <c r="I65" i="16"/>
  <c r="D66" i="16"/>
  <c r="E66" i="16" s="1"/>
  <c r="H66" i="16" s="1"/>
  <c r="I66" i="16"/>
  <c r="D67" i="16"/>
  <c r="E67" i="16"/>
  <c r="H67" i="16" s="1"/>
  <c r="I67" i="16"/>
  <c r="D68" i="16"/>
  <c r="E68" i="16" s="1"/>
  <c r="H68" i="16" s="1"/>
  <c r="I68" i="16"/>
  <c r="D69" i="16"/>
  <c r="E69" i="16" s="1"/>
  <c r="H69" i="16" s="1"/>
  <c r="I69" i="16"/>
  <c r="D70" i="16"/>
  <c r="E70" i="16" s="1"/>
  <c r="H70" i="16" s="1"/>
  <c r="I70" i="16"/>
  <c r="D71" i="16"/>
  <c r="E71" i="16"/>
  <c r="H71" i="16" s="1"/>
  <c r="I71" i="16"/>
  <c r="D72" i="16"/>
  <c r="E72" i="16" s="1"/>
  <c r="H72" i="16" s="1"/>
  <c r="I72" i="16"/>
  <c r="D73" i="16"/>
  <c r="E73" i="16" s="1"/>
  <c r="H73" i="16" s="1"/>
  <c r="I73" i="16"/>
  <c r="D74" i="16"/>
  <c r="E74" i="16" s="1"/>
  <c r="H74" i="16" s="1"/>
  <c r="I74" i="16"/>
  <c r="D75" i="16"/>
  <c r="E75" i="16" s="1"/>
  <c r="H75" i="16" s="1"/>
  <c r="I75" i="16"/>
  <c r="D76" i="16"/>
  <c r="E76" i="16" s="1"/>
  <c r="H76" i="16" s="1"/>
  <c r="I76" i="16"/>
  <c r="D77" i="16"/>
  <c r="E77" i="16"/>
  <c r="H77" i="16" s="1"/>
  <c r="I77" i="16"/>
  <c r="D78" i="16"/>
  <c r="E78" i="16" s="1"/>
  <c r="H78" i="16" s="1"/>
  <c r="I78" i="16"/>
  <c r="D79" i="16"/>
  <c r="E79" i="16" s="1"/>
  <c r="H79" i="16" s="1"/>
  <c r="I79" i="16"/>
  <c r="D80" i="16"/>
  <c r="E80" i="16"/>
  <c r="H80" i="16" s="1"/>
  <c r="I80" i="16"/>
  <c r="D81" i="16"/>
  <c r="E81" i="16" s="1"/>
  <c r="H81" i="16" s="1"/>
  <c r="I81" i="16"/>
  <c r="D82" i="16"/>
  <c r="E82" i="16" s="1"/>
  <c r="H82" i="16" s="1"/>
  <c r="I82" i="16"/>
  <c r="D83" i="16"/>
  <c r="E83" i="16" s="1"/>
  <c r="H83" i="16" s="1"/>
  <c r="I83" i="16"/>
  <c r="D84" i="16"/>
  <c r="E84" i="16" s="1"/>
  <c r="H84" i="16" s="1"/>
  <c r="I84" i="16"/>
  <c r="D85" i="16"/>
  <c r="E85" i="16" s="1"/>
  <c r="H85" i="16" s="1"/>
  <c r="I85" i="16"/>
  <c r="D86" i="16"/>
  <c r="E86" i="16"/>
  <c r="H86" i="16" s="1"/>
  <c r="I86" i="16"/>
  <c r="D87" i="16"/>
  <c r="E87" i="16" s="1"/>
  <c r="H87" i="16" s="1"/>
  <c r="I87" i="16"/>
  <c r="D88" i="16"/>
  <c r="E88" i="16" s="1"/>
  <c r="H88" i="16" s="1"/>
  <c r="I88" i="16"/>
  <c r="D89" i="16"/>
  <c r="E89" i="16"/>
  <c r="H89" i="16" s="1"/>
  <c r="I89" i="16"/>
  <c r="D90" i="16"/>
  <c r="E90" i="16" s="1"/>
  <c r="H90" i="16" s="1"/>
  <c r="I90" i="16"/>
  <c r="D91" i="16"/>
  <c r="E91" i="16" s="1"/>
  <c r="H91" i="16" s="1"/>
  <c r="I91" i="16"/>
  <c r="D92" i="16"/>
  <c r="E92" i="16" s="1"/>
  <c r="H92" i="16" s="1"/>
  <c r="I92" i="16"/>
  <c r="D93" i="16"/>
  <c r="E93" i="16" s="1"/>
  <c r="H93" i="16" s="1"/>
  <c r="I93" i="16"/>
  <c r="D94" i="16"/>
  <c r="E94" i="16" s="1"/>
  <c r="H94" i="16" s="1"/>
  <c r="I94" i="16"/>
  <c r="D95" i="16"/>
  <c r="E95" i="16"/>
  <c r="H95" i="16" s="1"/>
  <c r="I95" i="16"/>
  <c r="D96" i="16"/>
  <c r="E96" i="16" s="1"/>
  <c r="H96" i="16" s="1"/>
  <c r="I96" i="16"/>
  <c r="D97" i="16"/>
  <c r="E97" i="16" s="1"/>
  <c r="H97" i="16" s="1"/>
  <c r="I97" i="16"/>
  <c r="D98" i="16"/>
  <c r="E98" i="16"/>
  <c r="H98" i="16" s="1"/>
  <c r="I98" i="16"/>
  <c r="D99" i="16"/>
  <c r="E99" i="16" s="1"/>
  <c r="H99" i="16" s="1"/>
  <c r="I99" i="16"/>
  <c r="D4" i="15"/>
  <c r="E4" i="15"/>
  <c r="H4" i="15" s="1"/>
  <c r="I4" i="15"/>
  <c r="D5" i="15"/>
  <c r="E5" i="15" s="1"/>
  <c r="H5" i="15" s="1"/>
  <c r="I5" i="15"/>
  <c r="D6" i="15"/>
  <c r="E6" i="15" s="1"/>
  <c r="H6" i="15" s="1"/>
  <c r="I6" i="15"/>
  <c r="D7" i="15"/>
  <c r="E7" i="15"/>
  <c r="H7" i="15" s="1"/>
  <c r="I7" i="15"/>
  <c r="D8" i="15"/>
  <c r="E8" i="15" s="1"/>
  <c r="H8" i="15" s="1"/>
  <c r="I8" i="15"/>
  <c r="D9" i="15"/>
  <c r="E9" i="15" s="1"/>
  <c r="H9" i="15" s="1"/>
  <c r="I9" i="15"/>
  <c r="D10" i="15"/>
  <c r="E10" i="15"/>
  <c r="H10" i="15" s="1"/>
  <c r="I10" i="15"/>
  <c r="D11" i="15"/>
  <c r="E11" i="15" s="1"/>
  <c r="H11" i="15" s="1"/>
  <c r="I11" i="15"/>
  <c r="D12" i="15"/>
  <c r="E12" i="15" s="1"/>
  <c r="H12" i="15" s="1"/>
  <c r="I12" i="15"/>
  <c r="D13" i="15"/>
  <c r="E13" i="15"/>
  <c r="H13" i="15" s="1"/>
  <c r="I13" i="15"/>
  <c r="D14" i="15"/>
  <c r="E14" i="15" s="1"/>
  <c r="H14" i="15" s="1"/>
  <c r="I14" i="15"/>
  <c r="D15" i="15"/>
  <c r="E15" i="15"/>
  <c r="H15" i="15" s="1"/>
  <c r="I15" i="15"/>
  <c r="D16" i="15"/>
  <c r="E16" i="15" s="1"/>
  <c r="H16" i="15" s="1"/>
  <c r="I16" i="15"/>
  <c r="D17" i="15"/>
  <c r="E17" i="15" s="1"/>
  <c r="H17" i="15" s="1"/>
  <c r="I17" i="15"/>
  <c r="D18" i="15"/>
  <c r="E18" i="15" s="1"/>
  <c r="H18" i="15" s="1"/>
  <c r="I18" i="15"/>
  <c r="D19" i="15"/>
  <c r="E19" i="15" s="1"/>
  <c r="H19" i="15" s="1"/>
  <c r="I19" i="15"/>
  <c r="D20" i="15"/>
  <c r="E20" i="15" s="1"/>
  <c r="H20" i="15" s="1"/>
  <c r="I20" i="15"/>
  <c r="D21" i="15"/>
  <c r="E21" i="15" s="1"/>
  <c r="H21" i="15" s="1"/>
  <c r="I21" i="15"/>
  <c r="D22" i="15"/>
  <c r="E22" i="15" s="1"/>
  <c r="H22" i="15" s="1"/>
  <c r="I22" i="15"/>
  <c r="D23" i="15"/>
  <c r="E23" i="15" s="1"/>
  <c r="H23" i="15" s="1"/>
  <c r="I23" i="15"/>
  <c r="D24" i="15"/>
  <c r="E24" i="15" s="1"/>
  <c r="H24" i="15" s="1"/>
  <c r="I24" i="15"/>
  <c r="D25" i="15"/>
  <c r="E25" i="15" s="1"/>
  <c r="H25" i="15" s="1"/>
  <c r="I25" i="15"/>
  <c r="D26" i="15"/>
  <c r="E26" i="15" s="1"/>
  <c r="H26" i="15" s="1"/>
  <c r="I26" i="15"/>
  <c r="D27" i="15"/>
  <c r="E27" i="15" s="1"/>
  <c r="H27" i="15" s="1"/>
  <c r="I27" i="15"/>
  <c r="D28" i="15"/>
  <c r="E28" i="15" s="1"/>
  <c r="H28" i="15" s="1"/>
  <c r="I28" i="15"/>
  <c r="D29" i="15"/>
  <c r="E29" i="15" s="1"/>
  <c r="H29" i="15" s="1"/>
  <c r="I29" i="15"/>
  <c r="D30" i="15"/>
  <c r="E30" i="15" s="1"/>
  <c r="H30" i="15" s="1"/>
  <c r="I30" i="15"/>
  <c r="D31" i="15"/>
  <c r="E31" i="15" s="1"/>
  <c r="H31" i="15" s="1"/>
  <c r="I31" i="15"/>
  <c r="D32" i="15"/>
  <c r="E32" i="15" s="1"/>
  <c r="H32" i="15" s="1"/>
  <c r="I32" i="15"/>
  <c r="D33" i="15"/>
  <c r="E33" i="15" s="1"/>
  <c r="H33" i="15" s="1"/>
  <c r="I33" i="15"/>
  <c r="D34" i="15"/>
  <c r="E34" i="15" s="1"/>
  <c r="H34" i="15" s="1"/>
  <c r="I34" i="15"/>
  <c r="D35" i="15"/>
  <c r="E35" i="15" s="1"/>
  <c r="H35" i="15" s="1"/>
  <c r="I35" i="15"/>
  <c r="D36" i="15"/>
  <c r="E36" i="15" s="1"/>
  <c r="H36" i="15" s="1"/>
  <c r="I36" i="15"/>
  <c r="D37" i="15"/>
  <c r="E37" i="15" s="1"/>
  <c r="H37" i="15" s="1"/>
  <c r="I37" i="15"/>
  <c r="D38" i="15"/>
  <c r="E38" i="15" s="1"/>
  <c r="H38" i="15" s="1"/>
  <c r="I38" i="15"/>
  <c r="D39" i="15"/>
  <c r="E39" i="15" s="1"/>
  <c r="H39" i="15" s="1"/>
  <c r="I39" i="15"/>
  <c r="D40" i="15"/>
  <c r="E40" i="15" s="1"/>
  <c r="H40" i="15" s="1"/>
  <c r="I40" i="15"/>
  <c r="D41" i="15"/>
  <c r="E41" i="15" s="1"/>
  <c r="H41" i="15" s="1"/>
  <c r="I41" i="15"/>
  <c r="D42" i="15"/>
  <c r="E42" i="15" s="1"/>
  <c r="H42" i="15" s="1"/>
  <c r="I42" i="15"/>
  <c r="D43" i="15"/>
  <c r="E43" i="15" s="1"/>
  <c r="H43" i="15" s="1"/>
  <c r="I43" i="15"/>
  <c r="D44" i="15"/>
  <c r="E44" i="15" s="1"/>
  <c r="H44" i="15" s="1"/>
  <c r="I44" i="15"/>
  <c r="D45" i="15"/>
  <c r="E45" i="15" s="1"/>
  <c r="H45" i="15" s="1"/>
  <c r="I45" i="15"/>
  <c r="D46" i="15"/>
  <c r="E46" i="15" s="1"/>
  <c r="H46" i="15" s="1"/>
  <c r="I46" i="15"/>
  <c r="D47" i="15"/>
  <c r="E47" i="15" s="1"/>
  <c r="H47" i="15" s="1"/>
  <c r="I47" i="15"/>
  <c r="D48" i="15"/>
  <c r="E48" i="15" s="1"/>
  <c r="H48" i="15" s="1"/>
  <c r="I48" i="15"/>
  <c r="D49" i="15"/>
  <c r="E49" i="15" s="1"/>
  <c r="H49" i="15" s="1"/>
  <c r="I49" i="15"/>
  <c r="D50" i="15"/>
  <c r="E50" i="15" s="1"/>
  <c r="H50" i="15" s="1"/>
  <c r="I50" i="15"/>
  <c r="D51" i="15"/>
  <c r="E51" i="15" s="1"/>
  <c r="H51" i="15" s="1"/>
  <c r="I51" i="15"/>
  <c r="D52" i="15"/>
  <c r="E52" i="15" s="1"/>
  <c r="H52" i="15" s="1"/>
  <c r="I52" i="15"/>
  <c r="D53" i="15"/>
  <c r="E53" i="15" s="1"/>
  <c r="H53" i="15" s="1"/>
  <c r="I53" i="15"/>
  <c r="D54" i="15"/>
  <c r="E54" i="15" s="1"/>
  <c r="H54" i="15" s="1"/>
  <c r="I54" i="15"/>
  <c r="D55" i="15"/>
  <c r="E55" i="15" s="1"/>
  <c r="H55" i="15" s="1"/>
  <c r="I55" i="15"/>
  <c r="D56" i="15"/>
  <c r="E56" i="15" s="1"/>
  <c r="H56" i="15" s="1"/>
  <c r="I56" i="15"/>
  <c r="D57" i="15"/>
  <c r="E57" i="15" s="1"/>
  <c r="H57" i="15" s="1"/>
  <c r="I57" i="15"/>
  <c r="D58" i="15"/>
  <c r="E58" i="15" s="1"/>
  <c r="H58" i="15" s="1"/>
  <c r="I58" i="15"/>
  <c r="D59" i="15"/>
  <c r="E59" i="15" s="1"/>
  <c r="H59" i="15" s="1"/>
  <c r="I59" i="15"/>
  <c r="D60" i="15"/>
  <c r="E60" i="15" s="1"/>
  <c r="H60" i="15" s="1"/>
  <c r="I60" i="15"/>
  <c r="D61" i="15"/>
  <c r="E61" i="15" s="1"/>
  <c r="H61" i="15" s="1"/>
  <c r="I61" i="15"/>
  <c r="D62" i="15"/>
  <c r="E62" i="15" s="1"/>
  <c r="H62" i="15" s="1"/>
  <c r="I62" i="15"/>
  <c r="D63" i="15"/>
  <c r="E63" i="15" s="1"/>
  <c r="H63" i="15" s="1"/>
  <c r="I63" i="15"/>
  <c r="D64" i="15"/>
  <c r="E64" i="15" s="1"/>
  <c r="H64" i="15" s="1"/>
  <c r="I64" i="15"/>
  <c r="D65" i="15"/>
  <c r="E65" i="15" s="1"/>
  <c r="H65" i="15" s="1"/>
  <c r="I65" i="15"/>
  <c r="D66" i="15"/>
  <c r="E66" i="15" s="1"/>
  <c r="H66" i="15" s="1"/>
  <c r="I66" i="15"/>
  <c r="D67" i="15"/>
  <c r="E67" i="15" s="1"/>
  <c r="H67" i="15" s="1"/>
  <c r="I67" i="15"/>
  <c r="D68" i="15"/>
  <c r="E68" i="15" s="1"/>
  <c r="H68" i="15" s="1"/>
  <c r="I68" i="15"/>
  <c r="D69" i="15"/>
  <c r="E69" i="15" s="1"/>
  <c r="H69" i="15" s="1"/>
  <c r="I69" i="15"/>
  <c r="D70" i="15"/>
  <c r="E70" i="15" s="1"/>
  <c r="H70" i="15" s="1"/>
  <c r="I70" i="15"/>
  <c r="D71" i="15"/>
  <c r="E71" i="15" s="1"/>
  <c r="H71" i="15" s="1"/>
  <c r="I71" i="15"/>
  <c r="D72" i="15"/>
  <c r="E72" i="15" s="1"/>
  <c r="H72" i="15" s="1"/>
  <c r="I72" i="15"/>
  <c r="D73" i="15"/>
  <c r="E73" i="15" s="1"/>
  <c r="H73" i="15" s="1"/>
  <c r="I73" i="15"/>
  <c r="D74" i="15"/>
  <c r="E74" i="15" s="1"/>
  <c r="H74" i="15" s="1"/>
  <c r="I74" i="15"/>
  <c r="D75" i="15"/>
  <c r="E75" i="15" s="1"/>
  <c r="H75" i="15" s="1"/>
  <c r="I75" i="15"/>
  <c r="D76" i="15"/>
  <c r="E76" i="15" s="1"/>
  <c r="H76" i="15" s="1"/>
  <c r="I76" i="15"/>
  <c r="D77" i="15"/>
  <c r="E77" i="15" s="1"/>
  <c r="H77" i="15" s="1"/>
  <c r="I77" i="15"/>
  <c r="D78" i="15"/>
  <c r="E78" i="15" s="1"/>
  <c r="H78" i="15" s="1"/>
  <c r="I78" i="15"/>
  <c r="D79" i="15"/>
  <c r="E79" i="15" s="1"/>
  <c r="H79" i="15" s="1"/>
  <c r="I79" i="15"/>
  <c r="D80" i="15"/>
  <c r="E80" i="15" s="1"/>
  <c r="H80" i="15" s="1"/>
  <c r="I80" i="15"/>
  <c r="D81" i="15"/>
  <c r="E81" i="15" s="1"/>
  <c r="H81" i="15" s="1"/>
  <c r="I81" i="15"/>
  <c r="D82" i="15"/>
  <c r="E82" i="15" s="1"/>
  <c r="H82" i="15" s="1"/>
  <c r="I82" i="15"/>
  <c r="D83" i="15"/>
  <c r="E83" i="15" s="1"/>
  <c r="H83" i="15" s="1"/>
  <c r="I83" i="15"/>
  <c r="D84" i="15"/>
  <c r="E84" i="15" s="1"/>
  <c r="H84" i="15" s="1"/>
  <c r="I84" i="15"/>
  <c r="D85" i="15"/>
  <c r="E85" i="15" s="1"/>
  <c r="H85" i="15" s="1"/>
  <c r="I85" i="15"/>
  <c r="D86" i="15"/>
  <c r="E86" i="15" s="1"/>
  <c r="H86" i="15" s="1"/>
  <c r="I86" i="15"/>
  <c r="D87" i="15"/>
  <c r="E87" i="15" s="1"/>
  <c r="H87" i="15" s="1"/>
  <c r="I87" i="15"/>
  <c r="D88" i="15"/>
  <c r="E88" i="15" s="1"/>
  <c r="H88" i="15" s="1"/>
  <c r="I88" i="15"/>
  <c r="D89" i="15"/>
  <c r="E89" i="15" s="1"/>
  <c r="H89" i="15" s="1"/>
  <c r="I89" i="15"/>
  <c r="D90" i="15"/>
  <c r="E90" i="15" s="1"/>
  <c r="H90" i="15" s="1"/>
  <c r="I90" i="15"/>
  <c r="D91" i="15"/>
  <c r="E91" i="15" s="1"/>
  <c r="H91" i="15" s="1"/>
  <c r="I91" i="15"/>
  <c r="D92" i="15"/>
  <c r="E92" i="15" s="1"/>
  <c r="H92" i="15" s="1"/>
  <c r="I92" i="15"/>
  <c r="D93" i="15"/>
  <c r="E93" i="15" s="1"/>
  <c r="H93" i="15" s="1"/>
  <c r="I93" i="15"/>
  <c r="D94" i="15"/>
  <c r="E94" i="15" s="1"/>
  <c r="H94" i="15" s="1"/>
  <c r="I94" i="15"/>
  <c r="D95" i="15"/>
  <c r="E95" i="15" s="1"/>
  <c r="H95" i="15" s="1"/>
  <c r="I95" i="15"/>
  <c r="D96" i="15"/>
  <c r="E96" i="15" s="1"/>
  <c r="H96" i="15" s="1"/>
  <c r="I96" i="15"/>
  <c r="D97" i="15"/>
  <c r="E97" i="15" s="1"/>
  <c r="H97" i="15" s="1"/>
  <c r="I97" i="15"/>
  <c r="D98" i="15"/>
  <c r="E98" i="15" s="1"/>
  <c r="H98" i="15" s="1"/>
  <c r="I98" i="15"/>
  <c r="D99" i="15"/>
  <c r="E99" i="15" s="1"/>
  <c r="H99" i="15" s="1"/>
  <c r="I99" i="15"/>
  <c r="D4" i="14"/>
  <c r="E4" i="14" s="1"/>
  <c r="H4" i="14" s="1"/>
  <c r="I4" i="14"/>
  <c r="D5" i="14"/>
  <c r="E5" i="14" s="1"/>
  <c r="H5" i="14" s="1"/>
  <c r="I5" i="14"/>
  <c r="D6" i="14"/>
  <c r="E6" i="14" s="1"/>
  <c r="H6" i="14" s="1"/>
  <c r="I6" i="14"/>
  <c r="D7" i="14"/>
  <c r="E7" i="14" s="1"/>
  <c r="H7" i="14" s="1"/>
  <c r="I7" i="14"/>
  <c r="D8" i="14"/>
  <c r="E8" i="14" s="1"/>
  <c r="H8" i="14" s="1"/>
  <c r="I8" i="14"/>
  <c r="D9" i="14"/>
  <c r="E9" i="14" s="1"/>
  <c r="H9" i="14" s="1"/>
  <c r="I9" i="14"/>
  <c r="D10" i="14"/>
  <c r="E10" i="14" s="1"/>
  <c r="H10" i="14" s="1"/>
  <c r="I10" i="14"/>
  <c r="D11" i="14"/>
  <c r="E11" i="14" s="1"/>
  <c r="H11" i="14" s="1"/>
  <c r="I11" i="14"/>
  <c r="D12" i="14"/>
  <c r="E12" i="14" s="1"/>
  <c r="H12" i="14" s="1"/>
  <c r="I12" i="14"/>
  <c r="D13" i="14"/>
  <c r="E13" i="14" s="1"/>
  <c r="H13" i="14" s="1"/>
  <c r="I13" i="14"/>
  <c r="D14" i="14"/>
  <c r="E14" i="14" s="1"/>
  <c r="H14" i="14" s="1"/>
  <c r="I14" i="14"/>
  <c r="D15" i="14"/>
  <c r="E15" i="14" s="1"/>
  <c r="H15" i="14" s="1"/>
  <c r="I15" i="14"/>
  <c r="D16" i="14"/>
  <c r="E16" i="14"/>
  <c r="H16" i="14" s="1"/>
  <c r="I16" i="14"/>
  <c r="D17" i="14"/>
  <c r="E17" i="14" s="1"/>
  <c r="H17" i="14" s="1"/>
  <c r="I17" i="14"/>
  <c r="D18" i="14"/>
  <c r="E18" i="14" s="1"/>
  <c r="H18" i="14" s="1"/>
  <c r="I18" i="14"/>
  <c r="D19" i="14"/>
  <c r="E19" i="14" s="1"/>
  <c r="H19" i="14" s="1"/>
  <c r="I19" i="14"/>
  <c r="D20" i="14"/>
  <c r="E20" i="14" s="1"/>
  <c r="H20" i="14" s="1"/>
  <c r="I20" i="14"/>
  <c r="D21" i="14"/>
  <c r="E21" i="14" s="1"/>
  <c r="H21" i="14" s="1"/>
  <c r="I21" i="14"/>
  <c r="D22" i="14"/>
  <c r="E22" i="14" s="1"/>
  <c r="H22" i="14" s="1"/>
  <c r="I22" i="14"/>
  <c r="D23" i="14"/>
  <c r="E23" i="14" s="1"/>
  <c r="H23" i="14" s="1"/>
  <c r="I23" i="14"/>
  <c r="D24" i="14"/>
  <c r="E24" i="14" s="1"/>
  <c r="H24" i="14" s="1"/>
  <c r="I24" i="14"/>
  <c r="D25" i="14"/>
  <c r="E25" i="14" s="1"/>
  <c r="H25" i="14" s="1"/>
  <c r="I25" i="14"/>
  <c r="D26" i="14"/>
  <c r="E26" i="14" s="1"/>
  <c r="H26" i="14" s="1"/>
  <c r="I26" i="14"/>
  <c r="D27" i="14"/>
  <c r="E27" i="14" s="1"/>
  <c r="H27" i="14" s="1"/>
  <c r="I27" i="14"/>
  <c r="D28" i="14"/>
  <c r="E28" i="14" s="1"/>
  <c r="H28" i="14" s="1"/>
  <c r="I28" i="14"/>
  <c r="D29" i="14"/>
  <c r="E29" i="14" s="1"/>
  <c r="H29" i="14" s="1"/>
  <c r="I29" i="14"/>
  <c r="D30" i="14"/>
  <c r="E30" i="14" s="1"/>
  <c r="H30" i="14" s="1"/>
  <c r="I30" i="14"/>
  <c r="D31" i="14"/>
  <c r="E31" i="14" s="1"/>
  <c r="H31" i="14" s="1"/>
  <c r="I31" i="14"/>
  <c r="D32" i="14"/>
  <c r="E32" i="14" s="1"/>
  <c r="H32" i="14" s="1"/>
  <c r="I32" i="14"/>
  <c r="D33" i="14"/>
  <c r="E33" i="14" s="1"/>
  <c r="H33" i="14" s="1"/>
  <c r="I33" i="14"/>
  <c r="D34" i="14"/>
  <c r="E34" i="14" s="1"/>
  <c r="H34" i="14" s="1"/>
  <c r="I34" i="14"/>
  <c r="D35" i="14"/>
  <c r="E35" i="14" s="1"/>
  <c r="H35" i="14" s="1"/>
  <c r="I35" i="14"/>
  <c r="D36" i="14"/>
  <c r="E36" i="14" s="1"/>
  <c r="H36" i="14" s="1"/>
  <c r="I36" i="14"/>
  <c r="D37" i="14"/>
  <c r="E37" i="14" s="1"/>
  <c r="H37" i="14" s="1"/>
  <c r="I37" i="14"/>
  <c r="D38" i="14"/>
  <c r="E38" i="14" s="1"/>
  <c r="H38" i="14" s="1"/>
  <c r="I38" i="14"/>
  <c r="D39" i="14"/>
  <c r="E39" i="14" s="1"/>
  <c r="H39" i="14" s="1"/>
  <c r="I39" i="14"/>
  <c r="D40" i="14"/>
  <c r="E40" i="14" s="1"/>
  <c r="H40" i="14" s="1"/>
  <c r="I40" i="14"/>
  <c r="D41" i="14"/>
  <c r="E41" i="14" s="1"/>
  <c r="H41" i="14" s="1"/>
  <c r="I41" i="14"/>
  <c r="D42" i="14"/>
  <c r="E42" i="14" s="1"/>
  <c r="H42" i="14" s="1"/>
  <c r="I42" i="14"/>
  <c r="D43" i="14"/>
  <c r="E43" i="14" s="1"/>
  <c r="H43" i="14" s="1"/>
  <c r="I43" i="14"/>
  <c r="D44" i="14"/>
  <c r="E44" i="14" s="1"/>
  <c r="H44" i="14" s="1"/>
  <c r="I44" i="14"/>
  <c r="D45" i="14"/>
  <c r="E45" i="14" s="1"/>
  <c r="H45" i="14" s="1"/>
  <c r="I45" i="14"/>
  <c r="D46" i="14"/>
  <c r="E46" i="14"/>
  <c r="H46" i="14" s="1"/>
  <c r="I46" i="14"/>
  <c r="D47" i="14"/>
  <c r="E47" i="14" s="1"/>
  <c r="H47" i="14" s="1"/>
  <c r="I47" i="14"/>
  <c r="D48" i="14"/>
  <c r="E48" i="14" s="1"/>
  <c r="H48" i="14" s="1"/>
  <c r="I48" i="14"/>
  <c r="D49" i="14"/>
  <c r="E49" i="14"/>
  <c r="H49" i="14" s="1"/>
  <c r="I49" i="14"/>
  <c r="D50" i="14"/>
  <c r="E50" i="14" s="1"/>
  <c r="H50" i="14" s="1"/>
  <c r="I50" i="14"/>
  <c r="D51" i="14"/>
  <c r="E51" i="14" s="1"/>
  <c r="H51" i="14" s="1"/>
  <c r="I51" i="14"/>
  <c r="D52" i="14"/>
  <c r="E52" i="14" s="1"/>
  <c r="H52" i="14" s="1"/>
  <c r="I52" i="14"/>
  <c r="D53" i="14"/>
  <c r="E53" i="14" s="1"/>
  <c r="H53" i="14" s="1"/>
  <c r="I53" i="14"/>
  <c r="D54" i="14"/>
  <c r="E54" i="14" s="1"/>
  <c r="H54" i="14" s="1"/>
  <c r="I54" i="14"/>
  <c r="D55" i="14"/>
  <c r="E55" i="14" s="1"/>
  <c r="H55" i="14" s="1"/>
  <c r="I55" i="14"/>
  <c r="D56" i="14"/>
  <c r="E56" i="14" s="1"/>
  <c r="H56" i="14" s="1"/>
  <c r="I56" i="14"/>
  <c r="D57" i="14"/>
  <c r="E57" i="14" s="1"/>
  <c r="H57" i="14" s="1"/>
  <c r="I57" i="14"/>
  <c r="D58" i="14"/>
  <c r="E58" i="14" s="1"/>
  <c r="H58" i="14" s="1"/>
  <c r="I58" i="14"/>
  <c r="D59" i="14"/>
  <c r="E59" i="14" s="1"/>
  <c r="H59" i="14" s="1"/>
  <c r="I59" i="14"/>
  <c r="D60" i="14"/>
  <c r="E60" i="14" s="1"/>
  <c r="H60" i="14" s="1"/>
  <c r="I60" i="14"/>
  <c r="D61" i="14"/>
  <c r="E61" i="14" s="1"/>
  <c r="H61" i="14" s="1"/>
  <c r="I61" i="14"/>
  <c r="D62" i="14"/>
  <c r="E62" i="14" s="1"/>
  <c r="H62" i="14" s="1"/>
  <c r="I62" i="14"/>
  <c r="D63" i="14"/>
  <c r="E63" i="14" s="1"/>
  <c r="H63" i="14" s="1"/>
  <c r="I63" i="14"/>
  <c r="D64" i="14"/>
  <c r="E64" i="14" s="1"/>
  <c r="H64" i="14" s="1"/>
  <c r="I64" i="14"/>
  <c r="D65" i="14"/>
  <c r="E65" i="14" s="1"/>
  <c r="H65" i="14" s="1"/>
  <c r="I65" i="14"/>
  <c r="D66" i="14"/>
  <c r="E66" i="14" s="1"/>
  <c r="H66" i="14" s="1"/>
  <c r="I66" i="14"/>
  <c r="D67" i="14"/>
  <c r="E67" i="14" s="1"/>
  <c r="H67" i="14" s="1"/>
  <c r="I67" i="14"/>
  <c r="D68" i="14"/>
  <c r="E68" i="14" s="1"/>
  <c r="H68" i="14" s="1"/>
  <c r="I68" i="14"/>
  <c r="D69" i="14"/>
  <c r="E69" i="14" s="1"/>
  <c r="H69" i="14" s="1"/>
  <c r="I69" i="14"/>
  <c r="D70" i="14"/>
  <c r="E70" i="14" s="1"/>
  <c r="H70" i="14" s="1"/>
  <c r="I70" i="14"/>
  <c r="D71" i="14"/>
  <c r="E71" i="14" s="1"/>
  <c r="H71" i="14" s="1"/>
  <c r="I71" i="14"/>
  <c r="D72" i="14"/>
  <c r="E72" i="14" s="1"/>
  <c r="H72" i="14" s="1"/>
  <c r="I72" i="14"/>
  <c r="D73" i="14"/>
  <c r="E73" i="14" s="1"/>
  <c r="H73" i="14" s="1"/>
  <c r="I73" i="14"/>
  <c r="D74" i="14"/>
  <c r="E74" i="14" s="1"/>
  <c r="H74" i="14" s="1"/>
  <c r="I74" i="14"/>
  <c r="D75" i="14"/>
  <c r="E75" i="14" s="1"/>
  <c r="H75" i="14" s="1"/>
  <c r="I75" i="14"/>
  <c r="D76" i="14"/>
  <c r="E76" i="14" s="1"/>
  <c r="H76" i="14" s="1"/>
  <c r="I76" i="14"/>
  <c r="D77" i="14"/>
  <c r="E77" i="14" s="1"/>
  <c r="H77" i="14" s="1"/>
  <c r="I77" i="14"/>
  <c r="D78" i="14"/>
  <c r="E78" i="14" s="1"/>
  <c r="H78" i="14" s="1"/>
  <c r="I78" i="14"/>
  <c r="D79" i="14"/>
  <c r="E79" i="14"/>
  <c r="H79" i="14" s="1"/>
  <c r="I79" i="14"/>
  <c r="D80" i="14"/>
  <c r="E80" i="14" s="1"/>
  <c r="H80" i="14" s="1"/>
  <c r="I80" i="14"/>
  <c r="D81" i="14"/>
  <c r="E81" i="14" s="1"/>
  <c r="H81" i="14" s="1"/>
  <c r="I81" i="14"/>
  <c r="D82" i="14"/>
  <c r="E82" i="14" s="1"/>
  <c r="H82" i="14" s="1"/>
  <c r="I82" i="14"/>
  <c r="D83" i="14"/>
  <c r="E83" i="14" s="1"/>
  <c r="H83" i="14" s="1"/>
  <c r="I83" i="14"/>
  <c r="D84" i="14"/>
  <c r="E84" i="14" s="1"/>
  <c r="H84" i="14" s="1"/>
  <c r="I84" i="14"/>
  <c r="D85" i="14"/>
  <c r="E85" i="14"/>
  <c r="H85" i="14" s="1"/>
  <c r="I85" i="14"/>
  <c r="D86" i="14"/>
  <c r="E86" i="14" s="1"/>
  <c r="H86" i="14" s="1"/>
  <c r="I86" i="14"/>
  <c r="D87" i="14"/>
  <c r="E87" i="14" s="1"/>
  <c r="H87" i="14" s="1"/>
  <c r="I87" i="14"/>
  <c r="D88" i="14"/>
  <c r="E88" i="14"/>
  <c r="H88" i="14" s="1"/>
  <c r="I88" i="14"/>
  <c r="D89" i="14"/>
  <c r="E89" i="14" s="1"/>
  <c r="H89" i="14" s="1"/>
  <c r="I89" i="14"/>
  <c r="D90" i="14"/>
  <c r="E90" i="14" s="1"/>
  <c r="H90" i="14" s="1"/>
  <c r="I90" i="14"/>
  <c r="D91" i="14"/>
  <c r="E91" i="14" s="1"/>
  <c r="H91" i="14" s="1"/>
  <c r="I91" i="14"/>
  <c r="D92" i="14"/>
  <c r="E92" i="14" s="1"/>
  <c r="H92" i="14" s="1"/>
  <c r="I92" i="14"/>
  <c r="D93" i="14"/>
  <c r="E93" i="14" s="1"/>
  <c r="H93" i="14" s="1"/>
  <c r="I93" i="14"/>
  <c r="D94" i="14"/>
  <c r="E94" i="14" s="1"/>
  <c r="H94" i="14" s="1"/>
  <c r="I94" i="14"/>
  <c r="D95" i="14"/>
  <c r="E95" i="14" s="1"/>
  <c r="H95" i="14" s="1"/>
  <c r="I95" i="14"/>
  <c r="D96" i="14"/>
  <c r="E96" i="14" s="1"/>
  <c r="H96" i="14" s="1"/>
  <c r="I96" i="14"/>
  <c r="D97" i="14"/>
  <c r="E97" i="14" s="1"/>
  <c r="H97" i="14" s="1"/>
  <c r="I97" i="14"/>
  <c r="D98" i="14"/>
  <c r="E98" i="14" s="1"/>
  <c r="H98" i="14" s="1"/>
  <c r="I98" i="14"/>
  <c r="D99" i="14"/>
  <c r="E99" i="14" s="1"/>
  <c r="H99" i="14" s="1"/>
  <c r="I99" i="14"/>
  <c r="D100" i="14"/>
  <c r="E100" i="14" s="1"/>
  <c r="H100" i="14" s="1"/>
  <c r="I100" i="14"/>
  <c r="I3" i="23"/>
  <c r="I3" i="28"/>
  <c r="I3" i="30"/>
  <c r="I3" i="29"/>
  <c r="I3" i="27"/>
  <c r="I3" i="16"/>
  <c r="I3" i="15"/>
  <c r="I3" i="13"/>
  <c r="H3" i="15"/>
  <c r="E3" i="28"/>
  <c r="H3" i="28" s="1"/>
  <c r="E3" i="16"/>
  <c r="H3" i="16" s="1"/>
  <c r="E3" i="15"/>
  <c r="E3" i="14"/>
  <c r="H3" i="14" s="1"/>
  <c r="D3" i="23"/>
  <c r="E3" i="23" s="1"/>
  <c r="H3" i="23" s="1"/>
  <c r="D3" i="28"/>
  <c r="D3" i="30"/>
  <c r="E3" i="30" s="1"/>
  <c r="H3" i="30" s="1"/>
  <c r="D3" i="29"/>
  <c r="E3" i="29" s="1"/>
  <c r="H3" i="29" s="1"/>
  <c r="D3" i="27"/>
  <c r="E3" i="27" s="1"/>
  <c r="H3" i="27" s="1"/>
  <c r="D3" i="16"/>
  <c r="D3" i="13"/>
  <c r="E3" i="13" s="1"/>
  <c r="H3" i="13" s="1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3" i="12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3" i="2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3" i="11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3" i="20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3" i="19"/>
  <c r="I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3" i="18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3" i="17"/>
  <c r="I4" i="10"/>
  <c r="I5" i="10"/>
  <c r="I6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3" i="10"/>
  <c r="D3" i="17"/>
  <c r="E3" i="17" s="1"/>
  <c r="H3" i="17" s="1"/>
  <c r="D99" i="10"/>
  <c r="E99" i="10" s="1"/>
  <c r="H99" i="10" s="1"/>
  <c r="D98" i="10"/>
  <c r="E98" i="10" s="1"/>
  <c r="H98" i="10" s="1"/>
  <c r="D97" i="10"/>
  <c r="E97" i="10" s="1"/>
  <c r="H97" i="10" s="1"/>
  <c r="D96" i="10"/>
  <c r="E96" i="10" s="1"/>
  <c r="H96" i="10" s="1"/>
  <c r="D95" i="10"/>
  <c r="E95" i="10" s="1"/>
  <c r="H95" i="10" s="1"/>
  <c r="D94" i="10"/>
  <c r="E94" i="10" s="1"/>
  <c r="H94" i="10" s="1"/>
  <c r="D93" i="10"/>
  <c r="E93" i="10" s="1"/>
  <c r="H93" i="10" s="1"/>
  <c r="D92" i="10"/>
  <c r="E92" i="10" s="1"/>
  <c r="H92" i="10" s="1"/>
  <c r="D91" i="10"/>
  <c r="E91" i="10" s="1"/>
  <c r="H91" i="10" s="1"/>
  <c r="D90" i="10"/>
  <c r="E90" i="10" s="1"/>
  <c r="H90" i="10" s="1"/>
  <c r="D89" i="10"/>
  <c r="E89" i="10" s="1"/>
  <c r="H89" i="10" s="1"/>
  <c r="D88" i="10"/>
  <c r="E88" i="10" s="1"/>
  <c r="H88" i="10" s="1"/>
  <c r="D87" i="10"/>
  <c r="E87" i="10" s="1"/>
  <c r="H87" i="10" s="1"/>
  <c r="D86" i="10"/>
  <c r="E86" i="10" s="1"/>
  <c r="H86" i="10" s="1"/>
  <c r="D85" i="10"/>
  <c r="E85" i="10" s="1"/>
  <c r="H85" i="10" s="1"/>
  <c r="D84" i="10"/>
  <c r="E84" i="10" s="1"/>
  <c r="H84" i="10" s="1"/>
  <c r="D83" i="10"/>
  <c r="E83" i="10" s="1"/>
  <c r="H83" i="10" s="1"/>
  <c r="D82" i="10"/>
  <c r="E82" i="10" s="1"/>
  <c r="H82" i="10" s="1"/>
  <c r="D81" i="10"/>
  <c r="E81" i="10" s="1"/>
  <c r="H81" i="10" s="1"/>
  <c r="D80" i="10"/>
  <c r="E80" i="10" s="1"/>
  <c r="H80" i="10" s="1"/>
  <c r="D79" i="10"/>
  <c r="E79" i="10" s="1"/>
  <c r="H79" i="10" s="1"/>
  <c r="D78" i="10"/>
  <c r="E78" i="10" s="1"/>
  <c r="H78" i="10" s="1"/>
  <c r="D77" i="10"/>
  <c r="E77" i="10" s="1"/>
  <c r="H77" i="10" s="1"/>
  <c r="D76" i="10"/>
  <c r="E76" i="10" s="1"/>
  <c r="H76" i="10" s="1"/>
  <c r="D75" i="10"/>
  <c r="E75" i="10" s="1"/>
  <c r="H75" i="10" s="1"/>
  <c r="D74" i="10"/>
  <c r="E74" i="10" s="1"/>
  <c r="H74" i="10" s="1"/>
  <c r="D73" i="10"/>
  <c r="E73" i="10" s="1"/>
  <c r="H73" i="10" s="1"/>
  <c r="D72" i="10"/>
  <c r="E72" i="10" s="1"/>
  <c r="H72" i="10" s="1"/>
  <c r="D71" i="10"/>
  <c r="E71" i="10" s="1"/>
  <c r="H71" i="10" s="1"/>
  <c r="D70" i="10"/>
  <c r="E70" i="10" s="1"/>
  <c r="H70" i="10" s="1"/>
  <c r="D69" i="10"/>
  <c r="E69" i="10" s="1"/>
  <c r="H69" i="10" s="1"/>
  <c r="D68" i="10"/>
  <c r="E68" i="10" s="1"/>
  <c r="H68" i="10" s="1"/>
  <c r="D67" i="10"/>
  <c r="E67" i="10" s="1"/>
  <c r="H67" i="10" s="1"/>
  <c r="D66" i="10"/>
  <c r="E66" i="10" s="1"/>
  <c r="H66" i="10" s="1"/>
  <c r="D65" i="10"/>
  <c r="E65" i="10" s="1"/>
  <c r="H65" i="10" s="1"/>
  <c r="D64" i="10"/>
  <c r="E64" i="10" s="1"/>
  <c r="H64" i="10" s="1"/>
  <c r="D63" i="10"/>
  <c r="E63" i="10" s="1"/>
  <c r="H63" i="10" s="1"/>
  <c r="D62" i="10"/>
  <c r="E62" i="10" s="1"/>
  <c r="H62" i="10" s="1"/>
  <c r="D61" i="10"/>
  <c r="E61" i="10" s="1"/>
  <c r="H61" i="10" s="1"/>
  <c r="D60" i="10"/>
  <c r="E60" i="10" s="1"/>
  <c r="H60" i="10" s="1"/>
  <c r="D59" i="10"/>
  <c r="E59" i="10" s="1"/>
  <c r="H59" i="10" s="1"/>
  <c r="D58" i="10"/>
  <c r="E58" i="10" s="1"/>
  <c r="H58" i="10" s="1"/>
  <c r="D57" i="10"/>
  <c r="E57" i="10" s="1"/>
  <c r="H57" i="10" s="1"/>
  <c r="D56" i="10"/>
  <c r="E56" i="10" s="1"/>
  <c r="H56" i="10" s="1"/>
  <c r="D55" i="10"/>
  <c r="E55" i="10" s="1"/>
  <c r="H55" i="10" s="1"/>
  <c r="D54" i="10"/>
  <c r="E54" i="10" s="1"/>
  <c r="H54" i="10" s="1"/>
  <c r="D53" i="10"/>
  <c r="E53" i="10" s="1"/>
  <c r="H53" i="10" s="1"/>
  <c r="D52" i="10"/>
  <c r="E52" i="10" s="1"/>
  <c r="H52" i="10" s="1"/>
  <c r="D51" i="10"/>
  <c r="E51" i="10" s="1"/>
  <c r="H51" i="10" s="1"/>
  <c r="D50" i="10"/>
  <c r="E50" i="10" s="1"/>
  <c r="H50" i="10" s="1"/>
  <c r="D49" i="10"/>
  <c r="E49" i="10" s="1"/>
  <c r="H49" i="10" s="1"/>
  <c r="D48" i="10"/>
  <c r="E48" i="10" s="1"/>
  <c r="H48" i="10" s="1"/>
  <c r="D47" i="10"/>
  <c r="E47" i="10" s="1"/>
  <c r="H47" i="10" s="1"/>
  <c r="D46" i="10"/>
  <c r="E46" i="10" s="1"/>
  <c r="H46" i="10" s="1"/>
  <c r="D45" i="10"/>
  <c r="E45" i="10" s="1"/>
  <c r="H45" i="10" s="1"/>
  <c r="D44" i="10"/>
  <c r="E44" i="10" s="1"/>
  <c r="H44" i="10" s="1"/>
  <c r="D43" i="10"/>
  <c r="E43" i="10" s="1"/>
  <c r="H43" i="10" s="1"/>
  <c r="D42" i="10"/>
  <c r="E42" i="10" s="1"/>
  <c r="H42" i="10" s="1"/>
  <c r="D41" i="10"/>
  <c r="E41" i="10" s="1"/>
  <c r="H41" i="10" s="1"/>
  <c r="D40" i="10"/>
  <c r="E40" i="10" s="1"/>
  <c r="H40" i="10" s="1"/>
  <c r="D39" i="10"/>
  <c r="E39" i="10" s="1"/>
  <c r="H39" i="10" s="1"/>
  <c r="D38" i="10"/>
  <c r="E38" i="10" s="1"/>
  <c r="H38" i="10" s="1"/>
  <c r="D37" i="10"/>
  <c r="E37" i="10" s="1"/>
  <c r="H37" i="10" s="1"/>
  <c r="D36" i="10"/>
  <c r="E36" i="10" s="1"/>
  <c r="H36" i="10" s="1"/>
  <c r="D35" i="10"/>
  <c r="E35" i="10" s="1"/>
  <c r="H35" i="10" s="1"/>
  <c r="D34" i="10"/>
  <c r="E34" i="10" s="1"/>
  <c r="H34" i="10" s="1"/>
  <c r="D33" i="10"/>
  <c r="E33" i="10" s="1"/>
  <c r="H33" i="10" s="1"/>
  <c r="D32" i="10"/>
  <c r="E32" i="10" s="1"/>
  <c r="H32" i="10" s="1"/>
  <c r="D31" i="10"/>
  <c r="E31" i="10" s="1"/>
  <c r="H31" i="10" s="1"/>
  <c r="D30" i="10"/>
  <c r="E30" i="10" s="1"/>
  <c r="H30" i="10" s="1"/>
  <c r="D29" i="10"/>
  <c r="E29" i="10" s="1"/>
  <c r="H29" i="10" s="1"/>
  <c r="D28" i="10"/>
  <c r="E28" i="10" s="1"/>
  <c r="H28" i="10" s="1"/>
  <c r="D27" i="10"/>
  <c r="E27" i="10" s="1"/>
  <c r="H27" i="10" s="1"/>
  <c r="D26" i="10"/>
  <c r="E26" i="10" s="1"/>
  <c r="H26" i="10" s="1"/>
  <c r="D25" i="10"/>
  <c r="E25" i="10" s="1"/>
  <c r="H25" i="10" s="1"/>
  <c r="D24" i="10"/>
  <c r="E24" i="10" s="1"/>
  <c r="H24" i="10" s="1"/>
  <c r="D23" i="10"/>
  <c r="E23" i="10" s="1"/>
  <c r="H23" i="10" s="1"/>
  <c r="D22" i="10"/>
  <c r="E22" i="10" s="1"/>
  <c r="H22" i="10" s="1"/>
  <c r="D21" i="10"/>
  <c r="E21" i="10" s="1"/>
  <c r="H21" i="10" s="1"/>
  <c r="D20" i="10"/>
  <c r="E20" i="10" s="1"/>
  <c r="H20" i="10" s="1"/>
  <c r="D19" i="10"/>
  <c r="E19" i="10" s="1"/>
  <c r="H19" i="10" s="1"/>
  <c r="D18" i="10"/>
  <c r="E18" i="10" s="1"/>
  <c r="H18" i="10" s="1"/>
  <c r="D17" i="10"/>
  <c r="E17" i="10" s="1"/>
  <c r="H17" i="10" s="1"/>
  <c r="D16" i="10"/>
  <c r="E16" i="10" s="1"/>
  <c r="H16" i="10" s="1"/>
  <c r="D15" i="10"/>
  <c r="E15" i="10" s="1"/>
  <c r="H15" i="10" s="1"/>
  <c r="D14" i="10"/>
  <c r="E14" i="10" s="1"/>
  <c r="H14" i="10" s="1"/>
  <c r="D13" i="10"/>
  <c r="E13" i="10" s="1"/>
  <c r="H13" i="10" s="1"/>
  <c r="D12" i="10"/>
  <c r="E12" i="10" s="1"/>
  <c r="H12" i="10" s="1"/>
  <c r="D11" i="10"/>
  <c r="E11" i="10" s="1"/>
  <c r="H11" i="10" s="1"/>
  <c r="D10" i="10"/>
  <c r="E10" i="10" s="1"/>
  <c r="H10" i="10" s="1"/>
  <c r="D9" i="10"/>
  <c r="E9" i="10" s="1"/>
  <c r="H9" i="10" s="1"/>
  <c r="D8" i="10"/>
  <c r="E8" i="10" s="1"/>
  <c r="H8" i="10" s="1"/>
  <c r="D7" i="10"/>
  <c r="E7" i="10" s="1"/>
  <c r="H7" i="10" s="1"/>
  <c r="D6" i="10"/>
  <c r="E6" i="10" s="1"/>
  <c r="H6" i="10" s="1"/>
  <c r="D5" i="10"/>
  <c r="E5" i="10" s="1"/>
  <c r="H5" i="10" s="1"/>
  <c r="D4" i="10"/>
  <c r="E4" i="10" s="1"/>
  <c r="H4" i="10" s="1"/>
  <c r="D4" i="17"/>
  <c r="E4" i="17" s="1"/>
  <c r="H4" i="17" s="1"/>
  <c r="D5" i="17"/>
  <c r="E5" i="17"/>
  <c r="H5" i="17" s="1"/>
  <c r="D6" i="17"/>
  <c r="E6" i="17" s="1"/>
  <c r="H6" i="17" s="1"/>
  <c r="D7" i="17"/>
  <c r="E7" i="17" s="1"/>
  <c r="H7" i="17" s="1"/>
  <c r="D8" i="17"/>
  <c r="E8" i="17"/>
  <c r="H8" i="17" s="1"/>
  <c r="D9" i="17"/>
  <c r="E9" i="17" s="1"/>
  <c r="H9" i="17" s="1"/>
  <c r="D10" i="17"/>
  <c r="E10" i="17" s="1"/>
  <c r="H10" i="17" s="1"/>
  <c r="D11" i="17"/>
  <c r="E11" i="17" s="1"/>
  <c r="H11" i="17" s="1"/>
  <c r="D12" i="17"/>
  <c r="E12" i="17" s="1"/>
  <c r="H12" i="17" s="1"/>
  <c r="D13" i="17"/>
  <c r="E13" i="17" s="1"/>
  <c r="H13" i="17" s="1"/>
  <c r="D14" i="17"/>
  <c r="E14" i="17" s="1"/>
  <c r="H14" i="17" s="1"/>
  <c r="D15" i="17"/>
  <c r="E15" i="17" s="1"/>
  <c r="H15" i="17" s="1"/>
  <c r="D16" i="17"/>
  <c r="E16" i="17" s="1"/>
  <c r="H16" i="17" s="1"/>
  <c r="D17" i="17"/>
  <c r="E17" i="17" s="1"/>
  <c r="H17" i="17" s="1"/>
  <c r="D18" i="17"/>
  <c r="E18" i="17" s="1"/>
  <c r="H18" i="17" s="1"/>
  <c r="D19" i="17"/>
  <c r="E19" i="17" s="1"/>
  <c r="H19" i="17" s="1"/>
  <c r="D20" i="17"/>
  <c r="E20" i="17"/>
  <c r="H20" i="17" s="1"/>
  <c r="D21" i="17"/>
  <c r="E21" i="17" s="1"/>
  <c r="H21" i="17" s="1"/>
  <c r="D22" i="17"/>
  <c r="E22" i="17" s="1"/>
  <c r="H22" i="17" s="1"/>
  <c r="D23" i="17"/>
  <c r="E23" i="17"/>
  <c r="H23" i="17" s="1"/>
  <c r="D24" i="17"/>
  <c r="E24" i="17" s="1"/>
  <c r="H24" i="17" s="1"/>
  <c r="D25" i="17"/>
  <c r="E25" i="17" s="1"/>
  <c r="H25" i="17" s="1"/>
  <c r="D26" i="17"/>
  <c r="E26" i="17" s="1"/>
  <c r="H26" i="17" s="1"/>
  <c r="D27" i="17"/>
  <c r="E27" i="17" s="1"/>
  <c r="H27" i="17" s="1"/>
  <c r="D28" i="17"/>
  <c r="E28" i="17" s="1"/>
  <c r="H28" i="17" s="1"/>
  <c r="D29" i="17"/>
  <c r="E29" i="17" s="1"/>
  <c r="H29" i="17" s="1"/>
  <c r="D30" i="17"/>
  <c r="E30" i="17" s="1"/>
  <c r="H30" i="17" s="1"/>
  <c r="D31" i="17"/>
  <c r="E31" i="17" s="1"/>
  <c r="H31" i="17" s="1"/>
  <c r="D32" i="17"/>
  <c r="E32" i="17"/>
  <c r="H32" i="17" s="1"/>
  <c r="D33" i="17"/>
  <c r="E33" i="17" s="1"/>
  <c r="H33" i="17" s="1"/>
  <c r="D34" i="17"/>
  <c r="E34" i="17" s="1"/>
  <c r="H34" i="17" s="1"/>
  <c r="D35" i="17"/>
  <c r="E35" i="17"/>
  <c r="H35" i="17" s="1"/>
  <c r="D36" i="17"/>
  <c r="E36" i="17" s="1"/>
  <c r="H36" i="17" s="1"/>
  <c r="D37" i="17"/>
  <c r="E37" i="17" s="1"/>
  <c r="H37" i="17" s="1"/>
  <c r="D38" i="17"/>
  <c r="E38" i="17" s="1"/>
  <c r="H38" i="17" s="1"/>
  <c r="D39" i="17"/>
  <c r="E39" i="17" s="1"/>
  <c r="H39" i="17" s="1"/>
  <c r="D40" i="17"/>
  <c r="E40" i="17" s="1"/>
  <c r="H40" i="17" s="1"/>
  <c r="D41" i="17"/>
  <c r="E41" i="17" s="1"/>
  <c r="H41" i="17" s="1"/>
  <c r="D42" i="17"/>
  <c r="E42" i="17" s="1"/>
  <c r="H42" i="17" s="1"/>
  <c r="D43" i="17"/>
  <c r="E43" i="17" s="1"/>
  <c r="H43" i="17" s="1"/>
  <c r="D44" i="17"/>
  <c r="E44" i="17" s="1"/>
  <c r="H44" i="17" s="1"/>
  <c r="D45" i="17"/>
  <c r="E45" i="17" s="1"/>
  <c r="H45" i="17" s="1"/>
  <c r="D46" i="17"/>
  <c r="E46" i="17" s="1"/>
  <c r="H46" i="17" s="1"/>
  <c r="D47" i="17"/>
  <c r="E47" i="17" s="1"/>
  <c r="H47" i="17" s="1"/>
  <c r="D48" i="17"/>
  <c r="E48" i="17" s="1"/>
  <c r="H48" i="17" s="1"/>
  <c r="D49" i="17"/>
  <c r="E49" i="17" s="1"/>
  <c r="H49" i="17" s="1"/>
  <c r="D50" i="17"/>
  <c r="E50" i="17" s="1"/>
  <c r="H50" i="17" s="1"/>
  <c r="D51" i="17"/>
  <c r="E51" i="17" s="1"/>
  <c r="H51" i="17" s="1"/>
  <c r="D52" i="17"/>
  <c r="E52" i="17" s="1"/>
  <c r="H52" i="17" s="1"/>
  <c r="D53" i="17"/>
  <c r="E53" i="17" s="1"/>
  <c r="H53" i="17" s="1"/>
  <c r="D54" i="17"/>
  <c r="E54" i="17" s="1"/>
  <c r="H54" i="17" s="1"/>
  <c r="D55" i="17"/>
  <c r="E55" i="17" s="1"/>
  <c r="H55" i="17" s="1"/>
  <c r="D56" i="17"/>
  <c r="E56" i="17" s="1"/>
  <c r="H56" i="17" s="1"/>
  <c r="D57" i="17"/>
  <c r="E57" i="17" s="1"/>
  <c r="H57" i="17" s="1"/>
  <c r="D58" i="17"/>
  <c r="E58" i="17" s="1"/>
  <c r="H58" i="17" s="1"/>
  <c r="D59" i="17"/>
  <c r="E59" i="17"/>
  <c r="H59" i="17" s="1"/>
  <c r="D60" i="17"/>
  <c r="E60" i="17" s="1"/>
  <c r="H60" i="17" s="1"/>
  <c r="D61" i="17"/>
  <c r="E61" i="17" s="1"/>
  <c r="H61" i="17" s="1"/>
  <c r="D62" i="17"/>
  <c r="E62" i="17" s="1"/>
  <c r="H62" i="17" s="1"/>
  <c r="D63" i="17"/>
  <c r="E63" i="17" s="1"/>
  <c r="H63" i="17" s="1"/>
  <c r="D64" i="17"/>
  <c r="E64" i="17" s="1"/>
  <c r="H64" i="17" s="1"/>
  <c r="D65" i="17"/>
  <c r="E65" i="17" s="1"/>
  <c r="H65" i="17" s="1"/>
  <c r="D66" i="17"/>
  <c r="E66" i="17" s="1"/>
  <c r="H66" i="17" s="1"/>
  <c r="D67" i="17"/>
  <c r="E67" i="17" s="1"/>
  <c r="H67" i="17" s="1"/>
  <c r="D68" i="17"/>
  <c r="E68" i="17"/>
  <c r="H68" i="17" s="1"/>
  <c r="D69" i="17"/>
  <c r="E69" i="17" s="1"/>
  <c r="H69" i="17" s="1"/>
  <c r="D70" i="17"/>
  <c r="E70" i="17" s="1"/>
  <c r="H70" i="17" s="1"/>
  <c r="D71" i="17"/>
  <c r="E71" i="17"/>
  <c r="H71" i="17" s="1"/>
  <c r="D72" i="17"/>
  <c r="E72" i="17" s="1"/>
  <c r="H72" i="17" s="1"/>
  <c r="D73" i="17"/>
  <c r="E73" i="17" s="1"/>
  <c r="H73" i="17" s="1"/>
  <c r="D74" i="17"/>
  <c r="E74" i="17" s="1"/>
  <c r="H74" i="17" s="1"/>
  <c r="D75" i="17"/>
  <c r="E75" i="17" s="1"/>
  <c r="H75" i="17" s="1"/>
  <c r="D76" i="17"/>
  <c r="E76" i="17" s="1"/>
  <c r="H76" i="17" s="1"/>
  <c r="D77" i="17"/>
  <c r="E77" i="17" s="1"/>
  <c r="H77" i="17" s="1"/>
  <c r="D78" i="17"/>
  <c r="E78" i="17" s="1"/>
  <c r="H78" i="17" s="1"/>
  <c r="D79" i="17"/>
  <c r="E79" i="17" s="1"/>
  <c r="H79" i="17" s="1"/>
  <c r="D80" i="17"/>
  <c r="E80" i="17" s="1"/>
  <c r="H80" i="17" s="1"/>
  <c r="D81" i="17"/>
  <c r="E81" i="17" s="1"/>
  <c r="H81" i="17" s="1"/>
  <c r="D82" i="17"/>
  <c r="E82" i="17" s="1"/>
  <c r="H82" i="17" s="1"/>
  <c r="D83" i="17"/>
  <c r="E83" i="17" s="1"/>
  <c r="H83" i="17" s="1"/>
  <c r="D84" i="17"/>
  <c r="E84" i="17" s="1"/>
  <c r="H84" i="17" s="1"/>
  <c r="D85" i="17"/>
  <c r="E85" i="17" s="1"/>
  <c r="H85" i="17" s="1"/>
  <c r="D86" i="17"/>
  <c r="E86" i="17" s="1"/>
  <c r="H86" i="17" s="1"/>
  <c r="D87" i="17"/>
  <c r="E87" i="17" s="1"/>
  <c r="H87" i="17" s="1"/>
  <c r="D88" i="17"/>
  <c r="E88" i="17" s="1"/>
  <c r="H88" i="17" s="1"/>
  <c r="D89" i="17"/>
  <c r="E89" i="17" s="1"/>
  <c r="H89" i="17" s="1"/>
  <c r="D90" i="17"/>
  <c r="E90" i="17" s="1"/>
  <c r="H90" i="17" s="1"/>
  <c r="D91" i="17"/>
  <c r="E91" i="17" s="1"/>
  <c r="H91" i="17" s="1"/>
  <c r="D92" i="17"/>
  <c r="E92" i="17" s="1"/>
  <c r="H92" i="17" s="1"/>
  <c r="D93" i="17"/>
  <c r="E93" i="17" s="1"/>
  <c r="H93" i="17" s="1"/>
  <c r="D94" i="17"/>
  <c r="E94" i="17" s="1"/>
  <c r="H94" i="17" s="1"/>
  <c r="D95" i="17"/>
  <c r="E95" i="17"/>
  <c r="H95" i="17" s="1"/>
  <c r="D96" i="17"/>
  <c r="E96" i="17" s="1"/>
  <c r="H96" i="17" s="1"/>
  <c r="D97" i="17"/>
  <c r="E97" i="17" s="1"/>
  <c r="H97" i="17" s="1"/>
  <c r="D98" i="17"/>
  <c r="E98" i="17" s="1"/>
  <c r="H98" i="17" s="1"/>
  <c r="D99" i="17"/>
  <c r="E99" i="17" s="1"/>
  <c r="H99" i="17" s="1"/>
  <c r="D4" i="18"/>
  <c r="E4" i="18" s="1"/>
  <c r="H4" i="18" s="1"/>
  <c r="D5" i="18"/>
  <c r="E5" i="18"/>
  <c r="H5" i="18" s="1"/>
  <c r="D6" i="18"/>
  <c r="E6" i="18" s="1"/>
  <c r="H6" i="18" s="1"/>
  <c r="D7" i="18"/>
  <c r="E7" i="18" s="1"/>
  <c r="H7" i="18" s="1"/>
  <c r="D8" i="18"/>
  <c r="E8" i="18"/>
  <c r="H8" i="18" s="1"/>
  <c r="D9" i="18"/>
  <c r="E9" i="18" s="1"/>
  <c r="H9" i="18" s="1"/>
  <c r="D10" i="18"/>
  <c r="E10" i="18" s="1"/>
  <c r="H10" i="18" s="1"/>
  <c r="D11" i="18"/>
  <c r="E11" i="18"/>
  <c r="H11" i="18" s="1"/>
  <c r="D12" i="18"/>
  <c r="E12" i="18" s="1"/>
  <c r="H12" i="18" s="1"/>
  <c r="D13" i="18"/>
  <c r="E13" i="18" s="1"/>
  <c r="H13" i="18" s="1"/>
  <c r="D14" i="18"/>
  <c r="E14" i="18"/>
  <c r="H14" i="18"/>
  <c r="D15" i="18"/>
  <c r="E15" i="18" s="1"/>
  <c r="H15" i="18" s="1"/>
  <c r="D16" i="18"/>
  <c r="E16" i="18" s="1"/>
  <c r="H16" i="18" s="1"/>
  <c r="D17" i="18"/>
  <c r="E17" i="18"/>
  <c r="H17" i="18" s="1"/>
  <c r="D18" i="18"/>
  <c r="E18" i="18" s="1"/>
  <c r="H18" i="18" s="1"/>
  <c r="D19" i="18"/>
  <c r="E19" i="18" s="1"/>
  <c r="H19" i="18" s="1"/>
  <c r="D20" i="18"/>
  <c r="E20" i="18"/>
  <c r="H20" i="18"/>
  <c r="D21" i="18"/>
  <c r="E21" i="18" s="1"/>
  <c r="H21" i="18" s="1"/>
  <c r="D22" i="18"/>
  <c r="E22" i="18" s="1"/>
  <c r="H22" i="18" s="1"/>
  <c r="D23" i="18"/>
  <c r="E23" i="18"/>
  <c r="H23" i="18" s="1"/>
  <c r="D24" i="18"/>
  <c r="E24" i="18" s="1"/>
  <c r="H24" i="18" s="1"/>
  <c r="D25" i="18"/>
  <c r="E25" i="18" s="1"/>
  <c r="H25" i="18" s="1"/>
  <c r="D26" i="18"/>
  <c r="E26" i="18"/>
  <c r="H26" i="18"/>
  <c r="D27" i="18"/>
  <c r="E27" i="18" s="1"/>
  <c r="H27" i="18" s="1"/>
  <c r="D28" i="18"/>
  <c r="E28" i="18" s="1"/>
  <c r="H28" i="18" s="1"/>
  <c r="D29" i="18"/>
  <c r="E29" i="18"/>
  <c r="H29" i="18" s="1"/>
  <c r="D30" i="18"/>
  <c r="E30" i="18" s="1"/>
  <c r="H30" i="18" s="1"/>
  <c r="D31" i="18"/>
  <c r="E31" i="18" s="1"/>
  <c r="H31" i="18" s="1"/>
  <c r="D32" i="18"/>
  <c r="E32" i="18"/>
  <c r="H32" i="18"/>
  <c r="D33" i="18"/>
  <c r="E33" i="18" s="1"/>
  <c r="H33" i="18" s="1"/>
  <c r="D34" i="18"/>
  <c r="E34" i="18" s="1"/>
  <c r="H34" i="18" s="1"/>
  <c r="D35" i="18"/>
  <c r="E35" i="18"/>
  <c r="H35" i="18" s="1"/>
  <c r="D36" i="18"/>
  <c r="E36" i="18" s="1"/>
  <c r="H36" i="18" s="1"/>
  <c r="D37" i="18"/>
  <c r="E37" i="18" s="1"/>
  <c r="H37" i="18" s="1"/>
  <c r="D38" i="18"/>
  <c r="E38" i="18" s="1"/>
  <c r="H38" i="18" s="1"/>
  <c r="D39" i="18"/>
  <c r="E39" i="18" s="1"/>
  <c r="H39" i="18" s="1"/>
  <c r="D40" i="18"/>
  <c r="E40" i="18" s="1"/>
  <c r="H40" i="18" s="1"/>
  <c r="D41" i="18"/>
  <c r="E41" i="18"/>
  <c r="H41" i="18" s="1"/>
  <c r="D42" i="18"/>
  <c r="E42" i="18" s="1"/>
  <c r="H42" i="18" s="1"/>
  <c r="D43" i="18"/>
  <c r="E43" i="18" s="1"/>
  <c r="H43" i="18" s="1"/>
  <c r="D44" i="18"/>
  <c r="E44" i="18"/>
  <c r="H44" i="18"/>
  <c r="D45" i="18"/>
  <c r="E45" i="18" s="1"/>
  <c r="H45" i="18" s="1"/>
  <c r="D46" i="18"/>
  <c r="E46" i="18" s="1"/>
  <c r="H46" i="18" s="1"/>
  <c r="D47" i="18"/>
  <c r="E47" i="18"/>
  <c r="H47" i="18" s="1"/>
  <c r="D48" i="18"/>
  <c r="E48" i="18" s="1"/>
  <c r="H48" i="18" s="1"/>
  <c r="D49" i="18"/>
  <c r="E49" i="18" s="1"/>
  <c r="H49" i="18" s="1"/>
  <c r="D50" i="18"/>
  <c r="E50" i="18" s="1"/>
  <c r="H50" i="18" s="1"/>
  <c r="D51" i="18"/>
  <c r="E51" i="18"/>
  <c r="H51" i="18" s="1"/>
  <c r="D52" i="18"/>
  <c r="E52" i="18" s="1"/>
  <c r="H52" i="18" s="1"/>
  <c r="D53" i="18"/>
  <c r="E53" i="18" s="1"/>
  <c r="H53" i="18" s="1"/>
  <c r="D54" i="18"/>
  <c r="E54" i="18"/>
  <c r="H54" i="18" s="1"/>
  <c r="D55" i="18"/>
  <c r="E55" i="18" s="1"/>
  <c r="H55" i="18" s="1"/>
  <c r="D56" i="18"/>
  <c r="E56" i="18" s="1"/>
  <c r="H56" i="18" s="1"/>
  <c r="D57" i="18"/>
  <c r="E57" i="18"/>
  <c r="H57" i="18" s="1"/>
  <c r="D58" i="18"/>
  <c r="E58" i="18" s="1"/>
  <c r="H58" i="18" s="1"/>
  <c r="D59" i="18"/>
  <c r="E59" i="18" s="1"/>
  <c r="H59" i="18" s="1"/>
  <c r="D60" i="18"/>
  <c r="E60" i="18" s="1"/>
  <c r="H60" i="18" s="1"/>
  <c r="D61" i="18"/>
  <c r="E61" i="18" s="1"/>
  <c r="H61" i="18" s="1"/>
  <c r="D62" i="18"/>
  <c r="E62" i="18"/>
  <c r="H62" i="18" s="1"/>
  <c r="D63" i="18"/>
  <c r="E63" i="18" s="1"/>
  <c r="H63" i="18" s="1"/>
  <c r="D64" i="18"/>
  <c r="E64" i="18" s="1"/>
  <c r="H64" i="18" s="1"/>
  <c r="D65" i="18"/>
  <c r="E65" i="18" s="1"/>
  <c r="H65" i="18" s="1"/>
  <c r="D66" i="18"/>
  <c r="E66" i="18" s="1"/>
  <c r="H66" i="18" s="1"/>
  <c r="D67" i="18"/>
  <c r="E67" i="18" s="1"/>
  <c r="H67" i="18" s="1"/>
  <c r="D68" i="18"/>
  <c r="E68" i="18"/>
  <c r="H68" i="18" s="1"/>
  <c r="D69" i="18"/>
  <c r="E69" i="18" s="1"/>
  <c r="H69" i="18" s="1"/>
  <c r="D70" i="18"/>
  <c r="E70" i="18" s="1"/>
  <c r="H70" i="18" s="1"/>
  <c r="D71" i="18"/>
  <c r="E71" i="18"/>
  <c r="H71" i="18"/>
  <c r="D72" i="18"/>
  <c r="E72" i="18" s="1"/>
  <c r="H72" i="18" s="1"/>
  <c r="D73" i="18"/>
  <c r="E73" i="18" s="1"/>
  <c r="H73" i="18" s="1"/>
  <c r="D74" i="18"/>
  <c r="E74" i="18"/>
  <c r="H74" i="18" s="1"/>
  <c r="D75" i="18"/>
  <c r="E75" i="18" s="1"/>
  <c r="H75" i="18" s="1"/>
  <c r="D76" i="18"/>
  <c r="E76" i="18" s="1"/>
  <c r="H76" i="18" s="1"/>
  <c r="D77" i="18"/>
  <c r="E77" i="18" s="1"/>
  <c r="H77" i="18" s="1"/>
  <c r="D78" i="18"/>
  <c r="E78" i="18" s="1"/>
  <c r="H78" i="18" s="1"/>
  <c r="D79" i="18"/>
  <c r="E79" i="18" s="1"/>
  <c r="H79" i="18" s="1"/>
  <c r="D80" i="18"/>
  <c r="E80" i="18"/>
  <c r="H80" i="18" s="1"/>
  <c r="D81" i="18"/>
  <c r="E81" i="18" s="1"/>
  <c r="H81" i="18" s="1"/>
  <c r="D82" i="18"/>
  <c r="E82" i="18" s="1"/>
  <c r="H82" i="18" s="1"/>
  <c r="D83" i="18"/>
  <c r="E83" i="18" s="1"/>
  <c r="H83" i="18" s="1"/>
  <c r="D84" i="18"/>
  <c r="E84" i="18" s="1"/>
  <c r="H84" i="18" s="1"/>
  <c r="D85" i="18"/>
  <c r="E85" i="18" s="1"/>
  <c r="H85" i="18" s="1"/>
  <c r="D86" i="18"/>
  <c r="E86" i="18"/>
  <c r="H86" i="18" s="1"/>
  <c r="D87" i="18"/>
  <c r="E87" i="18" s="1"/>
  <c r="H87" i="18" s="1"/>
  <c r="D88" i="18"/>
  <c r="E88" i="18" s="1"/>
  <c r="H88" i="18" s="1"/>
  <c r="D89" i="18"/>
  <c r="E89" i="18" s="1"/>
  <c r="H89" i="18" s="1"/>
  <c r="D90" i="18"/>
  <c r="E90" i="18" s="1"/>
  <c r="H90" i="18" s="1"/>
  <c r="D91" i="18"/>
  <c r="E91" i="18" s="1"/>
  <c r="H91" i="18" s="1"/>
  <c r="D92" i="18"/>
  <c r="E92" i="18" s="1"/>
  <c r="H92" i="18" s="1"/>
  <c r="D93" i="18"/>
  <c r="E93" i="18" s="1"/>
  <c r="H93" i="18" s="1"/>
  <c r="D94" i="18"/>
  <c r="E94" i="18" s="1"/>
  <c r="H94" i="18" s="1"/>
  <c r="D95" i="18"/>
  <c r="E95" i="18" s="1"/>
  <c r="H95" i="18" s="1"/>
  <c r="D96" i="18"/>
  <c r="E96" i="18" s="1"/>
  <c r="H96" i="18" s="1"/>
  <c r="D97" i="18"/>
  <c r="E97" i="18" s="1"/>
  <c r="H97" i="18" s="1"/>
  <c r="D98" i="18"/>
  <c r="E98" i="18" s="1"/>
  <c r="H98" i="18" s="1"/>
  <c r="D4" i="19"/>
  <c r="E4" i="19" s="1"/>
  <c r="H4" i="19" s="1"/>
  <c r="D5" i="19"/>
  <c r="E5" i="19" s="1"/>
  <c r="H5" i="19" s="1"/>
  <c r="D6" i="19"/>
  <c r="E6" i="19"/>
  <c r="H6" i="19" s="1"/>
  <c r="D7" i="19"/>
  <c r="E7" i="19" s="1"/>
  <c r="H7" i="19" s="1"/>
  <c r="D8" i="19"/>
  <c r="E8" i="19" s="1"/>
  <c r="H8" i="19" s="1"/>
  <c r="D9" i="19"/>
  <c r="E9" i="19" s="1"/>
  <c r="H9" i="19" s="1"/>
  <c r="D10" i="19"/>
  <c r="E10" i="19" s="1"/>
  <c r="H10" i="19" s="1"/>
  <c r="D11" i="19"/>
  <c r="E11" i="19" s="1"/>
  <c r="H11" i="19" s="1"/>
  <c r="D12" i="19"/>
  <c r="E12" i="19"/>
  <c r="H12" i="19" s="1"/>
  <c r="D13" i="19"/>
  <c r="E13" i="19" s="1"/>
  <c r="H13" i="19" s="1"/>
  <c r="D14" i="19"/>
  <c r="E14" i="19" s="1"/>
  <c r="H14" i="19" s="1"/>
  <c r="D15" i="19"/>
  <c r="E15" i="19"/>
  <c r="H15" i="19" s="1"/>
  <c r="D16" i="19"/>
  <c r="E16" i="19" s="1"/>
  <c r="H16" i="19" s="1"/>
  <c r="D17" i="19"/>
  <c r="E17" i="19" s="1"/>
  <c r="H17" i="19" s="1"/>
  <c r="D18" i="19"/>
  <c r="E18" i="19" s="1"/>
  <c r="H18" i="19" s="1"/>
  <c r="D19" i="19"/>
  <c r="E19" i="19" s="1"/>
  <c r="H19" i="19" s="1"/>
  <c r="D20" i="19"/>
  <c r="E20" i="19" s="1"/>
  <c r="H20" i="19" s="1"/>
  <c r="D21" i="19"/>
  <c r="E21" i="19"/>
  <c r="H21" i="19" s="1"/>
  <c r="D22" i="19"/>
  <c r="E22" i="19" s="1"/>
  <c r="H22" i="19" s="1"/>
  <c r="D23" i="19"/>
  <c r="E23" i="19" s="1"/>
  <c r="H23" i="19" s="1"/>
  <c r="D24" i="19"/>
  <c r="E24" i="19"/>
  <c r="H24" i="19" s="1"/>
  <c r="D25" i="19"/>
  <c r="E25" i="19" s="1"/>
  <c r="H25" i="19" s="1"/>
  <c r="D26" i="19"/>
  <c r="E26" i="19" s="1"/>
  <c r="H26" i="19" s="1"/>
  <c r="D27" i="19"/>
  <c r="E27" i="19" s="1"/>
  <c r="H27" i="19" s="1"/>
  <c r="D28" i="19"/>
  <c r="E28" i="19" s="1"/>
  <c r="H28" i="19" s="1"/>
  <c r="D29" i="19"/>
  <c r="E29" i="19" s="1"/>
  <c r="H29" i="19" s="1"/>
  <c r="D30" i="19"/>
  <c r="E30" i="19"/>
  <c r="H30" i="19" s="1"/>
  <c r="D31" i="19"/>
  <c r="E31" i="19" s="1"/>
  <c r="H31" i="19" s="1"/>
  <c r="D32" i="19"/>
  <c r="E32" i="19" s="1"/>
  <c r="H32" i="19" s="1"/>
  <c r="D33" i="19"/>
  <c r="E33" i="19"/>
  <c r="H33" i="19" s="1"/>
  <c r="D34" i="19"/>
  <c r="E34" i="19" s="1"/>
  <c r="H34" i="19" s="1"/>
  <c r="D35" i="19"/>
  <c r="E35" i="19" s="1"/>
  <c r="H35" i="19" s="1"/>
  <c r="D36" i="19"/>
  <c r="E36" i="19" s="1"/>
  <c r="H36" i="19" s="1"/>
  <c r="D37" i="19"/>
  <c r="E37" i="19" s="1"/>
  <c r="H37" i="19" s="1"/>
  <c r="D38" i="19"/>
  <c r="E38" i="19" s="1"/>
  <c r="H38" i="19" s="1"/>
  <c r="D39" i="19"/>
  <c r="E39" i="19"/>
  <c r="H39" i="19" s="1"/>
  <c r="D40" i="19"/>
  <c r="E40" i="19" s="1"/>
  <c r="H40" i="19" s="1"/>
  <c r="D41" i="19"/>
  <c r="E41" i="19" s="1"/>
  <c r="H41" i="19" s="1"/>
  <c r="D42" i="19"/>
  <c r="E42" i="19"/>
  <c r="H42" i="19" s="1"/>
  <c r="D43" i="19"/>
  <c r="E43" i="19" s="1"/>
  <c r="H43" i="19" s="1"/>
  <c r="D44" i="19"/>
  <c r="E44" i="19" s="1"/>
  <c r="H44" i="19" s="1"/>
  <c r="D45" i="19"/>
  <c r="E45" i="19" s="1"/>
  <c r="H45" i="19" s="1"/>
  <c r="D46" i="19"/>
  <c r="E46" i="19" s="1"/>
  <c r="H46" i="19" s="1"/>
  <c r="D47" i="19"/>
  <c r="E47" i="19" s="1"/>
  <c r="H47" i="19" s="1"/>
  <c r="D48" i="19"/>
  <c r="E48" i="19"/>
  <c r="H48" i="19" s="1"/>
  <c r="D49" i="19"/>
  <c r="E49" i="19" s="1"/>
  <c r="H49" i="19" s="1"/>
  <c r="D50" i="19"/>
  <c r="E50" i="19" s="1"/>
  <c r="H50" i="19" s="1"/>
  <c r="D51" i="19"/>
  <c r="E51" i="19"/>
  <c r="H51" i="19" s="1"/>
  <c r="D52" i="19"/>
  <c r="E52" i="19" s="1"/>
  <c r="H52" i="19" s="1"/>
  <c r="D53" i="19"/>
  <c r="E53" i="19" s="1"/>
  <c r="H53" i="19" s="1"/>
  <c r="D54" i="19"/>
  <c r="E54" i="19" s="1"/>
  <c r="H54" i="19" s="1"/>
  <c r="D55" i="19"/>
  <c r="E55" i="19" s="1"/>
  <c r="H55" i="19" s="1"/>
  <c r="D56" i="19"/>
  <c r="E56" i="19" s="1"/>
  <c r="H56" i="19" s="1"/>
  <c r="D57" i="19"/>
  <c r="E57" i="19"/>
  <c r="H57" i="19" s="1"/>
  <c r="D58" i="19"/>
  <c r="E58" i="19" s="1"/>
  <c r="H58" i="19" s="1"/>
  <c r="D59" i="19"/>
  <c r="E59" i="19" s="1"/>
  <c r="H59" i="19" s="1"/>
  <c r="D60" i="19"/>
  <c r="E60" i="19"/>
  <c r="H60" i="19" s="1"/>
  <c r="D61" i="19"/>
  <c r="E61" i="19" s="1"/>
  <c r="H61" i="19" s="1"/>
  <c r="D62" i="19"/>
  <c r="E62" i="19" s="1"/>
  <c r="H62" i="19" s="1"/>
  <c r="D63" i="19"/>
  <c r="E63" i="19" s="1"/>
  <c r="H63" i="19" s="1"/>
  <c r="D64" i="19"/>
  <c r="E64" i="19" s="1"/>
  <c r="H64" i="19" s="1"/>
  <c r="D65" i="19"/>
  <c r="E65" i="19" s="1"/>
  <c r="H65" i="19" s="1"/>
  <c r="D66" i="19"/>
  <c r="E66" i="19"/>
  <c r="H66" i="19" s="1"/>
  <c r="D67" i="19"/>
  <c r="E67" i="19" s="1"/>
  <c r="H67" i="19" s="1"/>
  <c r="D68" i="19"/>
  <c r="E68" i="19" s="1"/>
  <c r="H68" i="19" s="1"/>
  <c r="D69" i="19"/>
  <c r="E69" i="19"/>
  <c r="H69" i="19" s="1"/>
  <c r="D70" i="19"/>
  <c r="E70" i="19" s="1"/>
  <c r="H70" i="19" s="1"/>
  <c r="D71" i="19"/>
  <c r="E71" i="19" s="1"/>
  <c r="H71" i="19" s="1"/>
  <c r="D72" i="19"/>
  <c r="E72" i="19" s="1"/>
  <c r="H72" i="19" s="1"/>
  <c r="D73" i="19"/>
  <c r="E73" i="19" s="1"/>
  <c r="H73" i="19" s="1"/>
  <c r="D74" i="19"/>
  <c r="E74" i="19" s="1"/>
  <c r="H74" i="19" s="1"/>
  <c r="D75" i="19"/>
  <c r="E75" i="19"/>
  <c r="H75" i="19" s="1"/>
  <c r="D76" i="19"/>
  <c r="E76" i="19" s="1"/>
  <c r="H76" i="19" s="1"/>
  <c r="D77" i="19"/>
  <c r="E77" i="19" s="1"/>
  <c r="H77" i="19" s="1"/>
  <c r="D78" i="19"/>
  <c r="E78" i="19"/>
  <c r="H78" i="19" s="1"/>
  <c r="D79" i="19"/>
  <c r="E79" i="19" s="1"/>
  <c r="H79" i="19" s="1"/>
  <c r="D80" i="19"/>
  <c r="E80" i="19" s="1"/>
  <c r="H80" i="19" s="1"/>
  <c r="D81" i="19"/>
  <c r="E81" i="19" s="1"/>
  <c r="H81" i="19" s="1"/>
  <c r="D82" i="19"/>
  <c r="E82" i="19" s="1"/>
  <c r="H82" i="19" s="1"/>
  <c r="D83" i="19"/>
  <c r="E83" i="19" s="1"/>
  <c r="H83" i="19" s="1"/>
  <c r="D84" i="19"/>
  <c r="E84" i="19"/>
  <c r="H84" i="19" s="1"/>
  <c r="D85" i="19"/>
  <c r="E85" i="19" s="1"/>
  <c r="H85" i="19" s="1"/>
  <c r="D86" i="19"/>
  <c r="E86" i="19" s="1"/>
  <c r="H86" i="19" s="1"/>
  <c r="D87" i="19"/>
  <c r="E87" i="19"/>
  <c r="H87" i="19" s="1"/>
  <c r="D88" i="19"/>
  <c r="E88" i="19" s="1"/>
  <c r="H88" i="19" s="1"/>
  <c r="D89" i="19"/>
  <c r="E89" i="19" s="1"/>
  <c r="H89" i="19" s="1"/>
  <c r="D90" i="19"/>
  <c r="E90" i="19" s="1"/>
  <c r="H90" i="19" s="1"/>
  <c r="D91" i="19"/>
  <c r="E91" i="19" s="1"/>
  <c r="H91" i="19" s="1"/>
  <c r="D92" i="19"/>
  <c r="E92" i="19" s="1"/>
  <c r="H92" i="19" s="1"/>
  <c r="D93" i="19"/>
  <c r="E93" i="19"/>
  <c r="H93" i="19" s="1"/>
  <c r="D94" i="19"/>
  <c r="E94" i="19" s="1"/>
  <c r="H94" i="19" s="1"/>
  <c r="D95" i="19"/>
  <c r="E95" i="19" s="1"/>
  <c r="H95" i="19" s="1"/>
  <c r="D96" i="19"/>
  <c r="E96" i="19"/>
  <c r="H96" i="19" s="1"/>
  <c r="D97" i="19"/>
  <c r="E97" i="19" s="1"/>
  <c r="H97" i="19" s="1"/>
  <c r="D98" i="19"/>
  <c r="E98" i="19" s="1"/>
  <c r="H98" i="19" s="1"/>
  <c r="D99" i="19"/>
  <c r="E99" i="19" s="1"/>
  <c r="H99" i="19" s="1"/>
  <c r="D100" i="19"/>
  <c r="E100" i="19" s="1"/>
  <c r="H100" i="19" s="1"/>
  <c r="D4" i="20"/>
  <c r="E4" i="20" s="1"/>
  <c r="H4" i="20" s="1"/>
  <c r="D5" i="20"/>
  <c r="E5" i="20" s="1"/>
  <c r="H5" i="20" s="1"/>
  <c r="D6" i="20"/>
  <c r="E6" i="20" s="1"/>
  <c r="H6" i="20" s="1"/>
  <c r="D7" i="20"/>
  <c r="E7" i="20" s="1"/>
  <c r="H7" i="20" s="1"/>
  <c r="D8" i="20"/>
  <c r="E8" i="20" s="1"/>
  <c r="H8" i="20" s="1"/>
  <c r="D9" i="20"/>
  <c r="E9" i="20" s="1"/>
  <c r="H9" i="20" s="1"/>
  <c r="D10" i="20"/>
  <c r="E10" i="20" s="1"/>
  <c r="H10" i="20" s="1"/>
  <c r="D11" i="20"/>
  <c r="E11" i="20" s="1"/>
  <c r="H11" i="20" s="1"/>
  <c r="D12" i="20"/>
  <c r="E12" i="20" s="1"/>
  <c r="H12" i="20" s="1"/>
  <c r="D13" i="20"/>
  <c r="E13" i="20" s="1"/>
  <c r="H13" i="20" s="1"/>
  <c r="D14" i="20"/>
  <c r="E14" i="20" s="1"/>
  <c r="H14" i="20" s="1"/>
  <c r="D15" i="20"/>
  <c r="E15" i="20" s="1"/>
  <c r="H15" i="20" s="1"/>
  <c r="D16" i="20"/>
  <c r="E16" i="20" s="1"/>
  <c r="H16" i="20" s="1"/>
  <c r="D17" i="20"/>
  <c r="E17" i="20" s="1"/>
  <c r="H17" i="20" s="1"/>
  <c r="D18" i="20"/>
  <c r="E18" i="20" s="1"/>
  <c r="H18" i="20" s="1"/>
  <c r="D19" i="20"/>
  <c r="E19" i="20" s="1"/>
  <c r="H19" i="20" s="1"/>
  <c r="D20" i="20"/>
  <c r="E20" i="20" s="1"/>
  <c r="H20" i="20" s="1"/>
  <c r="D21" i="20"/>
  <c r="E21" i="20" s="1"/>
  <c r="H21" i="20" s="1"/>
  <c r="D22" i="20"/>
  <c r="E22" i="20" s="1"/>
  <c r="H22" i="20" s="1"/>
  <c r="D23" i="20"/>
  <c r="E23" i="20" s="1"/>
  <c r="H23" i="20" s="1"/>
  <c r="D24" i="20"/>
  <c r="E24" i="20" s="1"/>
  <c r="H24" i="20" s="1"/>
  <c r="D25" i="20"/>
  <c r="E25" i="20" s="1"/>
  <c r="H25" i="20" s="1"/>
  <c r="D26" i="20"/>
  <c r="E26" i="20" s="1"/>
  <c r="H26" i="20" s="1"/>
  <c r="D27" i="20"/>
  <c r="E27" i="20" s="1"/>
  <c r="H27" i="20" s="1"/>
  <c r="D28" i="20"/>
  <c r="E28" i="20" s="1"/>
  <c r="H28" i="20" s="1"/>
  <c r="D29" i="20"/>
  <c r="E29" i="20" s="1"/>
  <c r="H29" i="20" s="1"/>
  <c r="D30" i="20"/>
  <c r="E30" i="20" s="1"/>
  <c r="H30" i="20" s="1"/>
  <c r="D31" i="20"/>
  <c r="E31" i="20" s="1"/>
  <c r="H31" i="20" s="1"/>
  <c r="D32" i="20"/>
  <c r="E32" i="20" s="1"/>
  <c r="H32" i="20" s="1"/>
  <c r="D33" i="20"/>
  <c r="E33" i="20" s="1"/>
  <c r="H33" i="20" s="1"/>
  <c r="D34" i="20"/>
  <c r="E34" i="20" s="1"/>
  <c r="H34" i="20" s="1"/>
  <c r="D35" i="20"/>
  <c r="E35" i="20" s="1"/>
  <c r="H35" i="20" s="1"/>
  <c r="D36" i="20"/>
  <c r="E36" i="20" s="1"/>
  <c r="H36" i="20" s="1"/>
  <c r="D37" i="20"/>
  <c r="E37" i="20" s="1"/>
  <c r="H37" i="20" s="1"/>
  <c r="D38" i="20"/>
  <c r="E38" i="20" s="1"/>
  <c r="H38" i="20" s="1"/>
  <c r="D39" i="20"/>
  <c r="E39" i="20" s="1"/>
  <c r="H39" i="20" s="1"/>
  <c r="D40" i="20"/>
  <c r="E40" i="20" s="1"/>
  <c r="H40" i="20" s="1"/>
  <c r="D41" i="20"/>
  <c r="E41" i="20" s="1"/>
  <c r="H41" i="20" s="1"/>
  <c r="D42" i="20"/>
  <c r="E42" i="20" s="1"/>
  <c r="H42" i="20" s="1"/>
  <c r="D43" i="20"/>
  <c r="E43" i="20" s="1"/>
  <c r="H43" i="20" s="1"/>
  <c r="D44" i="20"/>
  <c r="E44" i="20" s="1"/>
  <c r="H44" i="20" s="1"/>
  <c r="D45" i="20"/>
  <c r="E45" i="20" s="1"/>
  <c r="H45" i="20" s="1"/>
  <c r="D46" i="20"/>
  <c r="E46" i="20" s="1"/>
  <c r="H46" i="20" s="1"/>
  <c r="D47" i="20"/>
  <c r="E47" i="20" s="1"/>
  <c r="H47" i="20" s="1"/>
  <c r="D48" i="20"/>
  <c r="E48" i="20" s="1"/>
  <c r="H48" i="20" s="1"/>
  <c r="D49" i="20"/>
  <c r="E49" i="20" s="1"/>
  <c r="H49" i="20" s="1"/>
  <c r="D50" i="20"/>
  <c r="E50" i="20" s="1"/>
  <c r="H50" i="20" s="1"/>
  <c r="D51" i="20"/>
  <c r="E51" i="20" s="1"/>
  <c r="H51" i="20" s="1"/>
  <c r="D52" i="20"/>
  <c r="E52" i="20" s="1"/>
  <c r="H52" i="20" s="1"/>
  <c r="D53" i="20"/>
  <c r="E53" i="20" s="1"/>
  <c r="H53" i="20" s="1"/>
  <c r="D54" i="20"/>
  <c r="E54" i="20" s="1"/>
  <c r="H54" i="20" s="1"/>
  <c r="D55" i="20"/>
  <c r="E55" i="20" s="1"/>
  <c r="H55" i="20" s="1"/>
  <c r="D56" i="20"/>
  <c r="E56" i="20" s="1"/>
  <c r="H56" i="20" s="1"/>
  <c r="D57" i="20"/>
  <c r="E57" i="20" s="1"/>
  <c r="H57" i="20" s="1"/>
  <c r="D58" i="20"/>
  <c r="E58" i="20" s="1"/>
  <c r="H58" i="20" s="1"/>
  <c r="D59" i="20"/>
  <c r="E59" i="20" s="1"/>
  <c r="H59" i="20" s="1"/>
  <c r="D60" i="20"/>
  <c r="E60" i="20" s="1"/>
  <c r="H60" i="20" s="1"/>
  <c r="D61" i="20"/>
  <c r="E61" i="20" s="1"/>
  <c r="H61" i="20" s="1"/>
  <c r="D62" i="20"/>
  <c r="E62" i="20" s="1"/>
  <c r="H62" i="20" s="1"/>
  <c r="D63" i="20"/>
  <c r="E63" i="20" s="1"/>
  <c r="H63" i="20" s="1"/>
  <c r="D64" i="20"/>
  <c r="E64" i="20" s="1"/>
  <c r="H64" i="20" s="1"/>
  <c r="D65" i="20"/>
  <c r="E65" i="20" s="1"/>
  <c r="H65" i="20" s="1"/>
  <c r="D66" i="20"/>
  <c r="E66" i="20" s="1"/>
  <c r="H66" i="20" s="1"/>
  <c r="D67" i="20"/>
  <c r="E67" i="20" s="1"/>
  <c r="H67" i="20" s="1"/>
  <c r="D68" i="20"/>
  <c r="E68" i="20" s="1"/>
  <c r="H68" i="20" s="1"/>
  <c r="D69" i="20"/>
  <c r="E69" i="20" s="1"/>
  <c r="H69" i="20" s="1"/>
  <c r="D70" i="20"/>
  <c r="E70" i="20" s="1"/>
  <c r="H70" i="20" s="1"/>
  <c r="D71" i="20"/>
  <c r="E71" i="20" s="1"/>
  <c r="H71" i="20" s="1"/>
  <c r="D72" i="20"/>
  <c r="E72" i="20" s="1"/>
  <c r="H72" i="20" s="1"/>
  <c r="D73" i="20"/>
  <c r="E73" i="20" s="1"/>
  <c r="H73" i="20" s="1"/>
  <c r="D74" i="20"/>
  <c r="E74" i="20" s="1"/>
  <c r="H74" i="20" s="1"/>
  <c r="D75" i="20"/>
  <c r="E75" i="20" s="1"/>
  <c r="H75" i="20" s="1"/>
  <c r="D76" i="20"/>
  <c r="E76" i="20" s="1"/>
  <c r="H76" i="20" s="1"/>
  <c r="D77" i="20"/>
  <c r="E77" i="20" s="1"/>
  <c r="H77" i="20" s="1"/>
  <c r="D78" i="20"/>
  <c r="E78" i="20" s="1"/>
  <c r="H78" i="20" s="1"/>
  <c r="D79" i="20"/>
  <c r="E79" i="20" s="1"/>
  <c r="H79" i="20" s="1"/>
  <c r="D80" i="20"/>
  <c r="E80" i="20" s="1"/>
  <c r="H80" i="20" s="1"/>
  <c r="D81" i="20"/>
  <c r="E81" i="20" s="1"/>
  <c r="H81" i="20" s="1"/>
  <c r="D82" i="20"/>
  <c r="E82" i="20" s="1"/>
  <c r="H82" i="20" s="1"/>
  <c r="D83" i="20"/>
  <c r="E83" i="20" s="1"/>
  <c r="H83" i="20" s="1"/>
  <c r="D84" i="20"/>
  <c r="E84" i="20" s="1"/>
  <c r="H84" i="20" s="1"/>
  <c r="D85" i="20"/>
  <c r="E85" i="20" s="1"/>
  <c r="H85" i="20" s="1"/>
  <c r="D86" i="20"/>
  <c r="E86" i="20" s="1"/>
  <c r="H86" i="20" s="1"/>
  <c r="D87" i="20"/>
  <c r="E87" i="20" s="1"/>
  <c r="H87" i="20" s="1"/>
  <c r="D88" i="20"/>
  <c r="E88" i="20" s="1"/>
  <c r="H88" i="20" s="1"/>
  <c r="D89" i="20"/>
  <c r="E89" i="20" s="1"/>
  <c r="H89" i="20" s="1"/>
  <c r="D90" i="20"/>
  <c r="E90" i="20" s="1"/>
  <c r="H90" i="20" s="1"/>
  <c r="D91" i="20"/>
  <c r="E91" i="20" s="1"/>
  <c r="H91" i="20" s="1"/>
  <c r="D92" i="20"/>
  <c r="E92" i="20" s="1"/>
  <c r="H92" i="20" s="1"/>
  <c r="D93" i="20"/>
  <c r="E93" i="20" s="1"/>
  <c r="H93" i="20" s="1"/>
  <c r="D94" i="20"/>
  <c r="E94" i="20" s="1"/>
  <c r="H94" i="20" s="1"/>
  <c r="D95" i="20"/>
  <c r="E95" i="20" s="1"/>
  <c r="H95" i="20" s="1"/>
  <c r="D96" i="20"/>
  <c r="E96" i="20" s="1"/>
  <c r="H96" i="20" s="1"/>
  <c r="D97" i="20"/>
  <c r="E97" i="20" s="1"/>
  <c r="H97" i="20" s="1"/>
  <c r="D98" i="20"/>
  <c r="E98" i="20" s="1"/>
  <c r="H98" i="20" s="1"/>
  <c r="D99" i="20"/>
  <c r="E99" i="20" s="1"/>
  <c r="H99" i="20" s="1"/>
  <c r="D100" i="20"/>
  <c r="E100" i="20" s="1"/>
  <c r="H100" i="20" s="1"/>
  <c r="D4" i="11"/>
  <c r="E4" i="11" s="1"/>
  <c r="H4" i="11" s="1"/>
  <c r="D5" i="11"/>
  <c r="E5" i="11"/>
  <c r="H5" i="11" s="1"/>
  <c r="D6" i="11"/>
  <c r="E6" i="11" s="1"/>
  <c r="H6" i="11" s="1"/>
  <c r="D7" i="11"/>
  <c r="E7" i="11" s="1"/>
  <c r="H7" i="11" s="1"/>
  <c r="D8" i="11"/>
  <c r="E8" i="11" s="1"/>
  <c r="H8" i="11" s="1"/>
  <c r="D9" i="11"/>
  <c r="E9" i="11" s="1"/>
  <c r="H9" i="11" s="1"/>
  <c r="D10" i="11"/>
  <c r="E10" i="11" s="1"/>
  <c r="H10" i="11" s="1"/>
  <c r="D11" i="11"/>
  <c r="E11" i="11"/>
  <c r="H11" i="11" s="1"/>
  <c r="D12" i="11"/>
  <c r="E12" i="11" s="1"/>
  <c r="H12" i="11" s="1"/>
  <c r="D13" i="11"/>
  <c r="E13" i="11" s="1"/>
  <c r="H13" i="11" s="1"/>
  <c r="D14" i="11"/>
  <c r="E14" i="11" s="1"/>
  <c r="H14" i="11" s="1"/>
  <c r="D15" i="11"/>
  <c r="E15" i="11" s="1"/>
  <c r="H15" i="11" s="1"/>
  <c r="D16" i="11"/>
  <c r="E16" i="11" s="1"/>
  <c r="H16" i="11" s="1"/>
  <c r="D17" i="11"/>
  <c r="E17" i="11" s="1"/>
  <c r="H17" i="11" s="1"/>
  <c r="D18" i="11"/>
  <c r="E18" i="11" s="1"/>
  <c r="H18" i="11" s="1"/>
  <c r="D19" i="11"/>
  <c r="E19" i="11" s="1"/>
  <c r="H19" i="11" s="1"/>
  <c r="D20" i="11"/>
  <c r="E20" i="11"/>
  <c r="H20" i="11" s="1"/>
  <c r="D21" i="11"/>
  <c r="E21" i="11" s="1"/>
  <c r="H21" i="11" s="1"/>
  <c r="D22" i="11"/>
  <c r="E22" i="11" s="1"/>
  <c r="H22" i="11" s="1"/>
  <c r="D23" i="11"/>
  <c r="E23" i="11" s="1"/>
  <c r="H23" i="11" s="1"/>
  <c r="D24" i="11"/>
  <c r="E24" i="11" s="1"/>
  <c r="H24" i="11" s="1"/>
  <c r="D25" i="11"/>
  <c r="E25" i="11" s="1"/>
  <c r="H25" i="11" s="1"/>
  <c r="D26" i="11"/>
  <c r="E26" i="11" s="1"/>
  <c r="H26" i="11" s="1"/>
  <c r="D27" i="11"/>
  <c r="E27" i="11" s="1"/>
  <c r="H27" i="11" s="1"/>
  <c r="D28" i="11"/>
  <c r="E28" i="11" s="1"/>
  <c r="H28" i="11" s="1"/>
  <c r="D29" i="11"/>
  <c r="E29" i="11"/>
  <c r="H29" i="11"/>
  <c r="D30" i="11"/>
  <c r="E30" i="11" s="1"/>
  <c r="H30" i="11" s="1"/>
  <c r="D31" i="11"/>
  <c r="E31" i="11" s="1"/>
  <c r="H31" i="11" s="1"/>
  <c r="D32" i="11"/>
  <c r="E32" i="11"/>
  <c r="H32" i="11"/>
  <c r="D33" i="11"/>
  <c r="E33" i="11" s="1"/>
  <c r="H33" i="11" s="1"/>
  <c r="D34" i="11"/>
  <c r="E34" i="11" s="1"/>
  <c r="H34" i="11" s="1"/>
  <c r="D35" i="11"/>
  <c r="E35" i="11" s="1"/>
  <c r="H35" i="11" s="1"/>
  <c r="D36" i="11"/>
  <c r="E36" i="11" s="1"/>
  <c r="H36" i="11" s="1"/>
  <c r="D37" i="11"/>
  <c r="E37" i="11" s="1"/>
  <c r="H37" i="11" s="1"/>
  <c r="D38" i="11"/>
  <c r="E38" i="11" s="1"/>
  <c r="H38" i="11" s="1"/>
  <c r="D39" i="11"/>
  <c r="E39" i="11" s="1"/>
  <c r="H39" i="11" s="1"/>
  <c r="D40" i="11"/>
  <c r="E40" i="11" s="1"/>
  <c r="H40" i="11" s="1"/>
  <c r="D41" i="11"/>
  <c r="E41" i="11" s="1"/>
  <c r="H41" i="11" s="1"/>
  <c r="D42" i="11"/>
  <c r="E42" i="11" s="1"/>
  <c r="H42" i="11" s="1"/>
  <c r="D43" i="11"/>
  <c r="E43" i="11" s="1"/>
  <c r="H43" i="11" s="1"/>
  <c r="D44" i="11"/>
  <c r="E44" i="11" s="1"/>
  <c r="H44" i="11" s="1"/>
  <c r="D45" i="11"/>
  <c r="E45" i="11" s="1"/>
  <c r="H45" i="11" s="1"/>
  <c r="D46" i="11"/>
  <c r="E46" i="11" s="1"/>
  <c r="H46" i="11" s="1"/>
  <c r="D47" i="11"/>
  <c r="E47" i="11"/>
  <c r="H47" i="11" s="1"/>
  <c r="D48" i="11"/>
  <c r="E48" i="11" s="1"/>
  <c r="H48" i="11" s="1"/>
  <c r="D49" i="11"/>
  <c r="E49" i="11" s="1"/>
  <c r="H49" i="11" s="1"/>
  <c r="D50" i="11"/>
  <c r="E50" i="11" s="1"/>
  <c r="H50" i="11" s="1"/>
  <c r="D51" i="11"/>
  <c r="E51" i="11" s="1"/>
  <c r="H51" i="11" s="1"/>
  <c r="D52" i="11"/>
  <c r="E52" i="11" s="1"/>
  <c r="H52" i="11" s="1"/>
  <c r="D53" i="11"/>
  <c r="E53" i="11"/>
  <c r="H53" i="11"/>
  <c r="D54" i="11"/>
  <c r="E54" i="11" s="1"/>
  <c r="H54" i="11" s="1"/>
  <c r="D55" i="11"/>
  <c r="E55" i="11" s="1"/>
  <c r="H55" i="11" s="1"/>
  <c r="D56" i="11"/>
  <c r="E56" i="11"/>
  <c r="H56" i="11" s="1"/>
  <c r="D57" i="11"/>
  <c r="E57" i="11" s="1"/>
  <c r="H57" i="11" s="1"/>
  <c r="D58" i="11"/>
  <c r="E58" i="11" s="1"/>
  <c r="H58" i="11" s="1"/>
  <c r="D59" i="11"/>
  <c r="E59" i="11" s="1"/>
  <c r="H59" i="11" s="1"/>
  <c r="D60" i="11"/>
  <c r="E60" i="11" s="1"/>
  <c r="H60" i="11" s="1"/>
  <c r="D61" i="11"/>
  <c r="E61" i="11" s="1"/>
  <c r="H61" i="11" s="1"/>
  <c r="D62" i="11"/>
  <c r="E62" i="11" s="1"/>
  <c r="H62" i="11" s="1"/>
  <c r="D63" i="11"/>
  <c r="E63" i="11" s="1"/>
  <c r="H63" i="11" s="1"/>
  <c r="D64" i="11"/>
  <c r="E64" i="11" s="1"/>
  <c r="H64" i="11" s="1"/>
  <c r="D65" i="11"/>
  <c r="E65" i="11"/>
  <c r="H65" i="11" s="1"/>
  <c r="D66" i="11"/>
  <c r="E66" i="11" s="1"/>
  <c r="H66" i="11" s="1"/>
  <c r="D67" i="11"/>
  <c r="E67" i="11" s="1"/>
  <c r="H67" i="11" s="1"/>
  <c r="D68" i="11"/>
  <c r="E68" i="11"/>
  <c r="H68" i="11"/>
  <c r="D69" i="11"/>
  <c r="E69" i="11" s="1"/>
  <c r="H69" i="11" s="1"/>
  <c r="D70" i="11"/>
  <c r="E70" i="11" s="1"/>
  <c r="H70" i="11" s="1"/>
  <c r="D71" i="11"/>
  <c r="E71" i="11" s="1"/>
  <c r="H71" i="11" s="1"/>
  <c r="D72" i="11"/>
  <c r="E72" i="11" s="1"/>
  <c r="H72" i="11" s="1"/>
  <c r="D73" i="11"/>
  <c r="E73" i="11" s="1"/>
  <c r="H73" i="11" s="1"/>
  <c r="D74" i="11"/>
  <c r="E74" i="11" s="1"/>
  <c r="H74" i="11" s="1"/>
  <c r="D75" i="11"/>
  <c r="E75" i="11" s="1"/>
  <c r="H75" i="11" s="1"/>
  <c r="D76" i="11"/>
  <c r="E76" i="11" s="1"/>
  <c r="H76" i="11" s="1"/>
  <c r="D77" i="11"/>
  <c r="E77" i="11" s="1"/>
  <c r="H77" i="11" s="1"/>
  <c r="D78" i="11"/>
  <c r="E78" i="11" s="1"/>
  <c r="H78" i="11" s="1"/>
  <c r="D79" i="11"/>
  <c r="E79" i="11" s="1"/>
  <c r="H79" i="11" s="1"/>
  <c r="D80" i="11"/>
  <c r="E80" i="11" s="1"/>
  <c r="H80" i="11" s="1"/>
  <c r="D81" i="11"/>
  <c r="E81" i="11" s="1"/>
  <c r="H81" i="11" s="1"/>
  <c r="D82" i="11"/>
  <c r="E82" i="11" s="1"/>
  <c r="H82" i="11" s="1"/>
  <c r="D83" i="11"/>
  <c r="E83" i="11"/>
  <c r="H83" i="11" s="1"/>
  <c r="D84" i="11"/>
  <c r="E84" i="11" s="1"/>
  <c r="H84" i="11" s="1"/>
  <c r="D85" i="11"/>
  <c r="E85" i="11" s="1"/>
  <c r="H85" i="11" s="1"/>
  <c r="D86" i="11"/>
  <c r="E86" i="11"/>
  <c r="H86" i="11"/>
  <c r="D87" i="11"/>
  <c r="E87" i="11" s="1"/>
  <c r="H87" i="11" s="1"/>
  <c r="D88" i="11"/>
  <c r="E88" i="11" s="1"/>
  <c r="H88" i="11" s="1"/>
  <c r="D89" i="11"/>
  <c r="E89" i="11"/>
  <c r="H89" i="11"/>
  <c r="D90" i="11"/>
  <c r="E90" i="11" s="1"/>
  <c r="H90" i="11" s="1"/>
  <c r="D91" i="11"/>
  <c r="E91" i="11" s="1"/>
  <c r="H91" i="11" s="1"/>
  <c r="D92" i="11"/>
  <c r="E92" i="11"/>
  <c r="H92" i="11" s="1"/>
  <c r="D93" i="11"/>
  <c r="E93" i="11" s="1"/>
  <c r="H93" i="11" s="1"/>
  <c r="D94" i="11"/>
  <c r="E94" i="11" s="1"/>
  <c r="H94" i="11" s="1"/>
  <c r="D95" i="11"/>
  <c r="E95" i="11" s="1"/>
  <c r="H95" i="11" s="1"/>
  <c r="D96" i="11"/>
  <c r="E96" i="11" s="1"/>
  <c r="H96" i="11" s="1"/>
  <c r="D97" i="11"/>
  <c r="E97" i="11" s="1"/>
  <c r="H97" i="11" s="1"/>
  <c r="D98" i="11"/>
  <c r="E98" i="11" s="1"/>
  <c r="H98" i="11" s="1"/>
  <c r="D99" i="11"/>
  <c r="E99" i="11" s="1"/>
  <c r="H99" i="11" s="1"/>
  <c r="D100" i="11"/>
  <c r="E100" i="11" s="1"/>
  <c r="H100" i="11" s="1"/>
  <c r="D4" i="21"/>
  <c r="E4" i="21" s="1"/>
  <c r="H4" i="21" s="1"/>
  <c r="D5" i="21"/>
  <c r="E5" i="21" s="1"/>
  <c r="H5" i="21" s="1"/>
  <c r="D6" i="21"/>
  <c r="E6" i="21" s="1"/>
  <c r="H6" i="21" s="1"/>
  <c r="D7" i="21"/>
  <c r="E7" i="21"/>
  <c r="H7" i="21" s="1"/>
  <c r="D8" i="21"/>
  <c r="E8" i="21" s="1"/>
  <c r="H8" i="21" s="1"/>
  <c r="D9" i="21"/>
  <c r="E9" i="21"/>
  <c r="H9" i="21" s="1"/>
  <c r="D10" i="21"/>
  <c r="E10" i="21" s="1"/>
  <c r="H10" i="21" s="1"/>
  <c r="D11" i="21"/>
  <c r="E11" i="21" s="1"/>
  <c r="H11" i="21" s="1"/>
  <c r="D12" i="21"/>
  <c r="E12" i="21"/>
  <c r="H12" i="21" s="1"/>
  <c r="D13" i="21"/>
  <c r="E13" i="21"/>
  <c r="H13" i="21" s="1"/>
  <c r="D14" i="21"/>
  <c r="E14" i="21" s="1"/>
  <c r="H14" i="21" s="1"/>
  <c r="D15" i="21"/>
  <c r="E15" i="21"/>
  <c r="H15" i="21" s="1"/>
  <c r="D16" i="21"/>
  <c r="E16" i="21" s="1"/>
  <c r="H16" i="21" s="1"/>
  <c r="D17" i="21"/>
  <c r="E17" i="21" s="1"/>
  <c r="H17" i="21" s="1"/>
  <c r="D18" i="21"/>
  <c r="E18" i="21"/>
  <c r="H18" i="21" s="1"/>
  <c r="D19" i="21"/>
  <c r="E19" i="21"/>
  <c r="H19" i="21" s="1"/>
  <c r="D20" i="21"/>
  <c r="E20" i="21" s="1"/>
  <c r="H20" i="21" s="1"/>
  <c r="D21" i="21"/>
  <c r="E21" i="21" s="1"/>
  <c r="H21" i="21" s="1"/>
  <c r="D22" i="21"/>
  <c r="E22" i="21"/>
  <c r="H22" i="21" s="1"/>
  <c r="D23" i="21"/>
  <c r="E23" i="21"/>
  <c r="H23" i="21"/>
  <c r="D24" i="21"/>
  <c r="E24" i="21"/>
  <c r="H24" i="21" s="1"/>
  <c r="D25" i="21"/>
  <c r="E25" i="21"/>
  <c r="H25" i="21" s="1"/>
  <c r="D26" i="21"/>
  <c r="E26" i="21" s="1"/>
  <c r="H26" i="21" s="1"/>
  <c r="D27" i="21"/>
  <c r="E27" i="21"/>
  <c r="H27" i="21" s="1"/>
  <c r="D28" i="21"/>
  <c r="E28" i="21"/>
  <c r="H28" i="21" s="1"/>
  <c r="D29" i="21"/>
  <c r="E29" i="21" s="1"/>
  <c r="H29" i="21" s="1"/>
  <c r="D30" i="21"/>
  <c r="E30" i="21"/>
  <c r="H30" i="21" s="1"/>
  <c r="D31" i="21"/>
  <c r="E31" i="21" s="1"/>
  <c r="H31" i="21" s="1"/>
  <c r="D32" i="21"/>
  <c r="E32" i="21"/>
  <c r="H32" i="21"/>
  <c r="D33" i="21"/>
  <c r="E33" i="21"/>
  <c r="H33" i="21" s="1"/>
  <c r="D34" i="21"/>
  <c r="E34" i="21" s="1"/>
  <c r="H34" i="21" s="1"/>
  <c r="D35" i="21"/>
  <c r="E35" i="21" s="1"/>
  <c r="H35" i="21" s="1"/>
  <c r="D36" i="21"/>
  <c r="E36" i="21" s="1"/>
  <c r="H36" i="21" s="1"/>
  <c r="D37" i="21"/>
  <c r="E37" i="21"/>
  <c r="H37" i="21" s="1"/>
  <c r="D38" i="21"/>
  <c r="E38" i="21"/>
  <c r="H38" i="21"/>
  <c r="D39" i="21"/>
  <c r="E39" i="21" s="1"/>
  <c r="H39" i="21" s="1"/>
  <c r="D40" i="21"/>
  <c r="E40" i="21" s="1"/>
  <c r="H40" i="21" s="1"/>
  <c r="D41" i="21"/>
  <c r="E41" i="21"/>
  <c r="H41" i="21" s="1"/>
  <c r="D42" i="21"/>
  <c r="E42" i="21"/>
  <c r="H42" i="21" s="1"/>
  <c r="D43" i="21"/>
  <c r="E43" i="21"/>
  <c r="H43" i="21" s="1"/>
  <c r="D44" i="21"/>
  <c r="E44" i="21"/>
  <c r="H44" i="21" s="1"/>
  <c r="D45" i="21"/>
  <c r="E45" i="21" s="1"/>
  <c r="H45" i="21" s="1"/>
  <c r="D46" i="21"/>
  <c r="E46" i="21" s="1"/>
  <c r="H46" i="21" s="1"/>
  <c r="D47" i="21"/>
  <c r="E47" i="21" s="1"/>
  <c r="H47" i="21" s="1"/>
  <c r="D48" i="21"/>
  <c r="E48" i="21"/>
  <c r="H48" i="21" s="1"/>
  <c r="D49" i="21"/>
  <c r="E49" i="21" s="1"/>
  <c r="H49" i="21" s="1"/>
  <c r="D50" i="21"/>
  <c r="E50" i="21"/>
  <c r="H50" i="21" s="1"/>
  <c r="D51" i="21"/>
  <c r="E51" i="21" s="1"/>
  <c r="H51" i="21" s="1"/>
  <c r="D52" i="21"/>
  <c r="E52" i="21" s="1"/>
  <c r="H52" i="21" s="1"/>
  <c r="D53" i="21"/>
  <c r="E53" i="21" s="1"/>
  <c r="H53" i="21" s="1"/>
  <c r="D54" i="21"/>
  <c r="E54" i="21"/>
  <c r="H54" i="21" s="1"/>
  <c r="D55" i="21"/>
  <c r="E55" i="21" s="1"/>
  <c r="H55" i="21" s="1"/>
  <c r="D56" i="21"/>
  <c r="E56" i="21"/>
  <c r="H56" i="21" s="1"/>
  <c r="D57" i="21"/>
  <c r="E57" i="21" s="1"/>
  <c r="H57" i="21" s="1"/>
  <c r="D58" i="21"/>
  <c r="E58" i="21" s="1"/>
  <c r="H58" i="21" s="1"/>
  <c r="D59" i="21"/>
  <c r="E59" i="21" s="1"/>
  <c r="H59" i="21" s="1"/>
  <c r="D60" i="21"/>
  <c r="E60" i="21"/>
  <c r="H60" i="21" s="1"/>
  <c r="D61" i="21"/>
  <c r="E61" i="21" s="1"/>
  <c r="H61" i="21" s="1"/>
  <c r="D62" i="21"/>
  <c r="E62" i="21"/>
  <c r="H62" i="21" s="1"/>
  <c r="D63" i="21"/>
  <c r="E63" i="21" s="1"/>
  <c r="H63" i="21" s="1"/>
  <c r="D64" i="21"/>
  <c r="E64" i="21" s="1"/>
  <c r="H64" i="21" s="1"/>
  <c r="D65" i="21"/>
  <c r="E65" i="21" s="1"/>
  <c r="H65" i="21" s="1"/>
  <c r="D66" i="21"/>
  <c r="E66" i="21"/>
  <c r="H66" i="21" s="1"/>
  <c r="D67" i="21"/>
  <c r="E67" i="21" s="1"/>
  <c r="H67" i="21" s="1"/>
  <c r="D68" i="21"/>
  <c r="E68" i="21"/>
  <c r="H68" i="21" s="1"/>
  <c r="D69" i="21"/>
  <c r="E69" i="21" s="1"/>
  <c r="H69" i="21" s="1"/>
  <c r="D70" i="21"/>
  <c r="E70" i="21" s="1"/>
  <c r="H70" i="21" s="1"/>
  <c r="D71" i="21"/>
  <c r="E71" i="21" s="1"/>
  <c r="H71" i="21" s="1"/>
  <c r="D72" i="21"/>
  <c r="E72" i="21"/>
  <c r="H72" i="21" s="1"/>
  <c r="D73" i="21"/>
  <c r="E73" i="21" s="1"/>
  <c r="H73" i="21" s="1"/>
  <c r="D74" i="21"/>
  <c r="E74" i="21"/>
  <c r="H74" i="21" s="1"/>
  <c r="D75" i="21"/>
  <c r="E75" i="21" s="1"/>
  <c r="H75" i="21" s="1"/>
  <c r="D76" i="21"/>
  <c r="E76" i="21" s="1"/>
  <c r="H76" i="21" s="1"/>
  <c r="D77" i="21"/>
  <c r="E77" i="21" s="1"/>
  <c r="H77" i="21" s="1"/>
  <c r="D78" i="21"/>
  <c r="E78" i="21"/>
  <c r="H78" i="21" s="1"/>
  <c r="D79" i="21"/>
  <c r="E79" i="21" s="1"/>
  <c r="H79" i="21" s="1"/>
  <c r="D80" i="21"/>
  <c r="E80" i="21"/>
  <c r="H80" i="21" s="1"/>
  <c r="D81" i="21"/>
  <c r="E81" i="21" s="1"/>
  <c r="H81" i="21" s="1"/>
  <c r="D82" i="21"/>
  <c r="E82" i="21" s="1"/>
  <c r="H82" i="21" s="1"/>
  <c r="D83" i="21"/>
  <c r="E83" i="21" s="1"/>
  <c r="H83" i="21" s="1"/>
  <c r="D84" i="21"/>
  <c r="E84" i="21"/>
  <c r="H84" i="21" s="1"/>
  <c r="D85" i="21"/>
  <c r="E85" i="21" s="1"/>
  <c r="H85" i="21" s="1"/>
  <c r="D86" i="21"/>
  <c r="E86" i="21"/>
  <c r="H86" i="21" s="1"/>
  <c r="D87" i="21"/>
  <c r="E87" i="21" s="1"/>
  <c r="H87" i="21" s="1"/>
  <c r="D88" i="21"/>
  <c r="E88" i="21" s="1"/>
  <c r="H88" i="21" s="1"/>
  <c r="D89" i="21"/>
  <c r="E89" i="21" s="1"/>
  <c r="H89" i="21" s="1"/>
  <c r="D90" i="21"/>
  <c r="E90" i="21"/>
  <c r="H90" i="21" s="1"/>
  <c r="D91" i="21"/>
  <c r="E91" i="21" s="1"/>
  <c r="H91" i="21" s="1"/>
  <c r="D92" i="21"/>
  <c r="E92" i="21"/>
  <c r="H92" i="21" s="1"/>
  <c r="D93" i="21"/>
  <c r="E93" i="21" s="1"/>
  <c r="H93" i="21" s="1"/>
  <c r="D94" i="21"/>
  <c r="E94" i="21" s="1"/>
  <c r="H94" i="21" s="1"/>
  <c r="D95" i="21"/>
  <c r="E95" i="21" s="1"/>
  <c r="H95" i="21" s="1"/>
  <c r="D96" i="21"/>
  <c r="E96" i="21"/>
  <c r="H96" i="21" s="1"/>
  <c r="D97" i="21"/>
  <c r="E97" i="21" s="1"/>
  <c r="H97" i="21" s="1"/>
  <c r="D98" i="21"/>
  <c r="E98" i="21"/>
  <c r="H98" i="21" s="1"/>
  <c r="D99" i="21"/>
  <c r="E99" i="21" s="1"/>
  <c r="H99" i="21" s="1"/>
  <c r="D100" i="21"/>
  <c r="E100" i="21" s="1"/>
  <c r="H100" i="21" s="1"/>
  <c r="D4" i="12"/>
  <c r="E4" i="12" s="1"/>
  <c r="H4" i="12" s="1"/>
  <c r="D5" i="12"/>
  <c r="E5" i="12" s="1"/>
  <c r="H5" i="12" s="1"/>
  <c r="D6" i="12"/>
  <c r="E6" i="12"/>
  <c r="H6" i="12" s="1"/>
  <c r="D7" i="12"/>
  <c r="E7" i="12" s="1"/>
  <c r="H7" i="12" s="1"/>
  <c r="D8" i="12"/>
  <c r="E8" i="12" s="1"/>
  <c r="H8" i="12" s="1"/>
  <c r="D9" i="12"/>
  <c r="E9" i="12"/>
  <c r="H9" i="12" s="1"/>
  <c r="D10" i="12"/>
  <c r="E10" i="12" s="1"/>
  <c r="H10" i="12" s="1"/>
  <c r="D11" i="12"/>
  <c r="E11" i="12" s="1"/>
  <c r="H11" i="12" s="1"/>
  <c r="D12" i="12"/>
  <c r="E12" i="12"/>
  <c r="H12" i="12" s="1"/>
  <c r="D13" i="12"/>
  <c r="E13" i="12" s="1"/>
  <c r="H13" i="12" s="1"/>
  <c r="D14" i="12"/>
  <c r="E14" i="12" s="1"/>
  <c r="H14" i="12" s="1"/>
  <c r="D15" i="12"/>
  <c r="E15" i="12"/>
  <c r="H15" i="12" s="1"/>
  <c r="D16" i="12"/>
  <c r="E16" i="12" s="1"/>
  <c r="H16" i="12" s="1"/>
  <c r="D17" i="12"/>
  <c r="E17" i="12" s="1"/>
  <c r="H17" i="12" s="1"/>
  <c r="D18" i="12"/>
  <c r="E18" i="12"/>
  <c r="H18" i="12" s="1"/>
  <c r="D19" i="12"/>
  <c r="E19" i="12" s="1"/>
  <c r="H19" i="12" s="1"/>
  <c r="D20" i="12"/>
  <c r="E20" i="12" s="1"/>
  <c r="H20" i="12" s="1"/>
  <c r="D21" i="12"/>
  <c r="E21" i="12"/>
  <c r="H21" i="12" s="1"/>
  <c r="D22" i="12"/>
  <c r="E22" i="12" s="1"/>
  <c r="H22" i="12" s="1"/>
  <c r="D23" i="12"/>
  <c r="E23" i="12" s="1"/>
  <c r="H23" i="12" s="1"/>
  <c r="D24" i="12"/>
  <c r="E24" i="12"/>
  <c r="H24" i="12" s="1"/>
  <c r="D25" i="12"/>
  <c r="E25" i="12" s="1"/>
  <c r="H25" i="12" s="1"/>
  <c r="D26" i="12"/>
  <c r="E26" i="12" s="1"/>
  <c r="H26" i="12" s="1"/>
  <c r="D27" i="12"/>
  <c r="E27" i="12"/>
  <c r="H27" i="12" s="1"/>
  <c r="D28" i="12"/>
  <c r="E28" i="12" s="1"/>
  <c r="H28" i="12" s="1"/>
  <c r="D29" i="12"/>
  <c r="E29" i="12" s="1"/>
  <c r="H29" i="12" s="1"/>
  <c r="D30" i="12"/>
  <c r="E30" i="12"/>
  <c r="H30" i="12" s="1"/>
  <c r="D31" i="12"/>
  <c r="E31" i="12" s="1"/>
  <c r="H31" i="12" s="1"/>
  <c r="D32" i="12"/>
  <c r="E32" i="12" s="1"/>
  <c r="H32" i="12" s="1"/>
  <c r="D33" i="12"/>
  <c r="E33" i="12"/>
  <c r="H33" i="12" s="1"/>
  <c r="D34" i="12"/>
  <c r="E34" i="12" s="1"/>
  <c r="H34" i="12" s="1"/>
  <c r="D35" i="12"/>
  <c r="E35" i="12" s="1"/>
  <c r="H35" i="12" s="1"/>
  <c r="D36" i="12"/>
  <c r="E36" i="12"/>
  <c r="H36" i="12" s="1"/>
  <c r="D37" i="12"/>
  <c r="E37" i="12" s="1"/>
  <c r="H37" i="12" s="1"/>
  <c r="D38" i="12"/>
  <c r="E38" i="12" s="1"/>
  <c r="H38" i="12" s="1"/>
  <c r="D39" i="12"/>
  <c r="E39" i="12"/>
  <c r="H39" i="12" s="1"/>
  <c r="D40" i="12"/>
  <c r="E40" i="12" s="1"/>
  <c r="H40" i="12" s="1"/>
  <c r="D41" i="12"/>
  <c r="E41" i="12" s="1"/>
  <c r="H41" i="12" s="1"/>
  <c r="D42" i="12"/>
  <c r="E42" i="12"/>
  <c r="H42" i="12" s="1"/>
  <c r="D43" i="12"/>
  <c r="E43" i="12" s="1"/>
  <c r="H43" i="12" s="1"/>
  <c r="D44" i="12"/>
  <c r="E44" i="12" s="1"/>
  <c r="H44" i="12" s="1"/>
  <c r="D45" i="12"/>
  <c r="E45" i="12"/>
  <c r="H45" i="12" s="1"/>
  <c r="D46" i="12"/>
  <c r="E46" i="12" s="1"/>
  <c r="H46" i="12" s="1"/>
  <c r="D47" i="12"/>
  <c r="E47" i="12" s="1"/>
  <c r="H47" i="12" s="1"/>
  <c r="D48" i="12"/>
  <c r="E48" i="12"/>
  <c r="H48" i="12" s="1"/>
  <c r="D49" i="12"/>
  <c r="E49" i="12" s="1"/>
  <c r="H49" i="12" s="1"/>
  <c r="D50" i="12"/>
  <c r="E50" i="12" s="1"/>
  <c r="H50" i="12" s="1"/>
  <c r="D51" i="12"/>
  <c r="E51" i="12"/>
  <c r="H51" i="12" s="1"/>
  <c r="D52" i="12"/>
  <c r="E52" i="12" s="1"/>
  <c r="H52" i="12" s="1"/>
  <c r="D53" i="12"/>
  <c r="E53" i="12" s="1"/>
  <c r="H53" i="12" s="1"/>
  <c r="D54" i="12"/>
  <c r="E54" i="12"/>
  <c r="H54" i="12" s="1"/>
  <c r="D55" i="12"/>
  <c r="E55" i="12" s="1"/>
  <c r="H55" i="12" s="1"/>
  <c r="D56" i="12"/>
  <c r="E56" i="12" s="1"/>
  <c r="H56" i="12" s="1"/>
  <c r="D57" i="12"/>
  <c r="E57" i="12"/>
  <c r="H57" i="12" s="1"/>
  <c r="D58" i="12"/>
  <c r="E58" i="12" s="1"/>
  <c r="H58" i="12" s="1"/>
  <c r="D59" i="12"/>
  <c r="E59" i="12" s="1"/>
  <c r="H59" i="12" s="1"/>
  <c r="D60" i="12"/>
  <c r="E60" i="12"/>
  <c r="H60" i="12" s="1"/>
  <c r="D61" i="12"/>
  <c r="E61" i="12" s="1"/>
  <c r="H61" i="12" s="1"/>
  <c r="D62" i="12"/>
  <c r="E62" i="12" s="1"/>
  <c r="H62" i="12" s="1"/>
  <c r="D63" i="12"/>
  <c r="E63" i="12"/>
  <c r="H63" i="12" s="1"/>
  <c r="D64" i="12"/>
  <c r="E64" i="12" s="1"/>
  <c r="H64" i="12" s="1"/>
  <c r="D65" i="12"/>
  <c r="E65" i="12" s="1"/>
  <c r="H65" i="12" s="1"/>
  <c r="D66" i="12"/>
  <c r="E66" i="12"/>
  <c r="H66" i="12" s="1"/>
  <c r="D67" i="12"/>
  <c r="E67" i="12" s="1"/>
  <c r="H67" i="12" s="1"/>
  <c r="D68" i="12"/>
  <c r="E68" i="12" s="1"/>
  <c r="H68" i="12" s="1"/>
  <c r="D69" i="12"/>
  <c r="E69" i="12"/>
  <c r="H69" i="12" s="1"/>
  <c r="D70" i="12"/>
  <c r="E70" i="12" s="1"/>
  <c r="H70" i="12" s="1"/>
  <c r="D71" i="12"/>
  <c r="E71" i="12" s="1"/>
  <c r="H71" i="12" s="1"/>
  <c r="D72" i="12"/>
  <c r="E72" i="12"/>
  <c r="H72" i="12" s="1"/>
  <c r="D73" i="12"/>
  <c r="E73" i="12" s="1"/>
  <c r="H73" i="12" s="1"/>
  <c r="D74" i="12"/>
  <c r="E74" i="12" s="1"/>
  <c r="H74" i="12" s="1"/>
  <c r="D75" i="12"/>
  <c r="E75" i="12"/>
  <c r="H75" i="12" s="1"/>
  <c r="D76" i="12"/>
  <c r="E76" i="12" s="1"/>
  <c r="H76" i="12" s="1"/>
  <c r="D77" i="12"/>
  <c r="E77" i="12" s="1"/>
  <c r="H77" i="12" s="1"/>
  <c r="D78" i="12"/>
  <c r="E78" i="12"/>
  <c r="H78" i="12" s="1"/>
  <c r="D79" i="12"/>
  <c r="E79" i="12" s="1"/>
  <c r="H79" i="12" s="1"/>
  <c r="D80" i="12"/>
  <c r="E80" i="12" s="1"/>
  <c r="H80" i="12" s="1"/>
  <c r="D81" i="12"/>
  <c r="E81" i="12"/>
  <c r="H81" i="12" s="1"/>
  <c r="D82" i="12"/>
  <c r="E82" i="12" s="1"/>
  <c r="H82" i="12" s="1"/>
  <c r="D83" i="12"/>
  <c r="E83" i="12" s="1"/>
  <c r="H83" i="12" s="1"/>
  <c r="D84" i="12"/>
  <c r="E84" i="12"/>
  <c r="H84" i="12" s="1"/>
  <c r="D85" i="12"/>
  <c r="E85" i="12" s="1"/>
  <c r="H85" i="12" s="1"/>
  <c r="D86" i="12"/>
  <c r="E86" i="12" s="1"/>
  <c r="H86" i="12" s="1"/>
  <c r="D87" i="12"/>
  <c r="E87" i="12"/>
  <c r="H87" i="12" s="1"/>
  <c r="D88" i="12"/>
  <c r="E88" i="12" s="1"/>
  <c r="H88" i="12" s="1"/>
  <c r="D89" i="12"/>
  <c r="E89" i="12" s="1"/>
  <c r="H89" i="12" s="1"/>
  <c r="D90" i="12"/>
  <c r="E90" i="12"/>
  <c r="H90" i="12" s="1"/>
  <c r="D91" i="12"/>
  <c r="E91" i="12" s="1"/>
  <c r="H91" i="12" s="1"/>
  <c r="D92" i="12"/>
  <c r="E92" i="12" s="1"/>
  <c r="H92" i="12" s="1"/>
  <c r="D93" i="12"/>
  <c r="E93" i="12"/>
  <c r="H93" i="12" s="1"/>
  <c r="D94" i="12"/>
  <c r="E94" i="12" s="1"/>
  <c r="H94" i="12" s="1"/>
  <c r="D95" i="12"/>
  <c r="E95" i="12" s="1"/>
  <c r="H95" i="12" s="1"/>
  <c r="D96" i="12"/>
  <c r="E96" i="12"/>
  <c r="H96" i="12" s="1"/>
  <c r="D97" i="12"/>
  <c r="E97" i="12" s="1"/>
  <c r="H97" i="12" s="1"/>
  <c r="D98" i="12"/>
  <c r="E98" i="12" s="1"/>
  <c r="H98" i="12" s="1"/>
  <c r="D99" i="12"/>
  <c r="E99" i="12"/>
  <c r="H99" i="12" s="1"/>
  <c r="D4" i="13"/>
  <c r="E4" i="13" s="1"/>
  <c r="H4" i="13" s="1"/>
  <c r="D5" i="13"/>
  <c r="E5" i="13" s="1"/>
  <c r="H5" i="13" s="1"/>
  <c r="D6" i="13"/>
  <c r="E6" i="13" s="1"/>
  <c r="H6" i="13" s="1"/>
  <c r="D7" i="13"/>
  <c r="E7" i="13" s="1"/>
  <c r="H7" i="13" s="1"/>
  <c r="D8" i="13"/>
  <c r="E8" i="13" s="1"/>
  <c r="H8" i="13" s="1"/>
  <c r="D9" i="13"/>
  <c r="E9" i="13" s="1"/>
  <c r="H9" i="13" s="1"/>
  <c r="D10" i="13"/>
  <c r="E10" i="13" s="1"/>
  <c r="H10" i="13" s="1"/>
  <c r="D11" i="13"/>
  <c r="E11" i="13"/>
  <c r="H11" i="13"/>
  <c r="D12" i="13"/>
  <c r="E12" i="13" s="1"/>
  <c r="H12" i="13" s="1"/>
  <c r="D13" i="13"/>
  <c r="E13" i="13"/>
  <c r="H13" i="13" s="1"/>
  <c r="D14" i="13"/>
  <c r="E14" i="13" s="1"/>
  <c r="H14" i="13" s="1"/>
  <c r="D15" i="13"/>
  <c r="E15" i="13"/>
  <c r="H15" i="13"/>
  <c r="D16" i="13"/>
  <c r="E16" i="13" s="1"/>
  <c r="H16" i="13" s="1"/>
  <c r="D17" i="13"/>
  <c r="E17" i="13" s="1"/>
  <c r="H17" i="13" s="1"/>
  <c r="D18" i="13"/>
  <c r="E18" i="13" s="1"/>
  <c r="H18" i="13" s="1"/>
  <c r="D19" i="13"/>
  <c r="E19" i="13" s="1"/>
  <c r="H19" i="13" s="1"/>
  <c r="D20" i="13"/>
  <c r="E20" i="13"/>
  <c r="H20" i="13"/>
  <c r="D21" i="13"/>
  <c r="E21" i="13" s="1"/>
  <c r="H21" i="13" s="1"/>
  <c r="D22" i="13"/>
  <c r="E22" i="13"/>
  <c r="H22" i="13" s="1"/>
  <c r="D23" i="13"/>
  <c r="E23" i="13" s="1"/>
  <c r="H23" i="13" s="1"/>
  <c r="D24" i="13"/>
  <c r="E24" i="13"/>
  <c r="H24" i="13"/>
  <c r="D25" i="13"/>
  <c r="E25" i="13" s="1"/>
  <c r="H25" i="13" s="1"/>
  <c r="D26" i="13"/>
  <c r="E26" i="13" s="1"/>
  <c r="H26" i="13" s="1"/>
  <c r="D27" i="13"/>
  <c r="E27" i="13" s="1"/>
  <c r="H27" i="13" s="1"/>
  <c r="D28" i="13"/>
  <c r="E28" i="13"/>
  <c r="H28" i="13" s="1"/>
  <c r="D29" i="13"/>
  <c r="E29" i="13"/>
  <c r="H29" i="13"/>
  <c r="D30" i="13"/>
  <c r="E30" i="13" s="1"/>
  <c r="H30" i="13" s="1"/>
  <c r="D31" i="13"/>
  <c r="E31" i="13"/>
  <c r="H31" i="13" s="1"/>
  <c r="D32" i="13"/>
  <c r="E32" i="13" s="1"/>
  <c r="H32" i="13" s="1"/>
  <c r="D33" i="13"/>
  <c r="E33" i="13" s="1"/>
  <c r="H33" i="13" s="1"/>
  <c r="D34" i="13"/>
  <c r="E34" i="13" s="1"/>
  <c r="H34" i="13" s="1"/>
  <c r="D35" i="13"/>
  <c r="E35" i="13" s="1"/>
  <c r="H35" i="13" s="1"/>
  <c r="D36" i="13"/>
  <c r="E36" i="13" s="1"/>
  <c r="H36" i="13" s="1"/>
  <c r="D37" i="13"/>
  <c r="E37" i="13"/>
  <c r="H37" i="13" s="1"/>
  <c r="D38" i="13"/>
  <c r="E38" i="13"/>
  <c r="H38" i="13"/>
  <c r="D39" i="13"/>
  <c r="E39" i="13" s="1"/>
  <c r="H39" i="13" s="1"/>
  <c r="D40" i="13"/>
  <c r="E40" i="13"/>
  <c r="H40" i="13" s="1"/>
  <c r="D41" i="13"/>
  <c r="E41" i="13" s="1"/>
  <c r="H41" i="13" s="1"/>
  <c r="D42" i="13"/>
  <c r="E42" i="13" s="1"/>
  <c r="H42" i="13" s="1"/>
  <c r="D43" i="13"/>
  <c r="E43" i="13" s="1"/>
  <c r="H43" i="13" s="1"/>
  <c r="D44" i="13"/>
  <c r="E44" i="13" s="1"/>
  <c r="H44" i="13" s="1"/>
  <c r="D45" i="13"/>
  <c r="E45" i="13"/>
  <c r="H45" i="13" s="1"/>
  <c r="D46" i="13"/>
  <c r="E46" i="13"/>
  <c r="H46" i="13" s="1"/>
  <c r="D47" i="13"/>
  <c r="E47" i="13" s="1"/>
  <c r="H47" i="13" s="1"/>
  <c r="D48" i="13"/>
  <c r="E48" i="13" s="1"/>
  <c r="H48" i="13" s="1"/>
  <c r="D49" i="13"/>
  <c r="E49" i="13"/>
  <c r="H49" i="13" s="1"/>
  <c r="D50" i="13"/>
  <c r="E50" i="13" s="1"/>
  <c r="H50" i="13" s="1"/>
  <c r="D51" i="13"/>
  <c r="E51" i="13"/>
  <c r="H51" i="13" s="1"/>
  <c r="D52" i="13"/>
  <c r="E52" i="13"/>
  <c r="H52" i="13" s="1"/>
  <c r="D53" i="13"/>
  <c r="E53" i="13" s="1"/>
  <c r="H53" i="13" s="1"/>
  <c r="D54" i="13"/>
  <c r="E54" i="13"/>
  <c r="H54" i="13" s="1"/>
  <c r="D55" i="13"/>
  <c r="E55" i="13"/>
  <c r="H55" i="13" s="1"/>
  <c r="D56" i="13"/>
  <c r="E56" i="13" s="1"/>
  <c r="H56" i="13" s="1"/>
  <c r="D57" i="13"/>
  <c r="E57" i="13" s="1"/>
  <c r="H57" i="13" s="1"/>
  <c r="D58" i="13"/>
  <c r="E58" i="13" s="1"/>
  <c r="H58" i="13" s="1"/>
  <c r="D59" i="13"/>
  <c r="E59" i="13"/>
  <c r="H59" i="13" s="1"/>
  <c r="D60" i="13"/>
  <c r="E60" i="13"/>
  <c r="H60" i="13"/>
  <c r="D61" i="13"/>
  <c r="E61" i="13" s="1"/>
  <c r="H61" i="13" s="1"/>
  <c r="D62" i="13"/>
  <c r="E62" i="13"/>
  <c r="H62" i="13" s="1"/>
  <c r="D63" i="13"/>
  <c r="E63" i="13" s="1"/>
  <c r="H63" i="13" s="1"/>
  <c r="D64" i="13"/>
  <c r="E64" i="13" s="1"/>
  <c r="H64" i="13" s="1"/>
  <c r="D65" i="13"/>
  <c r="E65" i="13" s="1"/>
  <c r="H65" i="13" s="1"/>
  <c r="D66" i="13"/>
  <c r="E66" i="13" s="1"/>
  <c r="H66" i="13" s="1"/>
  <c r="D67" i="13"/>
  <c r="E67" i="13" s="1"/>
  <c r="H67" i="13" s="1"/>
  <c r="D68" i="13"/>
  <c r="E68" i="13" s="1"/>
  <c r="H68" i="13" s="1"/>
  <c r="D69" i="13"/>
  <c r="E69" i="13"/>
  <c r="H69" i="13" s="1"/>
  <c r="D70" i="13"/>
  <c r="E70" i="13" s="1"/>
  <c r="H70" i="13" s="1"/>
  <c r="D71" i="13"/>
  <c r="E71" i="13"/>
  <c r="H71" i="13" s="1"/>
  <c r="D72" i="13"/>
  <c r="E72" i="13"/>
  <c r="H72" i="13" s="1"/>
  <c r="D73" i="13"/>
  <c r="E73" i="13" s="1"/>
  <c r="H73" i="13" s="1"/>
  <c r="D74" i="13"/>
  <c r="E74" i="13"/>
  <c r="H74" i="13"/>
  <c r="D75" i="13"/>
  <c r="E75" i="13" s="1"/>
  <c r="H75" i="13" s="1"/>
  <c r="D76" i="13"/>
  <c r="E76" i="13" s="1"/>
  <c r="H76" i="13" s="1"/>
  <c r="D77" i="13"/>
  <c r="E77" i="13"/>
  <c r="H77" i="13"/>
  <c r="D78" i="13"/>
  <c r="E78" i="13" s="1"/>
  <c r="H78" i="13" s="1"/>
  <c r="D79" i="13"/>
  <c r="E79" i="13" s="1"/>
  <c r="H79" i="13" s="1"/>
  <c r="D80" i="13"/>
  <c r="E80" i="13" s="1"/>
  <c r="H80" i="13" s="1"/>
  <c r="D81" i="13"/>
  <c r="E81" i="13"/>
  <c r="H81" i="13" s="1"/>
  <c r="D82" i="13"/>
  <c r="E82" i="13" s="1"/>
  <c r="H82" i="13" s="1"/>
  <c r="D83" i="13"/>
  <c r="E83" i="13" s="1"/>
  <c r="H83" i="13" s="1"/>
  <c r="D84" i="13"/>
  <c r="E84" i="13"/>
  <c r="H84" i="13"/>
  <c r="D85" i="13"/>
  <c r="E85" i="13" s="1"/>
  <c r="H85" i="13" s="1"/>
  <c r="D86" i="13"/>
  <c r="E86" i="13" s="1"/>
  <c r="H86" i="13" s="1"/>
  <c r="D87" i="13"/>
  <c r="E87" i="13"/>
  <c r="H87" i="13"/>
  <c r="D88" i="13"/>
  <c r="E88" i="13" s="1"/>
  <c r="H88" i="13" s="1"/>
  <c r="D89" i="13"/>
  <c r="E89" i="13" s="1"/>
  <c r="H89" i="13" s="1"/>
  <c r="D90" i="13"/>
  <c r="E90" i="13" s="1"/>
  <c r="H90" i="13" s="1"/>
  <c r="D91" i="13"/>
  <c r="E91" i="13" s="1"/>
  <c r="H91" i="13" s="1"/>
  <c r="D92" i="13"/>
  <c r="E92" i="13" s="1"/>
  <c r="H92" i="13" s="1"/>
  <c r="D93" i="13"/>
  <c r="E93" i="13" s="1"/>
  <c r="H93" i="13" s="1"/>
  <c r="D94" i="13"/>
  <c r="E94" i="13" s="1"/>
  <c r="H94" i="13" s="1"/>
  <c r="D95" i="13"/>
  <c r="E95" i="13"/>
  <c r="H95" i="13" s="1"/>
  <c r="D96" i="13"/>
  <c r="E96" i="13" s="1"/>
  <c r="H96" i="13" s="1"/>
  <c r="D97" i="13"/>
  <c r="E97" i="13" s="1"/>
  <c r="H97" i="13" s="1"/>
  <c r="D98" i="13"/>
  <c r="E98" i="13"/>
  <c r="H98" i="13" s="1"/>
  <c r="D99" i="13"/>
  <c r="E99" i="13" s="1"/>
  <c r="H99" i="13" s="1"/>
  <c r="I4" i="9"/>
  <c r="E3" i="21"/>
  <c r="H3" i="21" s="1"/>
  <c r="E3" i="20"/>
  <c r="H3" i="20" s="1"/>
  <c r="D3" i="12"/>
  <c r="E3" i="12" s="1"/>
  <c r="H3" i="12" s="1"/>
  <c r="D3" i="21"/>
  <c r="D3" i="11"/>
  <c r="E3" i="11" s="1"/>
  <c r="H3" i="11" s="1"/>
  <c r="D3" i="20"/>
  <c r="D3" i="19"/>
  <c r="E3" i="19" s="1"/>
  <c r="H3" i="19" s="1"/>
  <c r="D3" i="18"/>
  <c r="E3" i="18" s="1"/>
  <c r="H3" i="18" s="1"/>
  <c r="D3" i="10"/>
  <c r="E3" i="10" s="1"/>
  <c r="H3" i="10" s="1"/>
  <c r="D4" i="7"/>
  <c r="E4" i="7"/>
  <c r="H4" i="7" s="1"/>
  <c r="I4" i="7"/>
  <c r="D5" i="7"/>
  <c r="E5" i="7" s="1"/>
  <c r="H5" i="7" s="1"/>
  <c r="I5" i="7"/>
  <c r="D6" i="7"/>
  <c r="E6" i="7"/>
  <c r="H6" i="7" s="1"/>
  <c r="I6" i="7"/>
  <c r="D7" i="7"/>
  <c r="E7" i="7"/>
  <c r="H7" i="7" s="1"/>
  <c r="I7" i="7"/>
  <c r="D8" i="7"/>
  <c r="E8" i="7" s="1"/>
  <c r="H8" i="7" s="1"/>
  <c r="I8" i="7"/>
  <c r="D9" i="7"/>
  <c r="E9" i="7" s="1"/>
  <c r="H9" i="7" s="1"/>
  <c r="I9" i="7"/>
  <c r="D10" i="7"/>
  <c r="E10" i="7"/>
  <c r="H10" i="7" s="1"/>
  <c r="I10" i="7"/>
  <c r="D11" i="7"/>
  <c r="E11" i="7" s="1"/>
  <c r="H11" i="7" s="1"/>
  <c r="I11" i="7"/>
  <c r="D12" i="7"/>
  <c r="E12" i="7" s="1"/>
  <c r="H12" i="7" s="1"/>
  <c r="I12" i="7"/>
  <c r="D13" i="7"/>
  <c r="E13" i="7"/>
  <c r="H13" i="7" s="1"/>
  <c r="I13" i="7"/>
  <c r="D14" i="7"/>
  <c r="E14" i="7" s="1"/>
  <c r="H14" i="7" s="1"/>
  <c r="I14" i="7"/>
  <c r="D15" i="7"/>
  <c r="E15" i="7" s="1"/>
  <c r="H15" i="7" s="1"/>
  <c r="I15" i="7"/>
  <c r="D16" i="7"/>
  <c r="E16" i="7"/>
  <c r="H16" i="7" s="1"/>
  <c r="I16" i="7"/>
  <c r="D17" i="7"/>
  <c r="E17" i="7" s="1"/>
  <c r="H17" i="7" s="1"/>
  <c r="I17" i="7"/>
  <c r="D18" i="7"/>
  <c r="E18" i="7" s="1"/>
  <c r="H18" i="7" s="1"/>
  <c r="I18" i="7"/>
  <c r="D19" i="7"/>
  <c r="E19" i="7"/>
  <c r="H19" i="7" s="1"/>
  <c r="I19" i="7"/>
  <c r="D20" i="7"/>
  <c r="E20" i="7" s="1"/>
  <c r="H20" i="7" s="1"/>
  <c r="I20" i="7"/>
  <c r="D21" i="7"/>
  <c r="E21" i="7" s="1"/>
  <c r="H21" i="7" s="1"/>
  <c r="I21" i="7"/>
  <c r="D22" i="7"/>
  <c r="E22" i="7" s="1"/>
  <c r="H22" i="7" s="1"/>
  <c r="I22" i="7"/>
  <c r="D23" i="7"/>
  <c r="E23" i="7" s="1"/>
  <c r="H23" i="7" s="1"/>
  <c r="I23" i="7"/>
  <c r="D24" i="7"/>
  <c r="E24" i="7"/>
  <c r="H24" i="7"/>
  <c r="I24" i="7"/>
  <c r="D25" i="7"/>
  <c r="E25" i="7"/>
  <c r="H25" i="7" s="1"/>
  <c r="I25" i="7"/>
  <c r="D26" i="7"/>
  <c r="E26" i="7" s="1"/>
  <c r="H26" i="7" s="1"/>
  <c r="I26" i="7"/>
  <c r="D27" i="7"/>
  <c r="E27" i="7" s="1"/>
  <c r="H27" i="7" s="1"/>
  <c r="I27" i="7"/>
  <c r="D28" i="7"/>
  <c r="E28" i="7"/>
  <c r="H28" i="7" s="1"/>
  <c r="I28" i="7"/>
  <c r="D29" i="7"/>
  <c r="E29" i="7" s="1"/>
  <c r="H29" i="7" s="1"/>
  <c r="I29" i="7"/>
  <c r="D30" i="7"/>
  <c r="E30" i="7"/>
  <c r="H30" i="7" s="1"/>
  <c r="I30" i="7"/>
  <c r="D31" i="7"/>
  <c r="E31" i="7"/>
  <c r="H31" i="7" s="1"/>
  <c r="I31" i="7"/>
  <c r="D32" i="7"/>
  <c r="E32" i="7" s="1"/>
  <c r="H32" i="7" s="1"/>
  <c r="I32" i="7"/>
  <c r="D33" i="7"/>
  <c r="E33" i="7" s="1"/>
  <c r="H33" i="7" s="1"/>
  <c r="I33" i="7"/>
  <c r="D34" i="7"/>
  <c r="E34" i="7" s="1"/>
  <c r="H34" i="7" s="1"/>
  <c r="I34" i="7"/>
  <c r="D35" i="7"/>
  <c r="E35" i="7" s="1"/>
  <c r="H35" i="7" s="1"/>
  <c r="I35" i="7"/>
  <c r="D36" i="7"/>
  <c r="E36" i="7"/>
  <c r="H36" i="7"/>
  <c r="I36" i="7"/>
  <c r="D37" i="7"/>
  <c r="E37" i="7" s="1"/>
  <c r="H37" i="7" s="1"/>
  <c r="I37" i="7"/>
  <c r="D38" i="7"/>
  <c r="E38" i="7" s="1"/>
  <c r="H38" i="7" s="1"/>
  <c r="I38" i="7"/>
  <c r="D39" i="7"/>
  <c r="E39" i="7"/>
  <c r="H39" i="7" s="1"/>
  <c r="I39" i="7"/>
  <c r="D40" i="7"/>
  <c r="E40" i="7"/>
  <c r="H40" i="7" s="1"/>
  <c r="I40" i="7"/>
  <c r="D41" i="7"/>
  <c r="E41" i="7" s="1"/>
  <c r="H41" i="7" s="1"/>
  <c r="I41" i="7"/>
  <c r="D42" i="7"/>
  <c r="E42" i="7"/>
  <c r="H42" i="7" s="1"/>
  <c r="I42" i="7"/>
  <c r="D43" i="7"/>
  <c r="E43" i="7" s="1"/>
  <c r="H43" i="7" s="1"/>
  <c r="I43" i="7"/>
  <c r="D44" i="7"/>
  <c r="E44" i="7" s="1"/>
  <c r="H44" i="7" s="1"/>
  <c r="I44" i="7"/>
  <c r="D45" i="7"/>
  <c r="E45" i="7" s="1"/>
  <c r="H45" i="7" s="1"/>
  <c r="I45" i="7"/>
  <c r="D46" i="7"/>
  <c r="E46" i="7" s="1"/>
  <c r="H46" i="7" s="1"/>
  <c r="I46" i="7"/>
  <c r="D47" i="7"/>
  <c r="E47" i="7" s="1"/>
  <c r="H47" i="7" s="1"/>
  <c r="I47" i="7"/>
  <c r="D48" i="7"/>
  <c r="E48" i="7"/>
  <c r="H48" i="7"/>
  <c r="I48" i="7"/>
  <c r="D49" i="7"/>
  <c r="E49" i="7" s="1"/>
  <c r="H49" i="7" s="1"/>
  <c r="I49" i="7"/>
  <c r="D50" i="7"/>
  <c r="E50" i="7" s="1"/>
  <c r="H50" i="7" s="1"/>
  <c r="I50" i="7"/>
  <c r="D51" i="7"/>
  <c r="E51" i="7"/>
  <c r="H51" i="7" s="1"/>
  <c r="I51" i="7"/>
  <c r="D52" i="7"/>
  <c r="E52" i="7"/>
  <c r="H52" i="7" s="1"/>
  <c r="I52" i="7"/>
  <c r="D53" i="7"/>
  <c r="E53" i="7" s="1"/>
  <c r="H53" i="7" s="1"/>
  <c r="I53" i="7"/>
  <c r="D54" i="7"/>
  <c r="E54" i="7"/>
  <c r="H54" i="7" s="1"/>
  <c r="I54" i="7"/>
  <c r="D55" i="7"/>
  <c r="E55" i="7" s="1"/>
  <c r="H55" i="7" s="1"/>
  <c r="I55" i="7"/>
  <c r="D56" i="7"/>
  <c r="E56" i="7" s="1"/>
  <c r="H56" i="7" s="1"/>
  <c r="I56" i="7"/>
  <c r="D57" i="7"/>
  <c r="E57" i="7" s="1"/>
  <c r="H57" i="7" s="1"/>
  <c r="I57" i="7"/>
  <c r="D58" i="7"/>
  <c r="E58" i="7" s="1"/>
  <c r="H58" i="7" s="1"/>
  <c r="I58" i="7"/>
  <c r="D59" i="7"/>
  <c r="E59" i="7" s="1"/>
  <c r="H59" i="7" s="1"/>
  <c r="I59" i="7"/>
  <c r="D60" i="7"/>
  <c r="E60" i="7"/>
  <c r="H60" i="7"/>
  <c r="I60" i="7"/>
  <c r="D61" i="7"/>
  <c r="E61" i="7" s="1"/>
  <c r="H61" i="7" s="1"/>
  <c r="I61" i="7"/>
  <c r="D62" i="7"/>
  <c r="E62" i="7" s="1"/>
  <c r="H62" i="7" s="1"/>
  <c r="I62" i="7"/>
  <c r="D63" i="7"/>
  <c r="E63" i="7"/>
  <c r="H63" i="7" s="1"/>
  <c r="I63" i="7"/>
  <c r="D64" i="7"/>
  <c r="E64" i="7"/>
  <c r="H64" i="7" s="1"/>
  <c r="I64" i="7"/>
  <c r="D65" i="7"/>
  <c r="E65" i="7" s="1"/>
  <c r="H65" i="7" s="1"/>
  <c r="I65" i="7"/>
  <c r="D66" i="7"/>
  <c r="E66" i="7"/>
  <c r="H66" i="7" s="1"/>
  <c r="I66" i="7"/>
  <c r="D67" i="7"/>
  <c r="E67" i="7" s="1"/>
  <c r="H67" i="7" s="1"/>
  <c r="I67" i="7"/>
  <c r="D68" i="7"/>
  <c r="E68" i="7" s="1"/>
  <c r="H68" i="7" s="1"/>
  <c r="I68" i="7"/>
  <c r="D69" i="7"/>
  <c r="E69" i="7" s="1"/>
  <c r="H69" i="7" s="1"/>
  <c r="I69" i="7"/>
  <c r="D70" i="7"/>
  <c r="E70" i="7" s="1"/>
  <c r="H70" i="7" s="1"/>
  <c r="I70" i="7"/>
  <c r="D71" i="7"/>
  <c r="E71" i="7" s="1"/>
  <c r="H71" i="7" s="1"/>
  <c r="I71" i="7"/>
  <c r="D72" i="7"/>
  <c r="E72" i="7"/>
  <c r="H72" i="7"/>
  <c r="I72" i="7"/>
  <c r="D73" i="7"/>
  <c r="E73" i="7" s="1"/>
  <c r="H73" i="7" s="1"/>
  <c r="I73" i="7"/>
  <c r="D74" i="7"/>
  <c r="E74" i="7" s="1"/>
  <c r="H74" i="7" s="1"/>
  <c r="I74" i="7"/>
  <c r="D75" i="7"/>
  <c r="E75" i="7"/>
  <c r="H75" i="7" s="1"/>
  <c r="I75" i="7"/>
  <c r="D76" i="7"/>
  <c r="E76" i="7"/>
  <c r="H76" i="7" s="1"/>
  <c r="I76" i="7"/>
  <c r="D77" i="7"/>
  <c r="E77" i="7" s="1"/>
  <c r="H77" i="7" s="1"/>
  <c r="I77" i="7"/>
  <c r="D78" i="7"/>
  <c r="E78" i="7"/>
  <c r="H78" i="7" s="1"/>
  <c r="I78" i="7"/>
  <c r="D79" i="7"/>
  <c r="E79" i="7" s="1"/>
  <c r="H79" i="7" s="1"/>
  <c r="I79" i="7"/>
  <c r="D80" i="7"/>
  <c r="E80" i="7" s="1"/>
  <c r="H80" i="7" s="1"/>
  <c r="I80" i="7"/>
  <c r="D81" i="7"/>
  <c r="E81" i="7"/>
  <c r="H81" i="7" s="1"/>
  <c r="I81" i="7"/>
  <c r="D82" i="7"/>
  <c r="E82" i="7"/>
  <c r="H82" i="7" s="1"/>
  <c r="I82" i="7"/>
  <c r="D83" i="7"/>
  <c r="E83" i="7" s="1"/>
  <c r="H83" i="7" s="1"/>
  <c r="I83" i="7"/>
  <c r="D84" i="7"/>
  <c r="E84" i="7"/>
  <c r="H84" i="7"/>
  <c r="I84" i="7"/>
  <c r="D85" i="7"/>
  <c r="E85" i="7" s="1"/>
  <c r="H85" i="7" s="1"/>
  <c r="I85" i="7"/>
  <c r="D86" i="7"/>
  <c r="E86" i="7" s="1"/>
  <c r="H86" i="7" s="1"/>
  <c r="I86" i="7"/>
  <c r="D87" i="7"/>
  <c r="E87" i="7" s="1"/>
  <c r="H87" i="7" s="1"/>
  <c r="I87" i="7"/>
  <c r="D88" i="7"/>
  <c r="E88" i="7" s="1"/>
  <c r="H88" i="7" s="1"/>
  <c r="I88" i="7"/>
  <c r="D89" i="7"/>
  <c r="E89" i="7" s="1"/>
  <c r="H89" i="7" s="1"/>
  <c r="I89" i="7"/>
  <c r="D90" i="7"/>
  <c r="E90" i="7" s="1"/>
  <c r="H90" i="7" s="1"/>
  <c r="I90" i="7"/>
  <c r="D91" i="7"/>
  <c r="E91" i="7" s="1"/>
  <c r="H91" i="7" s="1"/>
  <c r="I91" i="7"/>
  <c r="D92" i="7"/>
  <c r="E92" i="7" s="1"/>
  <c r="H92" i="7" s="1"/>
  <c r="I92" i="7"/>
  <c r="D93" i="7"/>
  <c r="E93" i="7"/>
  <c r="H93" i="7"/>
  <c r="I93" i="7"/>
  <c r="D94" i="7"/>
  <c r="E94" i="7" s="1"/>
  <c r="H94" i="7" s="1"/>
  <c r="I94" i="7"/>
  <c r="D95" i="7"/>
  <c r="E95" i="7" s="1"/>
  <c r="H95" i="7" s="1"/>
  <c r="I95" i="7"/>
  <c r="D96" i="7"/>
  <c r="E96" i="7" s="1"/>
  <c r="H96" i="7" s="1"/>
  <c r="I96" i="7"/>
  <c r="D97" i="7"/>
  <c r="E97" i="7" s="1"/>
  <c r="H97" i="7" s="1"/>
  <c r="I97" i="7"/>
  <c r="D98" i="7"/>
  <c r="E98" i="7" s="1"/>
  <c r="H98" i="7" s="1"/>
  <c r="I98" i="7"/>
  <c r="D99" i="7"/>
  <c r="E99" i="7" s="1"/>
  <c r="H99" i="7" s="1"/>
  <c r="I99" i="7"/>
  <c r="D100" i="7"/>
  <c r="E100" i="7" s="1"/>
  <c r="H100" i="7" s="1"/>
  <c r="I100" i="7"/>
  <c r="D4" i="8"/>
  <c r="E4" i="8" s="1"/>
  <c r="H4" i="8" s="1"/>
  <c r="I4" i="8"/>
  <c r="D5" i="8"/>
  <c r="E5" i="8" s="1"/>
  <c r="H5" i="8" s="1"/>
  <c r="I5" i="8"/>
  <c r="D6" i="8"/>
  <c r="E6" i="8" s="1"/>
  <c r="H6" i="8" s="1"/>
  <c r="I6" i="8"/>
  <c r="D7" i="8"/>
  <c r="E7" i="8" s="1"/>
  <c r="H7" i="8" s="1"/>
  <c r="I7" i="8"/>
  <c r="D8" i="8"/>
  <c r="E8" i="8" s="1"/>
  <c r="H8" i="8" s="1"/>
  <c r="I8" i="8"/>
  <c r="D9" i="8"/>
  <c r="E9" i="8"/>
  <c r="H9" i="8" s="1"/>
  <c r="I9" i="8"/>
  <c r="D10" i="8"/>
  <c r="E10" i="8" s="1"/>
  <c r="H10" i="8" s="1"/>
  <c r="I10" i="8"/>
  <c r="D11" i="8"/>
  <c r="E11" i="8" s="1"/>
  <c r="H11" i="8" s="1"/>
  <c r="I11" i="8"/>
  <c r="D12" i="8"/>
  <c r="E12" i="8" s="1"/>
  <c r="H12" i="8" s="1"/>
  <c r="I12" i="8"/>
  <c r="D13" i="8"/>
  <c r="E13" i="8" s="1"/>
  <c r="H13" i="8" s="1"/>
  <c r="I13" i="8"/>
  <c r="D14" i="8"/>
  <c r="E14" i="8" s="1"/>
  <c r="H14" i="8" s="1"/>
  <c r="I14" i="8"/>
  <c r="D15" i="8"/>
  <c r="E15" i="8"/>
  <c r="H15" i="8" s="1"/>
  <c r="I15" i="8"/>
  <c r="D16" i="8"/>
  <c r="E16" i="8" s="1"/>
  <c r="H16" i="8" s="1"/>
  <c r="I16" i="8"/>
  <c r="D17" i="8"/>
  <c r="E17" i="8" s="1"/>
  <c r="H17" i="8" s="1"/>
  <c r="I17" i="8"/>
  <c r="D18" i="8"/>
  <c r="E18" i="8"/>
  <c r="H18" i="8" s="1"/>
  <c r="I18" i="8"/>
  <c r="D19" i="8"/>
  <c r="E19" i="8" s="1"/>
  <c r="H19" i="8" s="1"/>
  <c r="I19" i="8"/>
  <c r="D20" i="8"/>
  <c r="E20" i="8" s="1"/>
  <c r="H20" i="8" s="1"/>
  <c r="I20" i="8"/>
  <c r="D21" i="8"/>
  <c r="E21" i="8" s="1"/>
  <c r="H21" i="8" s="1"/>
  <c r="I21" i="8"/>
  <c r="D22" i="8"/>
  <c r="E22" i="8" s="1"/>
  <c r="H22" i="8" s="1"/>
  <c r="I22" i="8"/>
  <c r="D23" i="8"/>
  <c r="E23" i="8" s="1"/>
  <c r="H23" i="8" s="1"/>
  <c r="I23" i="8"/>
  <c r="D24" i="8"/>
  <c r="E24" i="8"/>
  <c r="H24" i="8" s="1"/>
  <c r="I24" i="8"/>
  <c r="D25" i="8"/>
  <c r="E25" i="8" s="1"/>
  <c r="H25" i="8" s="1"/>
  <c r="I25" i="8"/>
  <c r="D26" i="8"/>
  <c r="E26" i="8" s="1"/>
  <c r="H26" i="8" s="1"/>
  <c r="I26" i="8"/>
  <c r="D27" i="8"/>
  <c r="E27" i="8"/>
  <c r="H27" i="8" s="1"/>
  <c r="I27" i="8"/>
  <c r="D28" i="8"/>
  <c r="E28" i="8" s="1"/>
  <c r="H28" i="8" s="1"/>
  <c r="I28" i="8"/>
  <c r="D29" i="8"/>
  <c r="E29" i="8" s="1"/>
  <c r="H29" i="8" s="1"/>
  <c r="I29" i="8"/>
  <c r="D30" i="8"/>
  <c r="E30" i="8" s="1"/>
  <c r="H30" i="8" s="1"/>
  <c r="I30" i="8"/>
  <c r="D31" i="8"/>
  <c r="E31" i="8" s="1"/>
  <c r="H31" i="8" s="1"/>
  <c r="I31" i="8"/>
  <c r="D32" i="8"/>
  <c r="E32" i="8" s="1"/>
  <c r="H32" i="8" s="1"/>
  <c r="I32" i="8"/>
  <c r="D33" i="8"/>
  <c r="E33" i="8"/>
  <c r="H33" i="8" s="1"/>
  <c r="I33" i="8"/>
  <c r="D34" i="8"/>
  <c r="E34" i="8" s="1"/>
  <c r="H34" i="8" s="1"/>
  <c r="I34" i="8"/>
  <c r="D35" i="8"/>
  <c r="E35" i="8" s="1"/>
  <c r="H35" i="8" s="1"/>
  <c r="I35" i="8"/>
  <c r="D36" i="8"/>
  <c r="E36" i="8"/>
  <c r="H36" i="8" s="1"/>
  <c r="I36" i="8"/>
  <c r="D37" i="8"/>
  <c r="E37" i="8" s="1"/>
  <c r="H37" i="8" s="1"/>
  <c r="I37" i="8"/>
  <c r="D38" i="8"/>
  <c r="E38" i="8" s="1"/>
  <c r="H38" i="8" s="1"/>
  <c r="I38" i="8"/>
  <c r="D39" i="8"/>
  <c r="E39" i="8" s="1"/>
  <c r="H39" i="8" s="1"/>
  <c r="I39" i="8"/>
  <c r="D40" i="8"/>
  <c r="E40" i="8" s="1"/>
  <c r="H40" i="8" s="1"/>
  <c r="I40" i="8"/>
  <c r="D41" i="8"/>
  <c r="E41" i="8" s="1"/>
  <c r="H41" i="8" s="1"/>
  <c r="I41" i="8"/>
  <c r="D42" i="8"/>
  <c r="E42" i="8"/>
  <c r="H42" i="8" s="1"/>
  <c r="I42" i="8"/>
  <c r="D43" i="8"/>
  <c r="E43" i="8" s="1"/>
  <c r="H43" i="8" s="1"/>
  <c r="I43" i="8"/>
  <c r="D44" i="8"/>
  <c r="E44" i="8" s="1"/>
  <c r="H44" i="8" s="1"/>
  <c r="I44" i="8"/>
  <c r="D45" i="8"/>
  <c r="E45" i="8"/>
  <c r="H45" i="8" s="1"/>
  <c r="I45" i="8"/>
  <c r="D46" i="8"/>
  <c r="E46" i="8" s="1"/>
  <c r="H46" i="8" s="1"/>
  <c r="I46" i="8"/>
  <c r="D47" i="8"/>
  <c r="E47" i="8" s="1"/>
  <c r="H47" i="8" s="1"/>
  <c r="I47" i="8"/>
  <c r="D48" i="8"/>
  <c r="E48" i="8" s="1"/>
  <c r="H48" i="8" s="1"/>
  <c r="I48" i="8"/>
  <c r="D49" i="8"/>
  <c r="E49" i="8" s="1"/>
  <c r="H49" i="8" s="1"/>
  <c r="I49" i="8"/>
  <c r="D50" i="8"/>
  <c r="E50" i="8" s="1"/>
  <c r="H50" i="8" s="1"/>
  <c r="I50" i="8"/>
  <c r="D51" i="8"/>
  <c r="E51" i="8"/>
  <c r="H51" i="8" s="1"/>
  <c r="I51" i="8"/>
  <c r="D52" i="8"/>
  <c r="E52" i="8" s="1"/>
  <c r="H52" i="8" s="1"/>
  <c r="I52" i="8"/>
  <c r="D53" i="8"/>
  <c r="E53" i="8" s="1"/>
  <c r="H53" i="8" s="1"/>
  <c r="I53" i="8"/>
  <c r="D54" i="8"/>
  <c r="E54" i="8"/>
  <c r="H54" i="8" s="1"/>
  <c r="I54" i="8"/>
  <c r="D55" i="8"/>
  <c r="E55" i="8" s="1"/>
  <c r="H55" i="8" s="1"/>
  <c r="I55" i="8"/>
  <c r="D56" i="8"/>
  <c r="E56" i="8" s="1"/>
  <c r="H56" i="8" s="1"/>
  <c r="I56" i="8"/>
  <c r="D57" i="8"/>
  <c r="E57" i="8" s="1"/>
  <c r="H57" i="8" s="1"/>
  <c r="I57" i="8"/>
  <c r="D58" i="8"/>
  <c r="E58" i="8" s="1"/>
  <c r="H58" i="8" s="1"/>
  <c r="I58" i="8"/>
  <c r="D59" i="8"/>
  <c r="E59" i="8" s="1"/>
  <c r="H59" i="8" s="1"/>
  <c r="I59" i="8"/>
  <c r="D60" i="8"/>
  <c r="E60" i="8"/>
  <c r="H60" i="8" s="1"/>
  <c r="I60" i="8"/>
  <c r="D61" i="8"/>
  <c r="E61" i="8" s="1"/>
  <c r="H61" i="8" s="1"/>
  <c r="I61" i="8"/>
  <c r="D62" i="8"/>
  <c r="E62" i="8" s="1"/>
  <c r="H62" i="8" s="1"/>
  <c r="I62" i="8"/>
  <c r="D63" i="8"/>
  <c r="E63" i="8"/>
  <c r="H63" i="8" s="1"/>
  <c r="I63" i="8"/>
  <c r="D64" i="8"/>
  <c r="E64" i="8" s="1"/>
  <c r="H64" i="8" s="1"/>
  <c r="I64" i="8"/>
  <c r="D65" i="8"/>
  <c r="E65" i="8" s="1"/>
  <c r="H65" i="8" s="1"/>
  <c r="I65" i="8"/>
  <c r="D66" i="8"/>
  <c r="E66" i="8" s="1"/>
  <c r="H66" i="8" s="1"/>
  <c r="I66" i="8"/>
  <c r="D67" i="8"/>
  <c r="E67" i="8" s="1"/>
  <c r="H67" i="8" s="1"/>
  <c r="I67" i="8"/>
  <c r="D68" i="8"/>
  <c r="E68" i="8" s="1"/>
  <c r="H68" i="8" s="1"/>
  <c r="I68" i="8"/>
  <c r="D69" i="8"/>
  <c r="E69" i="8"/>
  <c r="H69" i="8" s="1"/>
  <c r="I69" i="8"/>
  <c r="D70" i="8"/>
  <c r="E70" i="8" s="1"/>
  <c r="H70" i="8" s="1"/>
  <c r="I70" i="8"/>
  <c r="D71" i="8"/>
  <c r="E71" i="8" s="1"/>
  <c r="H71" i="8" s="1"/>
  <c r="I71" i="8"/>
  <c r="D72" i="8"/>
  <c r="E72" i="8"/>
  <c r="H72" i="8" s="1"/>
  <c r="I72" i="8"/>
  <c r="D73" i="8"/>
  <c r="E73" i="8" s="1"/>
  <c r="H73" i="8" s="1"/>
  <c r="I73" i="8"/>
  <c r="D74" i="8"/>
  <c r="E74" i="8" s="1"/>
  <c r="H74" i="8" s="1"/>
  <c r="I74" i="8"/>
  <c r="D75" i="8"/>
  <c r="E75" i="8" s="1"/>
  <c r="H75" i="8" s="1"/>
  <c r="I75" i="8"/>
  <c r="D76" i="8"/>
  <c r="E76" i="8" s="1"/>
  <c r="H76" i="8" s="1"/>
  <c r="I76" i="8"/>
  <c r="D77" i="8"/>
  <c r="E77" i="8" s="1"/>
  <c r="H77" i="8" s="1"/>
  <c r="I77" i="8"/>
  <c r="D78" i="8"/>
  <c r="E78" i="8"/>
  <c r="H78" i="8" s="1"/>
  <c r="I78" i="8"/>
  <c r="D79" i="8"/>
  <c r="E79" i="8" s="1"/>
  <c r="H79" i="8" s="1"/>
  <c r="I79" i="8"/>
  <c r="D80" i="8"/>
  <c r="E80" i="8" s="1"/>
  <c r="H80" i="8" s="1"/>
  <c r="I80" i="8"/>
  <c r="D81" i="8"/>
  <c r="E81" i="8"/>
  <c r="H81" i="8" s="1"/>
  <c r="I81" i="8"/>
  <c r="D82" i="8"/>
  <c r="E82" i="8" s="1"/>
  <c r="H82" i="8" s="1"/>
  <c r="I82" i="8"/>
  <c r="D83" i="8"/>
  <c r="E83" i="8" s="1"/>
  <c r="H83" i="8" s="1"/>
  <c r="I83" i="8"/>
  <c r="D84" i="8"/>
  <c r="E84" i="8" s="1"/>
  <c r="H84" i="8" s="1"/>
  <c r="I84" i="8"/>
  <c r="D85" i="8"/>
  <c r="E85" i="8" s="1"/>
  <c r="H85" i="8" s="1"/>
  <c r="I85" i="8"/>
  <c r="D86" i="8"/>
  <c r="E86" i="8" s="1"/>
  <c r="H86" i="8" s="1"/>
  <c r="I86" i="8"/>
  <c r="D87" i="8"/>
  <c r="E87" i="8"/>
  <c r="H87" i="8" s="1"/>
  <c r="I87" i="8"/>
  <c r="D88" i="8"/>
  <c r="E88" i="8" s="1"/>
  <c r="H88" i="8" s="1"/>
  <c r="I88" i="8"/>
  <c r="D89" i="8"/>
  <c r="E89" i="8" s="1"/>
  <c r="H89" i="8" s="1"/>
  <c r="I89" i="8"/>
  <c r="D90" i="8"/>
  <c r="E90" i="8"/>
  <c r="H90" i="8" s="1"/>
  <c r="I90" i="8"/>
  <c r="D91" i="8"/>
  <c r="E91" i="8" s="1"/>
  <c r="H91" i="8" s="1"/>
  <c r="I91" i="8"/>
  <c r="D92" i="8"/>
  <c r="E92" i="8" s="1"/>
  <c r="H92" i="8" s="1"/>
  <c r="I92" i="8"/>
  <c r="D93" i="8"/>
  <c r="E93" i="8" s="1"/>
  <c r="H93" i="8" s="1"/>
  <c r="I93" i="8"/>
  <c r="D94" i="8"/>
  <c r="E94" i="8" s="1"/>
  <c r="H94" i="8" s="1"/>
  <c r="I94" i="8"/>
  <c r="D95" i="8"/>
  <c r="E95" i="8" s="1"/>
  <c r="H95" i="8" s="1"/>
  <c r="I95" i="8"/>
  <c r="D96" i="8"/>
  <c r="E96" i="8" s="1"/>
  <c r="H96" i="8" s="1"/>
  <c r="I96" i="8"/>
  <c r="D97" i="8"/>
  <c r="E97" i="8" s="1"/>
  <c r="H97" i="8" s="1"/>
  <c r="I97" i="8"/>
  <c r="D98" i="8"/>
  <c r="E98" i="8" s="1"/>
  <c r="H98" i="8" s="1"/>
  <c r="I98" i="8"/>
  <c r="D99" i="8"/>
  <c r="E99" i="8"/>
  <c r="H99" i="8" s="1"/>
  <c r="I99" i="8"/>
  <c r="D100" i="8"/>
  <c r="E100" i="8" s="1"/>
  <c r="H100" i="8" s="1"/>
  <c r="I100" i="8"/>
  <c r="D4" i="9"/>
  <c r="E4" i="9" s="1"/>
  <c r="H4" i="9" s="1"/>
  <c r="D5" i="9"/>
  <c r="E5" i="9" s="1"/>
  <c r="H5" i="9" s="1"/>
  <c r="I5" i="9"/>
  <c r="D6" i="9"/>
  <c r="E6" i="9" s="1"/>
  <c r="H6" i="9" s="1"/>
  <c r="I6" i="9"/>
  <c r="D7" i="9"/>
  <c r="E7" i="9" s="1"/>
  <c r="H7" i="9" s="1"/>
  <c r="I7" i="9"/>
  <c r="D8" i="9"/>
  <c r="E8" i="9" s="1"/>
  <c r="H8" i="9" s="1"/>
  <c r="I8" i="9"/>
  <c r="D9" i="9"/>
  <c r="E9" i="9" s="1"/>
  <c r="H9" i="9" s="1"/>
  <c r="I9" i="9"/>
  <c r="D10" i="9"/>
  <c r="E10" i="9" s="1"/>
  <c r="H10" i="9" s="1"/>
  <c r="I10" i="9"/>
  <c r="D11" i="9"/>
  <c r="E11" i="9" s="1"/>
  <c r="H11" i="9" s="1"/>
  <c r="I11" i="9"/>
  <c r="D12" i="9"/>
  <c r="E12" i="9"/>
  <c r="H12" i="9" s="1"/>
  <c r="I12" i="9"/>
  <c r="D13" i="9"/>
  <c r="E13" i="9" s="1"/>
  <c r="H13" i="9" s="1"/>
  <c r="I13" i="9"/>
  <c r="D14" i="9"/>
  <c r="E14" i="9" s="1"/>
  <c r="H14" i="9" s="1"/>
  <c r="I14" i="9"/>
  <c r="D15" i="9"/>
  <c r="E15" i="9"/>
  <c r="H15" i="9" s="1"/>
  <c r="I15" i="9"/>
  <c r="D16" i="9"/>
  <c r="E16" i="9" s="1"/>
  <c r="H16" i="9" s="1"/>
  <c r="I16" i="9"/>
  <c r="D17" i="9"/>
  <c r="E17" i="9" s="1"/>
  <c r="H17" i="9" s="1"/>
  <c r="I17" i="9"/>
  <c r="D18" i="9"/>
  <c r="E18" i="9"/>
  <c r="H18" i="9" s="1"/>
  <c r="I18" i="9"/>
  <c r="D19" i="9"/>
  <c r="E19" i="9" s="1"/>
  <c r="H19" i="9" s="1"/>
  <c r="I19" i="9"/>
  <c r="D20" i="9"/>
  <c r="E20" i="9" s="1"/>
  <c r="H20" i="9" s="1"/>
  <c r="I20" i="9"/>
  <c r="D21" i="9"/>
  <c r="E21" i="9" s="1"/>
  <c r="H21" i="9" s="1"/>
  <c r="I21" i="9"/>
  <c r="D22" i="9"/>
  <c r="E22" i="9" s="1"/>
  <c r="H22" i="9" s="1"/>
  <c r="I22" i="9"/>
  <c r="D23" i="9"/>
  <c r="E23" i="9" s="1"/>
  <c r="H23" i="9" s="1"/>
  <c r="I23" i="9"/>
  <c r="D24" i="9"/>
  <c r="E24" i="9" s="1"/>
  <c r="H24" i="9" s="1"/>
  <c r="I24" i="9"/>
  <c r="D25" i="9"/>
  <c r="E25" i="9" s="1"/>
  <c r="H25" i="9" s="1"/>
  <c r="I25" i="9"/>
  <c r="D26" i="9"/>
  <c r="E26" i="9" s="1"/>
  <c r="H26" i="9" s="1"/>
  <c r="I26" i="9"/>
  <c r="D27" i="9"/>
  <c r="E27" i="9"/>
  <c r="H27" i="9" s="1"/>
  <c r="I27" i="9"/>
  <c r="D28" i="9"/>
  <c r="E28" i="9" s="1"/>
  <c r="H28" i="9" s="1"/>
  <c r="I28" i="9"/>
  <c r="D29" i="9"/>
  <c r="E29" i="9" s="1"/>
  <c r="H29" i="9" s="1"/>
  <c r="I29" i="9"/>
  <c r="D30" i="9"/>
  <c r="E30" i="9"/>
  <c r="H30" i="9" s="1"/>
  <c r="I30" i="9"/>
  <c r="D31" i="9"/>
  <c r="E31" i="9" s="1"/>
  <c r="H31" i="9" s="1"/>
  <c r="I31" i="9"/>
  <c r="D32" i="9"/>
  <c r="E32" i="9" s="1"/>
  <c r="H32" i="9" s="1"/>
  <c r="I32" i="9"/>
  <c r="D33" i="9"/>
  <c r="E33" i="9"/>
  <c r="H33" i="9" s="1"/>
  <c r="I33" i="9"/>
  <c r="D34" i="9"/>
  <c r="E34" i="9" s="1"/>
  <c r="H34" i="9" s="1"/>
  <c r="I34" i="9"/>
  <c r="D35" i="9"/>
  <c r="E35" i="9" s="1"/>
  <c r="H35" i="9" s="1"/>
  <c r="I35" i="9"/>
  <c r="D36" i="9"/>
  <c r="E36" i="9" s="1"/>
  <c r="H36" i="9" s="1"/>
  <c r="I36" i="9"/>
  <c r="D37" i="9"/>
  <c r="E37" i="9" s="1"/>
  <c r="H37" i="9" s="1"/>
  <c r="I37" i="9"/>
  <c r="D38" i="9"/>
  <c r="E38" i="9" s="1"/>
  <c r="H38" i="9" s="1"/>
  <c r="I38" i="9"/>
  <c r="D39" i="9"/>
  <c r="E39" i="9" s="1"/>
  <c r="H39" i="9" s="1"/>
  <c r="I39" i="9"/>
  <c r="D40" i="9"/>
  <c r="E40" i="9" s="1"/>
  <c r="H40" i="9" s="1"/>
  <c r="I40" i="9"/>
  <c r="D41" i="9"/>
  <c r="E41" i="9" s="1"/>
  <c r="H41" i="9" s="1"/>
  <c r="I41" i="9"/>
  <c r="D42" i="9"/>
  <c r="E42" i="9" s="1"/>
  <c r="H42" i="9" s="1"/>
  <c r="I42" i="9"/>
  <c r="D43" i="9"/>
  <c r="E43" i="9" s="1"/>
  <c r="H43" i="9" s="1"/>
  <c r="I43" i="9"/>
  <c r="D44" i="9"/>
  <c r="E44" i="9" s="1"/>
  <c r="H44" i="9" s="1"/>
  <c r="I44" i="9"/>
  <c r="D45" i="9"/>
  <c r="E45" i="9"/>
  <c r="H45" i="9" s="1"/>
  <c r="I45" i="9"/>
  <c r="D46" i="9"/>
  <c r="E46" i="9" s="1"/>
  <c r="H46" i="9" s="1"/>
  <c r="I46" i="9"/>
  <c r="D47" i="9"/>
  <c r="E47" i="9" s="1"/>
  <c r="H47" i="9" s="1"/>
  <c r="I47" i="9"/>
  <c r="D48" i="9"/>
  <c r="E48" i="9" s="1"/>
  <c r="H48" i="9" s="1"/>
  <c r="I48" i="9"/>
  <c r="D49" i="9"/>
  <c r="E49" i="9" s="1"/>
  <c r="H49" i="9" s="1"/>
  <c r="I49" i="9"/>
  <c r="D50" i="9"/>
  <c r="E50" i="9" s="1"/>
  <c r="H50" i="9" s="1"/>
  <c r="I50" i="9"/>
  <c r="D51" i="9"/>
  <c r="E51" i="9"/>
  <c r="H51" i="9" s="1"/>
  <c r="I51" i="9"/>
  <c r="D52" i="9"/>
  <c r="E52" i="9" s="1"/>
  <c r="H52" i="9" s="1"/>
  <c r="I52" i="9"/>
  <c r="D53" i="9"/>
  <c r="E53" i="9" s="1"/>
  <c r="H53" i="9" s="1"/>
  <c r="I53" i="9"/>
  <c r="D54" i="9"/>
  <c r="E54" i="9"/>
  <c r="H54" i="9" s="1"/>
  <c r="I54" i="9"/>
  <c r="D55" i="9"/>
  <c r="E55" i="9" s="1"/>
  <c r="H55" i="9" s="1"/>
  <c r="I55" i="9"/>
  <c r="D56" i="9"/>
  <c r="E56" i="9" s="1"/>
  <c r="H56" i="9" s="1"/>
  <c r="I56" i="9"/>
  <c r="D57" i="9"/>
  <c r="E57" i="9" s="1"/>
  <c r="H57" i="9" s="1"/>
  <c r="I57" i="9"/>
  <c r="D58" i="9"/>
  <c r="E58" i="9" s="1"/>
  <c r="H58" i="9" s="1"/>
  <c r="I58" i="9"/>
  <c r="D59" i="9"/>
  <c r="E59" i="9" s="1"/>
  <c r="H59" i="9" s="1"/>
  <c r="I59" i="9"/>
  <c r="D60" i="9"/>
  <c r="E60" i="9" s="1"/>
  <c r="H60" i="9" s="1"/>
  <c r="I60" i="9"/>
  <c r="D61" i="9"/>
  <c r="E61" i="9" s="1"/>
  <c r="H61" i="9" s="1"/>
  <c r="I61" i="9"/>
  <c r="D62" i="9"/>
  <c r="E62" i="9" s="1"/>
  <c r="H62" i="9" s="1"/>
  <c r="I62" i="9"/>
  <c r="D63" i="9"/>
  <c r="E63" i="9" s="1"/>
  <c r="H63" i="9" s="1"/>
  <c r="I63" i="9"/>
  <c r="D64" i="9"/>
  <c r="E64" i="9" s="1"/>
  <c r="H64" i="9" s="1"/>
  <c r="I64" i="9"/>
  <c r="D65" i="9"/>
  <c r="E65" i="9" s="1"/>
  <c r="H65" i="9" s="1"/>
  <c r="I65" i="9"/>
  <c r="D66" i="9"/>
  <c r="E66" i="9" s="1"/>
  <c r="H66" i="9" s="1"/>
  <c r="I66" i="9"/>
  <c r="D67" i="9"/>
  <c r="E67" i="9" s="1"/>
  <c r="H67" i="9" s="1"/>
  <c r="I67" i="9"/>
  <c r="D68" i="9"/>
  <c r="E68" i="9" s="1"/>
  <c r="H68" i="9" s="1"/>
  <c r="I68" i="9"/>
  <c r="D69" i="9"/>
  <c r="E69" i="9" s="1"/>
  <c r="H69" i="9" s="1"/>
  <c r="I69" i="9"/>
  <c r="D70" i="9"/>
  <c r="E70" i="9" s="1"/>
  <c r="H70" i="9" s="1"/>
  <c r="I70" i="9"/>
  <c r="D71" i="9"/>
  <c r="E71" i="9" s="1"/>
  <c r="H71" i="9" s="1"/>
  <c r="I71" i="9"/>
  <c r="D72" i="9"/>
  <c r="E72" i="9" s="1"/>
  <c r="H72" i="9" s="1"/>
  <c r="I72" i="9"/>
  <c r="D73" i="9"/>
  <c r="E73" i="9" s="1"/>
  <c r="H73" i="9" s="1"/>
  <c r="I73" i="9"/>
  <c r="D74" i="9"/>
  <c r="E74" i="9" s="1"/>
  <c r="H74" i="9" s="1"/>
  <c r="I74" i="9"/>
  <c r="D75" i="9"/>
  <c r="E75" i="9" s="1"/>
  <c r="H75" i="9" s="1"/>
  <c r="I75" i="9"/>
  <c r="D76" i="9"/>
  <c r="E76" i="9" s="1"/>
  <c r="H76" i="9" s="1"/>
  <c r="I76" i="9"/>
  <c r="D77" i="9"/>
  <c r="E77" i="9" s="1"/>
  <c r="H77" i="9" s="1"/>
  <c r="I77" i="9"/>
  <c r="D78" i="9"/>
  <c r="E78" i="9" s="1"/>
  <c r="H78" i="9" s="1"/>
  <c r="I78" i="9"/>
  <c r="D79" i="9"/>
  <c r="E79" i="9" s="1"/>
  <c r="H79" i="9" s="1"/>
  <c r="I79" i="9"/>
  <c r="D80" i="9"/>
  <c r="E80" i="9" s="1"/>
  <c r="H80" i="9" s="1"/>
  <c r="I80" i="9"/>
  <c r="D81" i="9"/>
  <c r="E81" i="9" s="1"/>
  <c r="H81" i="9" s="1"/>
  <c r="I81" i="9"/>
  <c r="D82" i="9"/>
  <c r="E82" i="9" s="1"/>
  <c r="H82" i="9" s="1"/>
  <c r="I82" i="9"/>
  <c r="D83" i="9"/>
  <c r="E83" i="9" s="1"/>
  <c r="H83" i="9" s="1"/>
  <c r="I83" i="9"/>
  <c r="D84" i="9"/>
  <c r="E84" i="9" s="1"/>
  <c r="H84" i="9" s="1"/>
  <c r="I84" i="9"/>
  <c r="D85" i="9"/>
  <c r="E85" i="9" s="1"/>
  <c r="H85" i="9" s="1"/>
  <c r="I85" i="9"/>
  <c r="D86" i="9"/>
  <c r="E86" i="9" s="1"/>
  <c r="H86" i="9" s="1"/>
  <c r="I86" i="9"/>
  <c r="D87" i="9"/>
  <c r="E87" i="9" s="1"/>
  <c r="H87" i="9" s="1"/>
  <c r="I87" i="9"/>
  <c r="D88" i="9"/>
  <c r="E88" i="9" s="1"/>
  <c r="H88" i="9" s="1"/>
  <c r="I88" i="9"/>
  <c r="D89" i="9"/>
  <c r="E89" i="9" s="1"/>
  <c r="H89" i="9" s="1"/>
  <c r="I89" i="9"/>
  <c r="D90" i="9"/>
  <c r="E90" i="9" s="1"/>
  <c r="H90" i="9" s="1"/>
  <c r="I90" i="9"/>
  <c r="D91" i="9"/>
  <c r="E91" i="9" s="1"/>
  <c r="H91" i="9" s="1"/>
  <c r="I91" i="9"/>
  <c r="D92" i="9"/>
  <c r="E92" i="9" s="1"/>
  <c r="H92" i="9" s="1"/>
  <c r="I92" i="9"/>
  <c r="D93" i="9"/>
  <c r="E93" i="9" s="1"/>
  <c r="H93" i="9" s="1"/>
  <c r="I93" i="9"/>
  <c r="D94" i="9"/>
  <c r="E94" i="9" s="1"/>
  <c r="H94" i="9" s="1"/>
  <c r="I94" i="9"/>
  <c r="D95" i="9"/>
  <c r="E95" i="9" s="1"/>
  <c r="H95" i="9" s="1"/>
  <c r="I95" i="9"/>
  <c r="D96" i="9"/>
  <c r="E96" i="9" s="1"/>
  <c r="H96" i="9" s="1"/>
  <c r="I96" i="9"/>
  <c r="D97" i="9"/>
  <c r="E97" i="9" s="1"/>
  <c r="H97" i="9" s="1"/>
  <c r="I97" i="9"/>
  <c r="D98" i="9"/>
  <c r="E98" i="9" s="1"/>
  <c r="H98" i="9" s="1"/>
  <c r="I98" i="9"/>
  <c r="D99" i="9"/>
  <c r="E99" i="9" s="1"/>
  <c r="H99" i="9" s="1"/>
  <c r="I99" i="9"/>
  <c r="I3" i="8"/>
  <c r="I3" i="7"/>
  <c r="I3" i="6"/>
  <c r="I4" i="6"/>
  <c r="D3" i="8"/>
  <c r="E3" i="8" s="1"/>
  <c r="H3" i="8" s="1"/>
  <c r="D3" i="7"/>
  <c r="E3" i="7" s="1"/>
  <c r="H3" i="7" s="1"/>
  <c r="D3" i="6"/>
  <c r="E3" i="6" s="1"/>
  <c r="H3" i="6" s="1"/>
  <c r="D4" i="6"/>
  <c r="E4" i="6" s="1"/>
  <c r="H4" i="6" s="1"/>
  <c r="D5" i="6"/>
  <c r="E5" i="6" s="1"/>
  <c r="H5" i="6" s="1"/>
  <c r="I5" i="6"/>
  <c r="D6" i="6"/>
  <c r="E6" i="6" s="1"/>
  <c r="H6" i="6" s="1"/>
  <c r="I6" i="6"/>
  <c r="D7" i="6"/>
  <c r="E7" i="6" s="1"/>
  <c r="H7" i="6" s="1"/>
  <c r="I7" i="6"/>
  <c r="D8" i="6"/>
  <c r="E8" i="6" s="1"/>
  <c r="H8" i="6" s="1"/>
  <c r="I8" i="6"/>
  <c r="D9" i="6"/>
  <c r="E9" i="6"/>
  <c r="H9" i="6" s="1"/>
  <c r="I9" i="6"/>
  <c r="D10" i="6"/>
  <c r="E10" i="6" s="1"/>
  <c r="H10" i="6" s="1"/>
  <c r="I10" i="6"/>
  <c r="D11" i="6"/>
  <c r="E11" i="6" s="1"/>
  <c r="H11" i="6" s="1"/>
  <c r="I11" i="6"/>
  <c r="D12" i="6"/>
  <c r="E12" i="6" s="1"/>
  <c r="H12" i="6" s="1"/>
  <c r="I12" i="6"/>
  <c r="D13" i="6"/>
  <c r="E13" i="6" s="1"/>
  <c r="H13" i="6" s="1"/>
  <c r="I13" i="6"/>
  <c r="D14" i="6"/>
  <c r="E14" i="6" s="1"/>
  <c r="H14" i="6" s="1"/>
  <c r="I14" i="6"/>
  <c r="D15" i="6"/>
  <c r="E15" i="6" s="1"/>
  <c r="H15" i="6" s="1"/>
  <c r="I15" i="6"/>
  <c r="D16" i="6"/>
  <c r="E16" i="6" s="1"/>
  <c r="H16" i="6" s="1"/>
  <c r="I16" i="6"/>
  <c r="D17" i="6"/>
  <c r="E17" i="6" s="1"/>
  <c r="H17" i="6" s="1"/>
  <c r="I17" i="6"/>
  <c r="D18" i="6"/>
  <c r="E18" i="6"/>
  <c r="H18" i="6" s="1"/>
  <c r="I18" i="6"/>
  <c r="D19" i="6"/>
  <c r="E19" i="6" s="1"/>
  <c r="H19" i="6" s="1"/>
  <c r="I19" i="6"/>
  <c r="D20" i="6"/>
  <c r="E20" i="6" s="1"/>
  <c r="H20" i="6" s="1"/>
  <c r="I20" i="6"/>
  <c r="D21" i="6"/>
  <c r="E21" i="6" s="1"/>
  <c r="H21" i="6" s="1"/>
  <c r="I21" i="6"/>
  <c r="D22" i="6"/>
  <c r="E22" i="6" s="1"/>
  <c r="H22" i="6" s="1"/>
  <c r="I22" i="6"/>
  <c r="D23" i="6"/>
  <c r="E23" i="6" s="1"/>
  <c r="H23" i="6" s="1"/>
  <c r="I23" i="6"/>
  <c r="D24" i="6"/>
  <c r="E24" i="6" s="1"/>
  <c r="H24" i="6" s="1"/>
  <c r="I24" i="6"/>
  <c r="D25" i="6"/>
  <c r="E25" i="6" s="1"/>
  <c r="H25" i="6" s="1"/>
  <c r="I25" i="6"/>
  <c r="D26" i="6"/>
  <c r="E26" i="6" s="1"/>
  <c r="H26" i="6" s="1"/>
  <c r="I26" i="6"/>
  <c r="D27" i="6"/>
  <c r="E27" i="6"/>
  <c r="H27" i="6" s="1"/>
  <c r="I27" i="6"/>
  <c r="D28" i="6"/>
  <c r="E28" i="6" s="1"/>
  <c r="H28" i="6" s="1"/>
  <c r="I28" i="6"/>
  <c r="D29" i="6"/>
  <c r="E29" i="6" s="1"/>
  <c r="H29" i="6" s="1"/>
  <c r="I29" i="6"/>
  <c r="D30" i="6"/>
  <c r="E30" i="6" s="1"/>
  <c r="H30" i="6" s="1"/>
  <c r="I30" i="6"/>
  <c r="D31" i="6"/>
  <c r="E31" i="6" s="1"/>
  <c r="H31" i="6" s="1"/>
  <c r="I31" i="6"/>
  <c r="D32" i="6"/>
  <c r="E32" i="6" s="1"/>
  <c r="H32" i="6" s="1"/>
  <c r="I32" i="6"/>
  <c r="D33" i="6"/>
  <c r="E33" i="6" s="1"/>
  <c r="H33" i="6" s="1"/>
  <c r="I33" i="6"/>
  <c r="D34" i="6"/>
  <c r="E34" i="6" s="1"/>
  <c r="H34" i="6" s="1"/>
  <c r="I34" i="6"/>
  <c r="D35" i="6"/>
  <c r="E35" i="6" s="1"/>
  <c r="H35" i="6" s="1"/>
  <c r="I35" i="6"/>
  <c r="D36" i="6"/>
  <c r="E36" i="6"/>
  <c r="H36" i="6" s="1"/>
  <c r="I36" i="6"/>
  <c r="D37" i="6"/>
  <c r="E37" i="6" s="1"/>
  <c r="H37" i="6" s="1"/>
  <c r="I37" i="6"/>
  <c r="D38" i="6"/>
  <c r="E38" i="6" s="1"/>
  <c r="H38" i="6" s="1"/>
  <c r="I38" i="6"/>
  <c r="D39" i="6"/>
  <c r="E39" i="6" s="1"/>
  <c r="H39" i="6" s="1"/>
  <c r="I39" i="6"/>
  <c r="D40" i="6"/>
  <c r="E40" i="6" s="1"/>
  <c r="H40" i="6" s="1"/>
  <c r="I40" i="6"/>
  <c r="D41" i="6"/>
  <c r="E41" i="6" s="1"/>
  <c r="H41" i="6" s="1"/>
  <c r="I41" i="6"/>
  <c r="D42" i="6"/>
  <c r="E42" i="6" s="1"/>
  <c r="H42" i="6" s="1"/>
  <c r="I42" i="6"/>
  <c r="D43" i="6"/>
  <c r="E43" i="6" s="1"/>
  <c r="H43" i="6" s="1"/>
  <c r="I43" i="6"/>
  <c r="D44" i="6"/>
  <c r="E44" i="6" s="1"/>
  <c r="H44" i="6" s="1"/>
  <c r="I44" i="6"/>
  <c r="D45" i="6"/>
  <c r="E45" i="6"/>
  <c r="H45" i="6" s="1"/>
  <c r="I45" i="6"/>
  <c r="D46" i="6"/>
  <c r="E46" i="6" s="1"/>
  <c r="H46" i="6" s="1"/>
  <c r="I46" i="6"/>
  <c r="D47" i="6"/>
  <c r="E47" i="6" s="1"/>
  <c r="H47" i="6" s="1"/>
  <c r="I47" i="6"/>
  <c r="D48" i="6"/>
  <c r="E48" i="6" s="1"/>
  <c r="H48" i="6" s="1"/>
  <c r="I48" i="6"/>
  <c r="D49" i="6"/>
  <c r="E49" i="6" s="1"/>
  <c r="H49" i="6" s="1"/>
  <c r="I49" i="6"/>
  <c r="D50" i="6"/>
  <c r="E50" i="6" s="1"/>
  <c r="H50" i="6" s="1"/>
  <c r="I50" i="6"/>
  <c r="D51" i="6"/>
  <c r="E51" i="6" s="1"/>
  <c r="H51" i="6" s="1"/>
  <c r="I51" i="6"/>
  <c r="D52" i="6"/>
  <c r="E52" i="6" s="1"/>
  <c r="H52" i="6" s="1"/>
  <c r="I52" i="6"/>
  <c r="D53" i="6"/>
  <c r="E53" i="6" s="1"/>
  <c r="H53" i="6" s="1"/>
  <c r="I53" i="6"/>
  <c r="D54" i="6"/>
  <c r="E54" i="6"/>
  <c r="H54" i="6" s="1"/>
  <c r="I54" i="6"/>
  <c r="D55" i="6"/>
  <c r="E55" i="6" s="1"/>
  <c r="H55" i="6" s="1"/>
  <c r="I55" i="6"/>
  <c r="D56" i="6"/>
  <c r="E56" i="6" s="1"/>
  <c r="H56" i="6" s="1"/>
  <c r="I56" i="6"/>
  <c r="D57" i="6"/>
  <c r="E57" i="6" s="1"/>
  <c r="H57" i="6" s="1"/>
  <c r="I57" i="6"/>
  <c r="D58" i="6"/>
  <c r="E58" i="6" s="1"/>
  <c r="H58" i="6" s="1"/>
  <c r="I58" i="6"/>
  <c r="D59" i="6"/>
  <c r="E59" i="6" s="1"/>
  <c r="H59" i="6" s="1"/>
  <c r="I59" i="6"/>
  <c r="D60" i="6"/>
  <c r="E60" i="6" s="1"/>
  <c r="H60" i="6" s="1"/>
  <c r="I60" i="6"/>
  <c r="D61" i="6"/>
  <c r="E61" i="6" s="1"/>
  <c r="H61" i="6" s="1"/>
  <c r="I61" i="6"/>
  <c r="D62" i="6"/>
  <c r="E62" i="6" s="1"/>
  <c r="H62" i="6" s="1"/>
  <c r="I62" i="6"/>
  <c r="D63" i="6"/>
  <c r="E63" i="6"/>
  <c r="H63" i="6" s="1"/>
  <c r="I63" i="6"/>
  <c r="D64" i="6"/>
  <c r="E64" i="6" s="1"/>
  <c r="H64" i="6" s="1"/>
  <c r="I64" i="6"/>
  <c r="D65" i="6"/>
  <c r="E65" i="6" s="1"/>
  <c r="H65" i="6" s="1"/>
  <c r="I65" i="6"/>
  <c r="D66" i="6"/>
  <c r="E66" i="6" s="1"/>
  <c r="H66" i="6" s="1"/>
  <c r="I66" i="6"/>
  <c r="D67" i="6"/>
  <c r="E67" i="6" s="1"/>
  <c r="H67" i="6" s="1"/>
  <c r="I67" i="6"/>
  <c r="D68" i="6"/>
  <c r="E68" i="6" s="1"/>
  <c r="H68" i="6" s="1"/>
  <c r="I68" i="6"/>
  <c r="D69" i="6"/>
  <c r="E69" i="6" s="1"/>
  <c r="H69" i="6" s="1"/>
  <c r="I69" i="6"/>
  <c r="D70" i="6"/>
  <c r="E70" i="6" s="1"/>
  <c r="H70" i="6" s="1"/>
  <c r="I70" i="6"/>
  <c r="D71" i="6"/>
  <c r="E71" i="6" s="1"/>
  <c r="H71" i="6" s="1"/>
  <c r="I71" i="6"/>
  <c r="D72" i="6"/>
  <c r="E72" i="6"/>
  <c r="H72" i="6" s="1"/>
  <c r="I72" i="6"/>
  <c r="D73" i="6"/>
  <c r="E73" i="6" s="1"/>
  <c r="H73" i="6" s="1"/>
  <c r="I73" i="6"/>
  <c r="D74" i="6"/>
  <c r="E74" i="6" s="1"/>
  <c r="H74" i="6" s="1"/>
  <c r="I74" i="6"/>
  <c r="D75" i="6"/>
  <c r="E75" i="6" s="1"/>
  <c r="H75" i="6" s="1"/>
  <c r="I75" i="6"/>
  <c r="D76" i="6"/>
  <c r="E76" i="6" s="1"/>
  <c r="H76" i="6" s="1"/>
  <c r="I76" i="6"/>
  <c r="D77" i="6"/>
  <c r="E77" i="6" s="1"/>
  <c r="H77" i="6" s="1"/>
  <c r="I77" i="6"/>
  <c r="D78" i="6"/>
  <c r="E78" i="6" s="1"/>
  <c r="H78" i="6" s="1"/>
  <c r="I78" i="6"/>
  <c r="D79" i="6"/>
  <c r="E79" i="6" s="1"/>
  <c r="H79" i="6" s="1"/>
  <c r="I79" i="6"/>
  <c r="D80" i="6"/>
  <c r="E80" i="6" s="1"/>
  <c r="H80" i="6" s="1"/>
  <c r="I80" i="6"/>
  <c r="D81" i="6"/>
  <c r="E81" i="6"/>
  <c r="H81" i="6" s="1"/>
  <c r="I81" i="6"/>
  <c r="D82" i="6"/>
  <c r="E82" i="6" s="1"/>
  <c r="H82" i="6" s="1"/>
  <c r="I82" i="6"/>
  <c r="D83" i="6"/>
  <c r="E83" i="6" s="1"/>
  <c r="H83" i="6" s="1"/>
  <c r="I83" i="6"/>
  <c r="D84" i="6"/>
  <c r="E84" i="6" s="1"/>
  <c r="H84" i="6" s="1"/>
  <c r="I84" i="6"/>
  <c r="D85" i="6"/>
  <c r="E85" i="6" s="1"/>
  <c r="H85" i="6" s="1"/>
  <c r="I85" i="6"/>
  <c r="D86" i="6"/>
  <c r="E86" i="6" s="1"/>
  <c r="H86" i="6" s="1"/>
  <c r="I86" i="6"/>
  <c r="D87" i="6"/>
  <c r="E87" i="6" s="1"/>
  <c r="H87" i="6" s="1"/>
  <c r="I87" i="6"/>
  <c r="D88" i="6"/>
  <c r="E88" i="6" s="1"/>
  <c r="H88" i="6" s="1"/>
  <c r="I88" i="6"/>
  <c r="D89" i="6"/>
  <c r="E89" i="6" s="1"/>
  <c r="H89" i="6" s="1"/>
  <c r="I89" i="6"/>
  <c r="D90" i="6"/>
  <c r="E90" i="6"/>
  <c r="H90" i="6" s="1"/>
  <c r="I90" i="6"/>
  <c r="D91" i="6"/>
  <c r="E91" i="6" s="1"/>
  <c r="H91" i="6" s="1"/>
  <c r="I91" i="6"/>
  <c r="D92" i="6"/>
  <c r="E92" i="6" s="1"/>
  <c r="H92" i="6" s="1"/>
  <c r="I92" i="6"/>
  <c r="D93" i="6"/>
  <c r="E93" i="6" s="1"/>
  <c r="H93" i="6" s="1"/>
  <c r="I93" i="6"/>
  <c r="D94" i="6"/>
  <c r="E94" i="6" s="1"/>
  <c r="H94" i="6" s="1"/>
  <c r="I94" i="6"/>
  <c r="D95" i="6"/>
  <c r="E95" i="6" s="1"/>
  <c r="H95" i="6" s="1"/>
  <c r="I95" i="6"/>
  <c r="D96" i="6"/>
  <c r="E96" i="6" s="1"/>
  <c r="H96" i="6" s="1"/>
  <c r="I96" i="6"/>
  <c r="D97" i="6"/>
  <c r="E97" i="6" s="1"/>
  <c r="H97" i="6" s="1"/>
  <c r="I97" i="6"/>
  <c r="D98" i="6"/>
  <c r="E98" i="6" s="1"/>
  <c r="H98" i="6" s="1"/>
  <c r="I98" i="6"/>
  <c r="D4" i="3"/>
  <c r="E4" i="3" s="1"/>
  <c r="H4" i="3" s="1"/>
  <c r="I4" i="3"/>
  <c r="D5" i="3"/>
  <c r="E5" i="3" s="1"/>
  <c r="H5" i="3" s="1"/>
  <c r="I5" i="3"/>
  <c r="D6" i="3"/>
  <c r="E6" i="3" s="1"/>
  <c r="H6" i="3" s="1"/>
  <c r="I6" i="3"/>
  <c r="D7" i="3"/>
  <c r="E7" i="3" s="1"/>
  <c r="H7" i="3" s="1"/>
  <c r="I7" i="3"/>
  <c r="D8" i="3"/>
  <c r="E8" i="3" s="1"/>
  <c r="H8" i="3" s="1"/>
  <c r="I8" i="3"/>
  <c r="D9" i="3"/>
  <c r="E9" i="3"/>
  <c r="H9" i="3" s="1"/>
  <c r="I9" i="3"/>
  <c r="D10" i="3"/>
  <c r="E10" i="3" s="1"/>
  <c r="H10" i="3" s="1"/>
  <c r="I10" i="3"/>
  <c r="D11" i="3"/>
  <c r="E11" i="3" s="1"/>
  <c r="H11" i="3" s="1"/>
  <c r="I11" i="3"/>
  <c r="D12" i="3"/>
  <c r="E12" i="3"/>
  <c r="H12" i="3"/>
  <c r="I12" i="3"/>
  <c r="D13" i="3"/>
  <c r="E13" i="3" s="1"/>
  <c r="H13" i="3" s="1"/>
  <c r="I13" i="3"/>
  <c r="D14" i="3"/>
  <c r="E14" i="3" s="1"/>
  <c r="H14" i="3" s="1"/>
  <c r="I14" i="3"/>
  <c r="D15" i="3"/>
  <c r="E15" i="3" s="1"/>
  <c r="H15" i="3" s="1"/>
  <c r="I15" i="3"/>
  <c r="D16" i="3"/>
  <c r="E16" i="3" s="1"/>
  <c r="H16" i="3" s="1"/>
  <c r="I16" i="3"/>
  <c r="D17" i="3"/>
  <c r="E17" i="3" s="1"/>
  <c r="H17" i="3" s="1"/>
  <c r="I17" i="3"/>
  <c r="D18" i="3"/>
  <c r="E18" i="3" s="1"/>
  <c r="H18" i="3" s="1"/>
  <c r="I18" i="3"/>
  <c r="D19" i="3"/>
  <c r="E19" i="3" s="1"/>
  <c r="H19" i="3" s="1"/>
  <c r="I19" i="3"/>
  <c r="D20" i="3"/>
  <c r="E20" i="3" s="1"/>
  <c r="H20" i="3" s="1"/>
  <c r="I20" i="3"/>
  <c r="D21" i="3"/>
  <c r="E21" i="3" s="1"/>
  <c r="H21" i="3" s="1"/>
  <c r="I21" i="3"/>
  <c r="D22" i="3"/>
  <c r="E22" i="3" s="1"/>
  <c r="H22" i="3" s="1"/>
  <c r="I22" i="3"/>
  <c r="D23" i="3"/>
  <c r="E23" i="3" s="1"/>
  <c r="H23" i="3" s="1"/>
  <c r="I23" i="3"/>
  <c r="D24" i="3"/>
  <c r="E24" i="3" s="1"/>
  <c r="H24" i="3" s="1"/>
  <c r="I24" i="3"/>
  <c r="D25" i="3"/>
  <c r="E25" i="3" s="1"/>
  <c r="H25" i="3" s="1"/>
  <c r="I25" i="3"/>
  <c r="D26" i="3"/>
  <c r="E26" i="3" s="1"/>
  <c r="H26" i="3" s="1"/>
  <c r="I26" i="3"/>
  <c r="D27" i="3"/>
  <c r="E27" i="3" s="1"/>
  <c r="H27" i="3" s="1"/>
  <c r="I27" i="3"/>
  <c r="D28" i="3"/>
  <c r="E28" i="3" s="1"/>
  <c r="H28" i="3" s="1"/>
  <c r="I28" i="3"/>
  <c r="D29" i="3"/>
  <c r="E29" i="3" s="1"/>
  <c r="H29" i="3" s="1"/>
  <c r="I29" i="3"/>
  <c r="D30" i="3"/>
  <c r="E30" i="3" s="1"/>
  <c r="H30" i="3" s="1"/>
  <c r="I30" i="3"/>
  <c r="D31" i="3"/>
  <c r="E31" i="3" s="1"/>
  <c r="H31" i="3" s="1"/>
  <c r="I31" i="3"/>
  <c r="D32" i="3"/>
  <c r="E32" i="3" s="1"/>
  <c r="H32" i="3" s="1"/>
  <c r="I32" i="3"/>
  <c r="D33" i="3"/>
  <c r="E33" i="3" s="1"/>
  <c r="H33" i="3" s="1"/>
  <c r="I33" i="3"/>
  <c r="D34" i="3"/>
  <c r="E34" i="3" s="1"/>
  <c r="H34" i="3" s="1"/>
  <c r="I34" i="3"/>
  <c r="D35" i="3"/>
  <c r="E35" i="3" s="1"/>
  <c r="H35" i="3" s="1"/>
  <c r="I35" i="3"/>
  <c r="D36" i="3"/>
  <c r="E36" i="3" s="1"/>
  <c r="H36" i="3" s="1"/>
  <c r="I36" i="3"/>
  <c r="D37" i="3"/>
  <c r="E37" i="3" s="1"/>
  <c r="H37" i="3" s="1"/>
  <c r="I37" i="3"/>
  <c r="D38" i="3"/>
  <c r="E38" i="3" s="1"/>
  <c r="H38" i="3" s="1"/>
  <c r="I38" i="3"/>
  <c r="D39" i="3"/>
  <c r="E39" i="3" s="1"/>
  <c r="H39" i="3" s="1"/>
  <c r="I39" i="3"/>
  <c r="D40" i="3"/>
  <c r="E40" i="3" s="1"/>
  <c r="H40" i="3" s="1"/>
  <c r="I40" i="3"/>
  <c r="D41" i="3"/>
  <c r="E41" i="3" s="1"/>
  <c r="H41" i="3" s="1"/>
  <c r="I41" i="3"/>
  <c r="D42" i="3"/>
  <c r="E42" i="3" s="1"/>
  <c r="H42" i="3" s="1"/>
  <c r="I42" i="3"/>
  <c r="D43" i="3"/>
  <c r="E43" i="3" s="1"/>
  <c r="H43" i="3" s="1"/>
  <c r="I43" i="3"/>
  <c r="D44" i="3"/>
  <c r="E44" i="3" s="1"/>
  <c r="H44" i="3" s="1"/>
  <c r="I44" i="3"/>
  <c r="D45" i="3"/>
  <c r="E45" i="3" s="1"/>
  <c r="H45" i="3" s="1"/>
  <c r="I45" i="3"/>
  <c r="D46" i="3"/>
  <c r="E46" i="3" s="1"/>
  <c r="H46" i="3" s="1"/>
  <c r="I46" i="3"/>
  <c r="D47" i="3"/>
  <c r="E47" i="3" s="1"/>
  <c r="H47" i="3" s="1"/>
  <c r="I47" i="3"/>
  <c r="D48" i="3"/>
  <c r="E48" i="3" s="1"/>
  <c r="H48" i="3" s="1"/>
  <c r="I48" i="3"/>
  <c r="D49" i="3"/>
  <c r="E49" i="3" s="1"/>
  <c r="H49" i="3" s="1"/>
  <c r="I49" i="3"/>
  <c r="D50" i="3"/>
  <c r="E50" i="3" s="1"/>
  <c r="H50" i="3" s="1"/>
  <c r="I50" i="3"/>
  <c r="D51" i="3"/>
  <c r="E51" i="3" s="1"/>
  <c r="H51" i="3" s="1"/>
  <c r="I51" i="3"/>
  <c r="D52" i="3"/>
  <c r="E52" i="3" s="1"/>
  <c r="H52" i="3" s="1"/>
  <c r="I52" i="3"/>
  <c r="D53" i="3"/>
  <c r="E53" i="3" s="1"/>
  <c r="H53" i="3" s="1"/>
  <c r="I53" i="3"/>
  <c r="D54" i="3"/>
  <c r="E54" i="3" s="1"/>
  <c r="H54" i="3" s="1"/>
  <c r="I54" i="3"/>
  <c r="D55" i="3"/>
  <c r="E55" i="3" s="1"/>
  <c r="H55" i="3" s="1"/>
  <c r="I55" i="3"/>
  <c r="D56" i="3"/>
  <c r="E56" i="3" s="1"/>
  <c r="H56" i="3" s="1"/>
  <c r="I56" i="3"/>
  <c r="D57" i="3"/>
  <c r="E57" i="3" s="1"/>
  <c r="H57" i="3" s="1"/>
  <c r="I57" i="3"/>
  <c r="D58" i="3"/>
  <c r="E58" i="3" s="1"/>
  <c r="H58" i="3" s="1"/>
  <c r="I58" i="3"/>
  <c r="D59" i="3"/>
  <c r="E59" i="3" s="1"/>
  <c r="H59" i="3" s="1"/>
  <c r="I59" i="3"/>
  <c r="D60" i="3"/>
  <c r="E60" i="3" s="1"/>
  <c r="H60" i="3" s="1"/>
  <c r="I60" i="3"/>
  <c r="D61" i="3"/>
  <c r="E61" i="3" s="1"/>
  <c r="H61" i="3" s="1"/>
  <c r="I61" i="3"/>
  <c r="D62" i="3"/>
  <c r="E62" i="3" s="1"/>
  <c r="H62" i="3" s="1"/>
  <c r="I62" i="3"/>
  <c r="D63" i="3"/>
  <c r="E63" i="3" s="1"/>
  <c r="H63" i="3" s="1"/>
  <c r="I63" i="3"/>
  <c r="D64" i="3"/>
  <c r="E64" i="3" s="1"/>
  <c r="H64" i="3" s="1"/>
  <c r="I64" i="3"/>
  <c r="D65" i="3"/>
  <c r="E65" i="3" s="1"/>
  <c r="H65" i="3" s="1"/>
  <c r="I65" i="3"/>
  <c r="D66" i="3"/>
  <c r="E66" i="3" s="1"/>
  <c r="H66" i="3" s="1"/>
  <c r="I66" i="3"/>
  <c r="D67" i="3"/>
  <c r="E67" i="3" s="1"/>
  <c r="H67" i="3" s="1"/>
  <c r="I67" i="3"/>
  <c r="D68" i="3"/>
  <c r="E68" i="3" s="1"/>
  <c r="H68" i="3" s="1"/>
  <c r="I68" i="3"/>
  <c r="D69" i="3"/>
  <c r="E69" i="3" s="1"/>
  <c r="H69" i="3" s="1"/>
  <c r="I69" i="3"/>
  <c r="D70" i="3"/>
  <c r="E70" i="3" s="1"/>
  <c r="H70" i="3" s="1"/>
  <c r="I70" i="3"/>
  <c r="D71" i="3"/>
  <c r="E71" i="3" s="1"/>
  <c r="H71" i="3" s="1"/>
  <c r="I71" i="3"/>
  <c r="D72" i="3"/>
  <c r="E72" i="3" s="1"/>
  <c r="H72" i="3" s="1"/>
  <c r="I72" i="3"/>
  <c r="D73" i="3"/>
  <c r="E73" i="3" s="1"/>
  <c r="H73" i="3" s="1"/>
  <c r="I73" i="3"/>
  <c r="D74" i="3"/>
  <c r="E74" i="3" s="1"/>
  <c r="H74" i="3" s="1"/>
  <c r="I74" i="3"/>
  <c r="D75" i="3"/>
  <c r="E75" i="3" s="1"/>
  <c r="H75" i="3" s="1"/>
  <c r="I75" i="3"/>
  <c r="D76" i="3"/>
  <c r="E76" i="3" s="1"/>
  <c r="H76" i="3" s="1"/>
  <c r="I76" i="3"/>
  <c r="D77" i="3"/>
  <c r="E77" i="3" s="1"/>
  <c r="H77" i="3" s="1"/>
  <c r="I77" i="3"/>
  <c r="D78" i="3"/>
  <c r="E78" i="3" s="1"/>
  <c r="H78" i="3" s="1"/>
  <c r="I78" i="3"/>
  <c r="D79" i="3"/>
  <c r="E79" i="3" s="1"/>
  <c r="H79" i="3" s="1"/>
  <c r="I79" i="3"/>
  <c r="D80" i="3"/>
  <c r="E80" i="3" s="1"/>
  <c r="H80" i="3" s="1"/>
  <c r="I80" i="3"/>
  <c r="D81" i="3"/>
  <c r="E81" i="3" s="1"/>
  <c r="H81" i="3" s="1"/>
  <c r="I81" i="3"/>
  <c r="D82" i="3"/>
  <c r="E82" i="3" s="1"/>
  <c r="H82" i="3" s="1"/>
  <c r="I82" i="3"/>
  <c r="D83" i="3"/>
  <c r="E83" i="3" s="1"/>
  <c r="H83" i="3" s="1"/>
  <c r="I83" i="3"/>
  <c r="D84" i="3"/>
  <c r="E84" i="3" s="1"/>
  <c r="H84" i="3" s="1"/>
  <c r="I84" i="3"/>
  <c r="D85" i="3"/>
  <c r="E85" i="3" s="1"/>
  <c r="H85" i="3" s="1"/>
  <c r="I85" i="3"/>
  <c r="D86" i="3"/>
  <c r="E86" i="3" s="1"/>
  <c r="H86" i="3" s="1"/>
  <c r="I86" i="3"/>
  <c r="D87" i="3"/>
  <c r="E87" i="3" s="1"/>
  <c r="H87" i="3" s="1"/>
  <c r="I87" i="3"/>
  <c r="D88" i="3"/>
  <c r="E88" i="3" s="1"/>
  <c r="H88" i="3" s="1"/>
  <c r="I88" i="3"/>
  <c r="D89" i="3"/>
  <c r="E89" i="3" s="1"/>
  <c r="H89" i="3" s="1"/>
  <c r="I89" i="3"/>
  <c r="D90" i="3"/>
  <c r="E90" i="3" s="1"/>
  <c r="H90" i="3" s="1"/>
  <c r="I90" i="3"/>
  <c r="D91" i="3"/>
  <c r="E91" i="3" s="1"/>
  <c r="H91" i="3" s="1"/>
  <c r="I91" i="3"/>
  <c r="D92" i="3"/>
  <c r="E92" i="3" s="1"/>
  <c r="H92" i="3" s="1"/>
  <c r="I92" i="3"/>
  <c r="D93" i="3"/>
  <c r="E93" i="3" s="1"/>
  <c r="H93" i="3" s="1"/>
  <c r="I93" i="3"/>
  <c r="D94" i="3"/>
  <c r="E94" i="3" s="1"/>
  <c r="H94" i="3" s="1"/>
  <c r="I94" i="3"/>
  <c r="D95" i="3"/>
  <c r="E95" i="3" s="1"/>
  <c r="H95" i="3" s="1"/>
  <c r="I95" i="3"/>
  <c r="D96" i="3"/>
  <c r="E96" i="3" s="1"/>
  <c r="H96" i="3" s="1"/>
  <c r="I96" i="3"/>
  <c r="D97" i="3"/>
  <c r="E97" i="3" s="1"/>
  <c r="H97" i="3" s="1"/>
  <c r="I97" i="3"/>
  <c r="D98" i="3"/>
  <c r="E98" i="3" s="1"/>
  <c r="H98" i="3" s="1"/>
  <c r="I98" i="3"/>
  <c r="D99" i="3"/>
  <c r="E99" i="3" s="1"/>
  <c r="H99" i="3" s="1"/>
  <c r="I99" i="3"/>
  <c r="D100" i="3"/>
  <c r="E100" i="3" s="1"/>
  <c r="H100" i="3" s="1"/>
  <c r="I100" i="3"/>
  <c r="D4" i="2"/>
  <c r="E4" i="2" s="1"/>
  <c r="H4" i="2" s="1"/>
  <c r="I4" i="2"/>
  <c r="D5" i="2"/>
  <c r="E5" i="2" s="1"/>
  <c r="H5" i="2" s="1"/>
  <c r="I5" i="2"/>
  <c r="D6" i="2"/>
  <c r="E6" i="2" s="1"/>
  <c r="H6" i="2" s="1"/>
  <c r="I6" i="2"/>
  <c r="D7" i="2"/>
  <c r="E7" i="2" s="1"/>
  <c r="H7" i="2" s="1"/>
  <c r="I7" i="2"/>
  <c r="D8" i="2"/>
  <c r="E8" i="2" s="1"/>
  <c r="H8" i="2" s="1"/>
  <c r="I8" i="2"/>
  <c r="D9" i="2"/>
  <c r="E9" i="2" s="1"/>
  <c r="H9" i="2" s="1"/>
  <c r="I9" i="2"/>
  <c r="D10" i="2"/>
  <c r="E10" i="2" s="1"/>
  <c r="H10" i="2" s="1"/>
  <c r="I10" i="2"/>
  <c r="D11" i="2"/>
  <c r="E11" i="2" s="1"/>
  <c r="H11" i="2" s="1"/>
  <c r="I11" i="2"/>
  <c r="D12" i="2"/>
  <c r="E12" i="2" s="1"/>
  <c r="H12" i="2" s="1"/>
  <c r="I12" i="2"/>
  <c r="D13" i="2"/>
  <c r="E13" i="2" s="1"/>
  <c r="H13" i="2" s="1"/>
  <c r="I13" i="2"/>
  <c r="D14" i="2"/>
  <c r="E14" i="2" s="1"/>
  <c r="H14" i="2" s="1"/>
  <c r="I14" i="2"/>
  <c r="D15" i="2"/>
  <c r="E15" i="2" s="1"/>
  <c r="H15" i="2" s="1"/>
  <c r="I15" i="2"/>
  <c r="D16" i="2"/>
  <c r="E16" i="2" s="1"/>
  <c r="H16" i="2" s="1"/>
  <c r="I16" i="2"/>
  <c r="D17" i="2"/>
  <c r="E17" i="2" s="1"/>
  <c r="H17" i="2" s="1"/>
  <c r="I17" i="2"/>
  <c r="D18" i="2"/>
  <c r="E18" i="2" s="1"/>
  <c r="H18" i="2" s="1"/>
  <c r="I18" i="2"/>
  <c r="D19" i="2"/>
  <c r="E19" i="2" s="1"/>
  <c r="H19" i="2" s="1"/>
  <c r="I19" i="2"/>
  <c r="D20" i="2"/>
  <c r="E20" i="2" s="1"/>
  <c r="H20" i="2" s="1"/>
  <c r="I20" i="2"/>
  <c r="D21" i="2"/>
  <c r="E21" i="2" s="1"/>
  <c r="H21" i="2" s="1"/>
  <c r="I21" i="2"/>
  <c r="D22" i="2"/>
  <c r="E22" i="2" s="1"/>
  <c r="H22" i="2" s="1"/>
  <c r="I22" i="2"/>
  <c r="D23" i="2"/>
  <c r="E23" i="2" s="1"/>
  <c r="H23" i="2" s="1"/>
  <c r="I23" i="2"/>
  <c r="D24" i="2"/>
  <c r="E24" i="2" s="1"/>
  <c r="H24" i="2" s="1"/>
  <c r="I24" i="2"/>
  <c r="D25" i="2"/>
  <c r="E25" i="2" s="1"/>
  <c r="H25" i="2" s="1"/>
  <c r="I25" i="2"/>
  <c r="D26" i="2"/>
  <c r="E26" i="2" s="1"/>
  <c r="H26" i="2" s="1"/>
  <c r="I26" i="2"/>
  <c r="D27" i="2"/>
  <c r="E27" i="2" s="1"/>
  <c r="H27" i="2" s="1"/>
  <c r="I27" i="2"/>
  <c r="D28" i="2"/>
  <c r="E28" i="2" s="1"/>
  <c r="H28" i="2" s="1"/>
  <c r="I28" i="2"/>
  <c r="D29" i="2"/>
  <c r="E29" i="2" s="1"/>
  <c r="H29" i="2" s="1"/>
  <c r="I29" i="2"/>
  <c r="D30" i="2"/>
  <c r="E30" i="2" s="1"/>
  <c r="H30" i="2" s="1"/>
  <c r="I30" i="2"/>
  <c r="D31" i="2"/>
  <c r="E31" i="2"/>
  <c r="H31" i="2" s="1"/>
  <c r="I31" i="2"/>
  <c r="D32" i="2"/>
  <c r="E32" i="2" s="1"/>
  <c r="H32" i="2" s="1"/>
  <c r="I32" i="2"/>
  <c r="D33" i="2"/>
  <c r="E33" i="2" s="1"/>
  <c r="H33" i="2" s="1"/>
  <c r="I33" i="2"/>
  <c r="D34" i="2"/>
  <c r="E34" i="2"/>
  <c r="H34" i="2" s="1"/>
  <c r="I34" i="2"/>
  <c r="D35" i="2"/>
  <c r="E35" i="2" s="1"/>
  <c r="H35" i="2" s="1"/>
  <c r="I35" i="2"/>
  <c r="D36" i="2"/>
  <c r="E36" i="2" s="1"/>
  <c r="H36" i="2" s="1"/>
  <c r="I36" i="2"/>
  <c r="D37" i="2"/>
  <c r="E37" i="2" s="1"/>
  <c r="H37" i="2" s="1"/>
  <c r="I37" i="2"/>
  <c r="D38" i="2"/>
  <c r="E38" i="2" s="1"/>
  <c r="H38" i="2" s="1"/>
  <c r="I38" i="2"/>
  <c r="D39" i="2"/>
  <c r="E39" i="2" s="1"/>
  <c r="H39" i="2" s="1"/>
  <c r="I39" i="2"/>
  <c r="D40" i="2"/>
  <c r="E40" i="2" s="1"/>
  <c r="H40" i="2" s="1"/>
  <c r="I40" i="2"/>
  <c r="D41" i="2"/>
  <c r="E41" i="2" s="1"/>
  <c r="H41" i="2" s="1"/>
  <c r="I41" i="2"/>
  <c r="D42" i="2"/>
  <c r="E42" i="2" s="1"/>
  <c r="H42" i="2" s="1"/>
  <c r="I42" i="2"/>
  <c r="D43" i="2"/>
  <c r="E43" i="2" s="1"/>
  <c r="H43" i="2" s="1"/>
  <c r="I43" i="2"/>
  <c r="D44" i="2"/>
  <c r="E44" i="2" s="1"/>
  <c r="H44" i="2" s="1"/>
  <c r="I44" i="2"/>
  <c r="D45" i="2"/>
  <c r="E45" i="2" s="1"/>
  <c r="H45" i="2" s="1"/>
  <c r="I45" i="2"/>
  <c r="D46" i="2"/>
  <c r="E46" i="2" s="1"/>
  <c r="H46" i="2" s="1"/>
  <c r="I46" i="2"/>
  <c r="D47" i="2"/>
  <c r="E47" i="2" s="1"/>
  <c r="H47" i="2" s="1"/>
  <c r="I47" i="2"/>
  <c r="D48" i="2"/>
  <c r="E48" i="2" s="1"/>
  <c r="H48" i="2" s="1"/>
  <c r="I48" i="2"/>
  <c r="D49" i="2"/>
  <c r="E49" i="2" s="1"/>
  <c r="H49" i="2" s="1"/>
  <c r="I49" i="2"/>
  <c r="D50" i="2"/>
  <c r="E50" i="2" s="1"/>
  <c r="H50" i="2" s="1"/>
  <c r="I50" i="2"/>
  <c r="D51" i="2"/>
  <c r="E51" i="2" s="1"/>
  <c r="H51" i="2" s="1"/>
  <c r="I51" i="2"/>
  <c r="D52" i="2"/>
  <c r="E52" i="2" s="1"/>
  <c r="H52" i="2" s="1"/>
  <c r="I52" i="2"/>
  <c r="D53" i="2"/>
  <c r="E53" i="2" s="1"/>
  <c r="H53" i="2" s="1"/>
  <c r="I53" i="2"/>
  <c r="D54" i="2"/>
  <c r="E54" i="2" s="1"/>
  <c r="H54" i="2" s="1"/>
  <c r="I54" i="2"/>
  <c r="D55" i="2"/>
  <c r="E55" i="2" s="1"/>
  <c r="H55" i="2" s="1"/>
  <c r="I55" i="2"/>
  <c r="D56" i="2"/>
  <c r="E56" i="2" s="1"/>
  <c r="H56" i="2" s="1"/>
  <c r="I56" i="2"/>
  <c r="D57" i="2"/>
  <c r="E57" i="2" s="1"/>
  <c r="H57" i="2" s="1"/>
  <c r="I57" i="2"/>
  <c r="D58" i="2"/>
  <c r="E58" i="2" s="1"/>
  <c r="H58" i="2" s="1"/>
  <c r="I58" i="2"/>
  <c r="D59" i="2"/>
  <c r="E59" i="2" s="1"/>
  <c r="H59" i="2" s="1"/>
  <c r="I59" i="2"/>
  <c r="D60" i="2"/>
  <c r="E60" i="2" s="1"/>
  <c r="H60" i="2" s="1"/>
  <c r="I60" i="2"/>
  <c r="D61" i="2"/>
  <c r="E61" i="2" s="1"/>
  <c r="H61" i="2" s="1"/>
  <c r="I61" i="2"/>
  <c r="D62" i="2"/>
  <c r="E62" i="2" s="1"/>
  <c r="H62" i="2" s="1"/>
  <c r="I62" i="2"/>
  <c r="D63" i="2"/>
  <c r="E63" i="2" s="1"/>
  <c r="H63" i="2" s="1"/>
  <c r="I63" i="2"/>
  <c r="D64" i="2"/>
  <c r="E64" i="2" s="1"/>
  <c r="H64" i="2" s="1"/>
  <c r="I64" i="2"/>
  <c r="D65" i="2"/>
  <c r="E65" i="2" s="1"/>
  <c r="H65" i="2" s="1"/>
  <c r="I65" i="2"/>
  <c r="D66" i="2"/>
  <c r="E66" i="2" s="1"/>
  <c r="H66" i="2" s="1"/>
  <c r="I66" i="2"/>
  <c r="D67" i="2"/>
  <c r="E67" i="2" s="1"/>
  <c r="H67" i="2" s="1"/>
  <c r="I67" i="2"/>
  <c r="D68" i="2"/>
  <c r="E68" i="2" s="1"/>
  <c r="H68" i="2" s="1"/>
  <c r="I68" i="2"/>
  <c r="D69" i="2"/>
  <c r="E69" i="2" s="1"/>
  <c r="H69" i="2" s="1"/>
  <c r="I69" i="2"/>
  <c r="D70" i="2"/>
  <c r="E70" i="2" s="1"/>
  <c r="H70" i="2" s="1"/>
  <c r="I70" i="2"/>
  <c r="D71" i="2"/>
  <c r="E71" i="2" s="1"/>
  <c r="H71" i="2" s="1"/>
  <c r="I71" i="2"/>
  <c r="D72" i="2"/>
  <c r="E72" i="2" s="1"/>
  <c r="H72" i="2" s="1"/>
  <c r="I72" i="2"/>
  <c r="D73" i="2"/>
  <c r="E73" i="2" s="1"/>
  <c r="H73" i="2" s="1"/>
  <c r="I73" i="2"/>
  <c r="D74" i="2"/>
  <c r="E74" i="2" s="1"/>
  <c r="H74" i="2" s="1"/>
  <c r="I74" i="2"/>
  <c r="D75" i="2"/>
  <c r="E75" i="2" s="1"/>
  <c r="H75" i="2" s="1"/>
  <c r="I75" i="2"/>
  <c r="D76" i="2"/>
  <c r="E76" i="2" s="1"/>
  <c r="H76" i="2" s="1"/>
  <c r="I76" i="2"/>
  <c r="D77" i="2"/>
  <c r="E77" i="2" s="1"/>
  <c r="H77" i="2" s="1"/>
  <c r="I77" i="2"/>
  <c r="D78" i="2"/>
  <c r="E78" i="2" s="1"/>
  <c r="H78" i="2" s="1"/>
  <c r="I78" i="2"/>
  <c r="D79" i="2"/>
  <c r="E79" i="2" s="1"/>
  <c r="H79" i="2" s="1"/>
  <c r="I79" i="2"/>
  <c r="D80" i="2"/>
  <c r="E80" i="2" s="1"/>
  <c r="H80" i="2" s="1"/>
  <c r="I80" i="2"/>
  <c r="D81" i="2"/>
  <c r="E81" i="2" s="1"/>
  <c r="H81" i="2" s="1"/>
  <c r="I81" i="2"/>
  <c r="D82" i="2"/>
  <c r="E82" i="2" s="1"/>
  <c r="H82" i="2" s="1"/>
  <c r="I82" i="2"/>
  <c r="D83" i="2"/>
  <c r="E83" i="2" s="1"/>
  <c r="H83" i="2" s="1"/>
  <c r="I83" i="2"/>
  <c r="D84" i="2"/>
  <c r="E84" i="2" s="1"/>
  <c r="H84" i="2" s="1"/>
  <c r="I84" i="2"/>
  <c r="D85" i="2"/>
  <c r="E85" i="2" s="1"/>
  <c r="H85" i="2" s="1"/>
  <c r="I85" i="2"/>
  <c r="D86" i="2"/>
  <c r="E86" i="2" s="1"/>
  <c r="H86" i="2" s="1"/>
  <c r="I86" i="2"/>
  <c r="D87" i="2"/>
  <c r="E87" i="2" s="1"/>
  <c r="H87" i="2" s="1"/>
  <c r="I87" i="2"/>
  <c r="D88" i="2"/>
  <c r="E88" i="2" s="1"/>
  <c r="H88" i="2" s="1"/>
  <c r="I88" i="2"/>
  <c r="D89" i="2"/>
  <c r="E89" i="2" s="1"/>
  <c r="H89" i="2" s="1"/>
  <c r="I89" i="2"/>
  <c r="D90" i="2"/>
  <c r="E90" i="2" s="1"/>
  <c r="H90" i="2" s="1"/>
  <c r="I90" i="2"/>
  <c r="D91" i="2"/>
  <c r="E91" i="2" s="1"/>
  <c r="H91" i="2" s="1"/>
  <c r="I91" i="2"/>
  <c r="D92" i="2"/>
  <c r="E92" i="2" s="1"/>
  <c r="H92" i="2" s="1"/>
  <c r="I92" i="2"/>
  <c r="D93" i="2"/>
  <c r="E93" i="2" s="1"/>
  <c r="H93" i="2" s="1"/>
  <c r="I93" i="2"/>
  <c r="D94" i="2"/>
  <c r="E94" i="2" s="1"/>
  <c r="H94" i="2" s="1"/>
  <c r="I94" i="2"/>
  <c r="D95" i="2"/>
  <c r="E95" i="2" s="1"/>
  <c r="H95" i="2" s="1"/>
  <c r="I95" i="2"/>
  <c r="D96" i="2"/>
  <c r="E96" i="2" s="1"/>
  <c r="H96" i="2" s="1"/>
  <c r="I96" i="2"/>
  <c r="D97" i="2"/>
  <c r="E97" i="2" s="1"/>
  <c r="H97" i="2" s="1"/>
  <c r="I97" i="2"/>
  <c r="D98" i="2"/>
  <c r="E98" i="2" s="1"/>
  <c r="H98" i="2" s="1"/>
  <c r="I98" i="2"/>
  <c r="D99" i="2"/>
  <c r="E99" i="2" s="1"/>
  <c r="H99" i="2" s="1"/>
  <c r="I99" i="2"/>
  <c r="D100" i="2"/>
  <c r="E100" i="2" s="1"/>
  <c r="H100" i="2" s="1"/>
  <c r="I100" i="2"/>
  <c r="D101" i="2"/>
  <c r="E101" i="2" s="1"/>
  <c r="H101" i="2" s="1"/>
  <c r="I101" i="2"/>
  <c r="I3" i="3"/>
  <c r="I3" i="2"/>
  <c r="I3" i="5"/>
  <c r="E3" i="3"/>
  <c r="H3" i="3" s="1"/>
  <c r="D3" i="3"/>
  <c r="D3" i="2"/>
  <c r="E3" i="2" s="1"/>
  <c r="H3" i="2" s="1"/>
  <c r="D3" i="5"/>
  <c r="E3" i="5" s="1"/>
  <c r="H3" i="5" s="1"/>
  <c r="D4" i="4"/>
  <c r="E4" i="4" s="1"/>
  <c r="H4" i="4" s="1"/>
  <c r="I4" i="4"/>
  <c r="D5" i="4"/>
  <c r="E5" i="4" s="1"/>
  <c r="H5" i="4" s="1"/>
  <c r="I5" i="4"/>
  <c r="D6" i="4"/>
  <c r="E6" i="4" s="1"/>
  <c r="H6" i="4" s="1"/>
  <c r="I6" i="4"/>
  <c r="D7" i="4"/>
  <c r="E7" i="4" s="1"/>
  <c r="H7" i="4" s="1"/>
  <c r="I7" i="4"/>
  <c r="D8" i="4"/>
  <c r="E8" i="4" s="1"/>
  <c r="H8" i="4" s="1"/>
  <c r="I8" i="4"/>
  <c r="D9" i="4"/>
  <c r="E9" i="4"/>
  <c r="H9" i="4" s="1"/>
  <c r="I9" i="4"/>
  <c r="D10" i="4"/>
  <c r="E10" i="4" s="1"/>
  <c r="H10" i="4" s="1"/>
  <c r="I10" i="4"/>
  <c r="D11" i="4"/>
  <c r="E11" i="4" s="1"/>
  <c r="H11" i="4" s="1"/>
  <c r="I11" i="4"/>
  <c r="D12" i="4"/>
  <c r="E12" i="4" s="1"/>
  <c r="H12" i="4" s="1"/>
  <c r="I12" i="4"/>
  <c r="D13" i="4"/>
  <c r="E13" i="4" s="1"/>
  <c r="H13" i="4" s="1"/>
  <c r="I13" i="4"/>
  <c r="D14" i="4"/>
  <c r="E14" i="4" s="1"/>
  <c r="H14" i="4" s="1"/>
  <c r="I14" i="4"/>
  <c r="D15" i="4"/>
  <c r="E15" i="4" s="1"/>
  <c r="H15" i="4" s="1"/>
  <c r="I15" i="4"/>
  <c r="D16" i="4"/>
  <c r="E16" i="4" s="1"/>
  <c r="H16" i="4" s="1"/>
  <c r="I16" i="4"/>
  <c r="D17" i="4"/>
  <c r="E17" i="4" s="1"/>
  <c r="H17" i="4" s="1"/>
  <c r="I17" i="4"/>
  <c r="D18" i="4"/>
  <c r="E18" i="4"/>
  <c r="H18" i="4" s="1"/>
  <c r="I18" i="4"/>
  <c r="D19" i="4"/>
  <c r="E19" i="4" s="1"/>
  <c r="H19" i="4" s="1"/>
  <c r="I19" i="4"/>
  <c r="D20" i="4"/>
  <c r="E20" i="4" s="1"/>
  <c r="H20" i="4" s="1"/>
  <c r="I20" i="4"/>
  <c r="D21" i="4"/>
  <c r="E21" i="4"/>
  <c r="H21" i="4" s="1"/>
  <c r="I21" i="4"/>
  <c r="D22" i="4"/>
  <c r="E22" i="4" s="1"/>
  <c r="H22" i="4" s="1"/>
  <c r="I22" i="4"/>
  <c r="D23" i="4"/>
  <c r="E23" i="4" s="1"/>
  <c r="H23" i="4" s="1"/>
  <c r="I23" i="4"/>
  <c r="D24" i="4"/>
  <c r="E24" i="4"/>
  <c r="H24" i="4" s="1"/>
  <c r="I24" i="4"/>
  <c r="D25" i="4"/>
  <c r="E25" i="4" s="1"/>
  <c r="H25" i="4" s="1"/>
  <c r="I25" i="4"/>
  <c r="D26" i="4"/>
  <c r="E26" i="4" s="1"/>
  <c r="H26" i="4" s="1"/>
  <c r="I26" i="4"/>
  <c r="D27" i="4"/>
  <c r="E27" i="4"/>
  <c r="H27" i="4" s="1"/>
  <c r="I27" i="4"/>
  <c r="D28" i="4"/>
  <c r="E28" i="4" s="1"/>
  <c r="H28" i="4" s="1"/>
  <c r="I28" i="4"/>
  <c r="D29" i="4"/>
  <c r="E29" i="4" s="1"/>
  <c r="H29" i="4" s="1"/>
  <c r="I29" i="4"/>
  <c r="D30" i="4"/>
  <c r="E30" i="4"/>
  <c r="H30" i="4" s="1"/>
  <c r="I30" i="4"/>
  <c r="D31" i="4"/>
  <c r="E31" i="4" s="1"/>
  <c r="H31" i="4" s="1"/>
  <c r="I31" i="4"/>
  <c r="D32" i="4"/>
  <c r="E32" i="4" s="1"/>
  <c r="H32" i="4" s="1"/>
  <c r="I32" i="4"/>
  <c r="D33" i="4"/>
  <c r="E33" i="4"/>
  <c r="H33" i="4" s="1"/>
  <c r="I33" i="4"/>
  <c r="D34" i="4"/>
  <c r="E34" i="4" s="1"/>
  <c r="H34" i="4" s="1"/>
  <c r="I34" i="4"/>
  <c r="D35" i="4"/>
  <c r="E35" i="4" s="1"/>
  <c r="H35" i="4" s="1"/>
  <c r="I35" i="4"/>
  <c r="D36" i="4"/>
  <c r="E36" i="4"/>
  <c r="H36" i="4" s="1"/>
  <c r="I36" i="4"/>
  <c r="D37" i="4"/>
  <c r="E37" i="4" s="1"/>
  <c r="H37" i="4" s="1"/>
  <c r="I37" i="4"/>
  <c r="D38" i="4"/>
  <c r="E38" i="4" s="1"/>
  <c r="H38" i="4" s="1"/>
  <c r="I38" i="4"/>
  <c r="D39" i="4"/>
  <c r="E39" i="4" s="1"/>
  <c r="H39" i="4" s="1"/>
  <c r="I39" i="4"/>
  <c r="D40" i="4"/>
  <c r="E40" i="4" s="1"/>
  <c r="H40" i="4" s="1"/>
  <c r="I40" i="4"/>
  <c r="D41" i="4"/>
  <c r="E41" i="4" s="1"/>
  <c r="H41" i="4" s="1"/>
  <c r="I41" i="4"/>
  <c r="D42" i="4"/>
  <c r="E42" i="4" s="1"/>
  <c r="H42" i="4" s="1"/>
  <c r="I42" i="4"/>
  <c r="D43" i="4"/>
  <c r="E43" i="4" s="1"/>
  <c r="H43" i="4" s="1"/>
  <c r="I43" i="4"/>
  <c r="D44" i="4"/>
  <c r="E44" i="4" s="1"/>
  <c r="H44" i="4" s="1"/>
  <c r="I44" i="4"/>
  <c r="D45" i="4"/>
  <c r="E45" i="4"/>
  <c r="H45" i="4" s="1"/>
  <c r="I45" i="4"/>
  <c r="D46" i="4"/>
  <c r="E46" i="4" s="1"/>
  <c r="H46" i="4" s="1"/>
  <c r="I46" i="4"/>
  <c r="D47" i="4"/>
  <c r="E47" i="4" s="1"/>
  <c r="H47" i="4" s="1"/>
  <c r="I47" i="4"/>
  <c r="D48" i="4"/>
  <c r="E48" i="4"/>
  <c r="H48" i="4" s="1"/>
  <c r="I48" i="4"/>
  <c r="D49" i="4"/>
  <c r="E49" i="4" s="1"/>
  <c r="H49" i="4" s="1"/>
  <c r="I49" i="4"/>
  <c r="D50" i="4"/>
  <c r="E50" i="4" s="1"/>
  <c r="H50" i="4" s="1"/>
  <c r="I50" i="4"/>
  <c r="D51" i="4"/>
  <c r="E51" i="4"/>
  <c r="H51" i="4" s="1"/>
  <c r="I51" i="4"/>
  <c r="D52" i="4"/>
  <c r="E52" i="4" s="1"/>
  <c r="H52" i="4" s="1"/>
  <c r="I52" i="4"/>
  <c r="D53" i="4"/>
  <c r="E53" i="4" s="1"/>
  <c r="H53" i="4" s="1"/>
  <c r="I53" i="4"/>
  <c r="D54" i="4"/>
  <c r="E54" i="4"/>
  <c r="H54" i="4" s="1"/>
  <c r="I54" i="4"/>
  <c r="D55" i="4"/>
  <c r="E55" i="4" s="1"/>
  <c r="H55" i="4" s="1"/>
  <c r="I55" i="4"/>
  <c r="D56" i="4"/>
  <c r="E56" i="4" s="1"/>
  <c r="H56" i="4" s="1"/>
  <c r="I56" i="4"/>
  <c r="D57" i="4"/>
  <c r="E57" i="4"/>
  <c r="H57" i="4" s="1"/>
  <c r="I57" i="4"/>
  <c r="D58" i="4"/>
  <c r="E58" i="4" s="1"/>
  <c r="H58" i="4" s="1"/>
  <c r="I58" i="4"/>
  <c r="D59" i="4"/>
  <c r="E59" i="4" s="1"/>
  <c r="H59" i="4" s="1"/>
  <c r="I59" i="4"/>
  <c r="D60" i="4"/>
  <c r="E60" i="4"/>
  <c r="H60" i="4" s="1"/>
  <c r="I60" i="4"/>
  <c r="D61" i="4"/>
  <c r="E61" i="4" s="1"/>
  <c r="H61" i="4" s="1"/>
  <c r="I61" i="4"/>
  <c r="D62" i="4"/>
  <c r="E62" i="4" s="1"/>
  <c r="H62" i="4" s="1"/>
  <c r="I62" i="4"/>
  <c r="D63" i="4"/>
  <c r="E63" i="4"/>
  <c r="H63" i="4" s="1"/>
  <c r="I63" i="4"/>
  <c r="D64" i="4"/>
  <c r="E64" i="4" s="1"/>
  <c r="H64" i="4" s="1"/>
  <c r="I64" i="4"/>
  <c r="D65" i="4"/>
  <c r="E65" i="4" s="1"/>
  <c r="H65" i="4" s="1"/>
  <c r="I65" i="4"/>
  <c r="D66" i="4"/>
  <c r="E66" i="4"/>
  <c r="H66" i="4" s="1"/>
  <c r="I66" i="4"/>
  <c r="D67" i="4"/>
  <c r="E67" i="4" s="1"/>
  <c r="H67" i="4" s="1"/>
  <c r="I67" i="4"/>
  <c r="D68" i="4"/>
  <c r="E68" i="4" s="1"/>
  <c r="H68" i="4" s="1"/>
  <c r="I68" i="4"/>
  <c r="D69" i="4"/>
  <c r="E69" i="4"/>
  <c r="H69" i="4" s="1"/>
  <c r="I69" i="4"/>
  <c r="D70" i="4"/>
  <c r="E70" i="4" s="1"/>
  <c r="H70" i="4" s="1"/>
  <c r="I70" i="4"/>
  <c r="D71" i="4"/>
  <c r="E71" i="4" s="1"/>
  <c r="H71" i="4" s="1"/>
  <c r="I71" i="4"/>
  <c r="D72" i="4"/>
  <c r="E72" i="4"/>
  <c r="H72" i="4" s="1"/>
  <c r="I72" i="4"/>
  <c r="D73" i="4"/>
  <c r="E73" i="4" s="1"/>
  <c r="H73" i="4" s="1"/>
  <c r="I73" i="4"/>
  <c r="D74" i="4"/>
  <c r="E74" i="4" s="1"/>
  <c r="H74" i="4" s="1"/>
  <c r="I74" i="4"/>
  <c r="D75" i="4"/>
  <c r="E75" i="4" s="1"/>
  <c r="H75" i="4" s="1"/>
  <c r="I75" i="4"/>
  <c r="D76" i="4"/>
  <c r="E76" i="4" s="1"/>
  <c r="H76" i="4" s="1"/>
  <c r="I76" i="4"/>
  <c r="D77" i="4"/>
  <c r="E77" i="4" s="1"/>
  <c r="H77" i="4" s="1"/>
  <c r="I77" i="4"/>
  <c r="D78" i="4"/>
  <c r="E78" i="4" s="1"/>
  <c r="H78" i="4" s="1"/>
  <c r="I78" i="4"/>
  <c r="D79" i="4"/>
  <c r="E79" i="4" s="1"/>
  <c r="H79" i="4" s="1"/>
  <c r="I79" i="4"/>
  <c r="D80" i="4"/>
  <c r="E80" i="4" s="1"/>
  <c r="H80" i="4" s="1"/>
  <c r="I80" i="4"/>
  <c r="D81" i="4"/>
  <c r="E81" i="4"/>
  <c r="H81" i="4" s="1"/>
  <c r="I81" i="4"/>
  <c r="D82" i="4"/>
  <c r="E82" i="4" s="1"/>
  <c r="H82" i="4" s="1"/>
  <c r="I82" i="4"/>
  <c r="D83" i="4"/>
  <c r="E83" i="4" s="1"/>
  <c r="H83" i="4" s="1"/>
  <c r="I83" i="4"/>
  <c r="D84" i="4"/>
  <c r="E84" i="4"/>
  <c r="H84" i="4" s="1"/>
  <c r="I84" i="4"/>
  <c r="D85" i="4"/>
  <c r="E85" i="4" s="1"/>
  <c r="H85" i="4" s="1"/>
  <c r="I85" i="4"/>
  <c r="D86" i="4"/>
  <c r="E86" i="4" s="1"/>
  <c r="H86" i="4" s="1"/>
  <c r="I86" i="4"/>
  <c r="D87" i="4"/>
  <c r="E87" i="4"/>
  <c r="H87" i="4" s="1"/>
  <c r="I87" i="4"/>
  <c r="D88" i="4"/>
  <c r="E88" i="4" s="1"/>
  <c r="H88" i="4" s="1"/>
  <c r="I88" i="4"/>
  <c r="D89" i="4"/>
  <c r="E89" i="4" s="1"/>
  <c r="H89" i="4" s="1"/>
  <c r="I89" i="4"/>
  <c r="D90" i="4"/>
  <c r="E90" i="4"/>
  <c r="H90" i="4" s="1"/>
  <c r="I90" i="4"/>
  <c r="D91" i="4"/>
  <c r="E91" i="4" s="1"/>
  <c r="H91" i="4" s="1"/>
  <c r="I91" i="4"/>
  <c r="D92" i="4"/>
  <c r="E92" i="4" s="1"/>
  <c r="H92" i="4" s="1"/>
  <c r="I92" i="4"/>
  <c r="D93" i="4"/>
  <c r="E93" i="4"/>
  <c r="H93" i="4" s="1"/>
  <c r="I93" i="4"/>
  <c r="D94" i="4"/>
  <c r="E94" i="4" s="1"/>
  <c r="H94" i="4" s="1"/>
  <c r="I94" i="4"/>
  <c r="D95" i="4"/>
  <c r="E95" i="4" s="1"/>
  <c r="H95" i="4" s="1"/>
  <c r="I95" i="4"/>
  <c r="D96" i="4"/>
  <c r="E96" i="4"/>
  <c r="H96" i="4" s="1"/>
  <c r="I96" i="4"/>
  <c r="D97" i="4"/>
  <c r="E97" i="4" s="1"/>
  <c r="H97" i="4" s="1"/>
  <c r="I97" i="4"/>
  <c r="D98" i="4"/>
  <c r="E98" i="4" s="1"/>
  <c r="H98" i="4" s="1"/>
  <c r="I98" i="4"/>
  <c r="D99" i="4"/>
  <c r="E99" i="4"/>
  <c r="H99" i="4" s="1"/>
  <c r="I99" i="4"/>
  <c r="D100" i="4"/>
  <c r="E100" i="4" s="1"/>
  <c r="H100" i="4" s="1"/>
  <c r="I100" i="4"/>
  <c r="D101" i="4"/>
  <c r="E101" i="4" s="1"/>
  <c r="H101" i="4" s="1"/>
  <c r="I101" i="4"/>
  <c r="D4" i="5"/>
  <c r="E4" i="5" s="1"/>
  <c r="H4" i="5" s="1"/>
  <c r="I4" i="5"/>
  <c r="D5" i="5"/>
  <c r="E5" i="5" s="1"/>
  <c r="H5" i="5" s="1"/>
  <c r="I5" i="5"/>
  <c r="D6" i="5"/>
  <c r="E6" i="5" s="1"/>
  <c r="H6" i="5" s="1"/>
  <c r="I6" i="5"/>
  <c r="D7" i="5"/>
  <c r="E7" i="5" s="1"/>
  <c r="H7" i="5" s="1"/>
  <c r="I7" i="5"/>
  <c r="D8" i="5"/>
  <c r="E8" i="5" s="1"/>
  <c r="H8" i="5" s="1"/>
  <c r="I8" i="5"/>
  <c r="D9" i="5"/>
  <c r="E9" i="5" s="1"/>
  <c r="H9" i="5" s="1"/>
  <c r="I9" i="5"/>
  <c r="D10" i="5"/>
  <c r="E10" i="5" s="1"/>
  <c r="H10" i="5" s="1"/>
  <c r="I10" i="5"/>
  <c r="D11" i="5"/>
  <c r="E11" i="5" s="1"/>
  <c r="H11" i="5" s="1"/>
  <c r="I11" i="5"/>
  <c r="D12" i="5"/>
  <c r="E12" i="5" s="1"/>
  <c r="H12" i="5" s="1"/>
  <c r="I12" i="5"/>
  <c r="D13" i="5"/>
  <c r="E13" i="5" s="1"/>
  <c r="H13" i="5" s="1"/>
  <c r="I13" i="5"/>
  <c r="D14" i="5"/>
  <c r="E14" i="5" s="1"/>
  <c r="H14" i="5" s="1"/>
  <c r="I14" i="5"/>
  <c r="D15" i="5"/>
  <c r="E15" i="5" s="1"/>
  <c r="H15" i="5" s="1"/>
  <c r="I15" i="5"/>
  <c r="D16" i="5"/>
  <c r="E16" i="5" s="1"/>
  <c r="H16" i="5" s="1"/>
  <c r="I16" i="5"/>
  <c r="D17" i="5"/>
  <c r="E17" i="5" s="1"/>
  <c r="H17" i="5" s="1"/>
  <c r="I17" i="5"/>
  <c r="D18" i="5"/>
  <c r="E18" i="5" s="1"/>
  <c r="H18" i="5" s="1"/>
  <c r="I18" i="5"/>
  <c r="D19" i="5"/>
  <c r="E19" i="5" s="1"/>
  <c r="H19" i="5" s="1"/>
  <c r="I19" i="5"/>
  <c r="D20" i="5"/>
  <c r="E20" i="5" s="1"/>
  <c r="H20" i="5" s="1"/>
  <c r="I20" i="5"/>
  <c r="D21" i="5"/>
  <c r="E21" i="5" s="1"/>
  <c r="H21" i="5" s="1"/>
  <c r="I21" i="5"/>
  <c r="D22" i="5"/>
  <c r="E22" i="5" s="1"/>
  <c r="H22" i="5" s="1"/>
  <c r="I22" i="5"/>
  <c r="D23" i="5"/>
  <c r="E23" i="5" s="1"/>
  <c r="H23" i="5" s="1"/>
  <c r="I23" i="5"/>
  <c r="D24" i="5"/>
  <c r="E24" i="5" s="1"/>
  <c r="H24" i="5" s="1"/>
  <c r="I24" i="5"/>
  <c r="D25" i="5"/>
  <c r="E25" i="5" s="1"/>
  <c r="H25" i="5" s="1"/>
  <c r="I25" i="5"/>
  <c r="D26" i="5"/>
  <c r="E26" i="5" s="1"/>
  <c r="H26" i="5" s="1"/>
  <c r="I26" i="5"/>
  <c r="D27" i="5"/>
  <c r="E27" i="5" s="1"/>
  <c r="H27" i="5" s="1"/>
  <c r="I27" i="5"/>
  <c r="D28" i="5"/>
  <c r="E28" i="5" s="1"/>
  <c r="H28" i="5" s="1"/>
  <c r="I28" i="5"/>
  <c r="D29" i="5"/>
  <c r="E29" i="5" s="1"/>
  <c r="H29" i="5" s="1"/>
  <c r="I29" i="5"/>
  <c r="D30" i="5"/>
  <c r="E30" i="5" s="1"/>
  <c r="H30" i="5" s="1"/>
  <c r="I30" i="5"/>
  <c r="D31" i="5"/>
  <c r="E31" i="5" s="1"/>
  <c r="H31" i="5" s="1"/>
  <c r="I31" i="5"/>
  <c r="D32" i="5"/>
  <c r="E32" i="5" s="1"/>
  <c r="H32" i="5" s="1"/>
  <c r="I32" i="5"/>
  <c r="D33" i="5"/>
  <c r="E33" i="5"/>
  <c r="H33" i="5" s="1"/>
  <c r="I33" i="5"/>
  <c r="D34" i="5"/>
  <c r="E34" i="5" s="1"/>
  <c r="H34" i="5" s="1"/>
  <c r="I34" i="5"/>
  <c r="D35" i="5"/>
  <c r="E35" i="5" s="1"/>
  <c r="H35" i="5" s="1"/>
  <c r="I35" i="5"/>
  <c r="D36" i="5"/>
  <c r="E36" i="5" s="1"/>
  <c r="H36" i="5" s="1"/>
  <c r="I36" i="5"/>
  <c r="D37" i="5"/>
  <c r="E37" i="5" s="1"/>
  <c r="H37" i="5" s="1"/>
  <c r="I37" i="5"/>
  <c r="D38" i="5"/>
  <c r="E38" i="5" s="1"/>
  <c r="H38" i="5" s="1"/>
  <c r="I38" i="5"/>
  <c r="D39" i="5"/>
  <c r="E39" i="5" s="1"/>
  <c r="H39" i="5" s="1"/>
  <c r="I39" i="5"/>
  <c r="D40" i="5"/>
  <c r="E40" i="5" s="1"/>
  <c r="H40" i="5" s="1"/>
  <c r="I40" i="5"/>
  <c r="D41" i="5"/>
  <c r="E41" i="5" s="1"/>
  <c r="H41" i="5" s="1"/>
  <c r="I41" i="5"/>
  <c r="D42" i="5"/>
  <c r="E42" i="5" s="1"/>
  <c r="H42" i="5" s="1"/>
  <c r="I42" i="5"/>
  <c r="D43" i="5"/>
  <c r="E43" i="5" s="1"/>
  <c r="H43" i="5" s="1"/>
  <c r="I43" i="5"/>
  <c r="D44" i="5"/>
  <c r="E44" i="5" s="1"/>
  <c r="H44" i="5" s="1"/>
  <c r="I44" i="5"/>
  <c r="D45" i="5"/>
  <c r="E45" i="5" s="1"/>
  <c r="H45" i="5" s="1"/>
  <c r="I45" i="5"/>
  <c r="D46" i="5"/>
  <c r="E46" i="5" s="1"/>
  <c r="H46" i="5" s="1"/>
  <c r="I46" i="5"/>
  <c r="D47" i="5"/>
  <c r="E47" i="5" s="1"/>
  <c r="H47" i="5" s="1"/>
  <c r="I47" i="5"/>
  <c r="D48" i="5"/>
  <c r="E48" i="5" s="1"/>
  <c r="H48" i="5" s="1"/>
  <c r="I48" i="5"/>
  <c r="D49" i="5"/>
  <c r="E49" i="5" s="1"/>
  <c r="H49" i="5" s="1"/>
  <c r="I49" i="5"/>
  <c r="D50" i="5"/>
  <c r="E50" i="5" s="1"/>
  <c r="H50" i="5" s="1"/>
  <c r="I50" i="5"/>
  <c r="D51" i="5"/>
  <c r="E51" i="5" s="1"/>
  <c r="H51" i="5" s="1"/>
  <c r="I51" i="5"/>
  <c r="D52" i="5"/>
  <c r="E52" i="5" s="1"/>
  <c r="H52" i="5" s="1"/>
  <c r="I52" i="5"/>
  <c r="D53" i="5"/>
  <c r="E53" i="5" s="1"/>
  <c r="H53" i="5" s="1"/>
  <c r="I53" i="5"/>
  <c r="D54" i="5"/>
  <c r="E54" i="5" s="1"/>
  <c r="H54" i="5" s="1"/>
  <c r="I54" i="5"/>
  <c r="D55" i="5"/>
  <c r="E55" i="5" s="1"/>
  <c r="H55" i="5" s="1"/>
  <c r="I55" i="5"/>
  <c r="D56" i="5"/>
  <c r="E56" i="5" s="1"/>
  <c r="H56" i="5" s="1"/>
  <c r="I56" i="5"/>
  <c r="D57" i="5"/>
  <c r="E57" i="5" s="1"/>
  <c r="H57" i="5" s="1"/>
  <c r="I57" i="5"/>
  <c r="D58" i="5"/>
  <c r="E58" i="5" s="1"/>
  <c r="H58" i="5" s="1"/>
  <c r="I58" i="5"/>
  <c r="D59" i="5"/>
  <c r="E59" i="5" s="1"/>
  <c r="H59" i="5" s="1"/>
  <c r="I59" i="5"/>
  <c r="D60" i="5"/>
  <c r="E60" i="5" s="1"/>
  <c r="H60" i="5" s="1"/>
  <c r="I60" i="5"/>
  <c r="D61" i="5"/>
  <c r="E61" i="5" s="1"/>
  <c r="H61" i="5" s="1"/>
  <c r="I61" i="5"/>
  <c r="D62" i="5"/>
  <c r="E62" i="5" s="1"/>
  <c r="H62" i="5" s="1"/>
  <c r="I62" i="5"/>
  <c r="D63" i="5"/>
  <c r="E63" i="5" s="1"/>
  <c r="H63" i="5" s="1"/>
  <c r="I63" i="5"/>
  <c r="D64" i="5"/>
  <c r="E64" i="5" s="1"/>
  <c r="H64" i="5" s="1"/>
  <c r="I64" i="5"/>
  <c r="D65" i="5"/>
  <c r="E65" i="5" s="1"/>
  <c r="H65" i="5" s="1"/>
  <c r="I65" i="5"/>
  <c r="D66" i="5"/>
  <c r="E66" i="5" s="1"/>
  <c r="H66" i="5" s="1"/>
  <c r="I66" i="5"/>
  <c r="D67" i="5"/>
  <c r="E67" i="5" s="1"/>
  <c r="H67" i="5" s="1"/>
  <c r="I67" i="5"/>
  <c r="D68" i="5"/>
  <c r="E68" i="5" s="1"/>
  <c r="H68" i="5" s="1"/>
  <c r="I68" i="5"/>
  <c r="D69" i="5"/>
  <c r="E69" i="5" s="1"/>
  <c r="H69" i="5" s="1"/>
  <c r="I69" i="5"/>
  <c r="D70" i="5"/>
  <c r="E70" i="5" s="1"/>
  <c r="H70" i="5" s="1"/>
  <c r="I70" i="5"/>
  <c r="D71" i="5"/>
  <c r="E71" i="5" s="1"/>
  <c r="H71" i="5" s="1"/>
  <c r="I71" i="5"/>
  <c r="D72" i="5"/>
  <c r="E72" i="5" s="1"/>
  <c r="H72" i="5" s="1"/>
  <c r="I72" i="5"/>
  <c r="D73" i="5"/>
  <c r="E73" i="5" s="1"/>
  <c r="H73" i="5" s="1"/>
  <c r="I73" i="5"/>
  <c r="D74" i="5"/>
  <c r="E74" i="5" s="1"/>
  <c r="H74" i="5" s="1"/>
  <c r="I74" i="5"/>
  <c r="D75" i="5"/>
  <c r="E75" i="5" s="1"/>
  <c r="H75" i="5" s="1"/>
  <c r="I75" i="5"/>
  <c r="D76" i="5"/>
  <c r="E76" i="5" s="1"/>
  <c r="H76" i="5" s="1"/>
  <c r="I76" i="5"/>
  <c r="D77" i="5"/>
  <c r="E77" i="5" s="1"/>
  <c r="H77" i="5" s="1"/>
  <c r="I77" i="5"/>
  <c r="D78" i="5"/>
  <c r="E78" i="5" s="1"/>
  <c r="H78" i="5" s="1"/>
  <c r="I78" i="5"/>
  <c r="D79" i="5"/>
  <c r="E79" i="5" s="1"/>
  <c r="H79" i="5" s="1"/>
  <c r="I79" i="5"/>
  <c r="D80" i="5"/>
  <c r="E80" i="5" s="1"/>
  <c r="H80" i="5" s="1"/>
  <c r="I80" i="5"/>
  <c r="D81" i="5"/>
  <c r="E81" i="5" s="1"/>
  <c r="H81" i="5" s="1"/>
  <c r="I81" i="5"/>
  <c r="D82" i="5"/>
  <c r="E82" i="5" s="1"/>
  <c r="H82" i="5" s="1"/>
  <c r="I82" i="5"/>
  <c r="D83" i="5"/>
  <c r="E83" i="5" s="1"/>
  <c r="H83" i="5" s="1"/>
  <c r="I83" i="5"/>
  <c r="D84" i="5"/>
  <c r="E84" i="5" s="1"/>
  <c r="H84" i="5" s="1"/>
  <c r="I84" i="5"/>
  <c r="D85" i="5"/>
  <c r="E85" i="5" s="1"/>
  <c r="H85" i="5" s="1"/>
  <c r="I85" i="5"/>
  <c r="D86" i="5"/>
  <c r="E86" i="5" s="1"/>
  <c r="H86" i="5" s="1"/>
  <c r="I86" i="5"/>
  <c r="D87" i="5"/>
  <c r="E87" i="5" s="1"/>
  <c r="H87" i="5" s="1"/>
  <c r="I87" i="5"/>
  <c r="D88" i="5"/>
  <c r="E88" i="5" s="1"/>
  <c r="H88" i="5" s="1"/>
  <c r="I88" i="5"/>
  <c r="D89" i="5"/>
  <c r="E89" i="5" s="1"/>
  <c r="H89" i="5" s="1"/>
  <c r="I89" i="5"/>
  <c r="D90" i="5"/>
  <c r="E90" i="5" s="1"/>
  <c r="H90" i="5" s="1"/>
  <c r="I90" i="5"/>
  <c r="D91" i="5"/>
  <c r="E91" i="5" s="1"/>
  <c r="H91" i="5" s="1"/>
  <c r="I91" i="5"/>
  <c r="D92" i="5"/>
  <c r="E92" i="5" s="1"/>
  <c r="H92" i="5" s="1"/>
  <c r="I92" i="5"/>
  <c r="D93" i="5"/>
  <c r="E93" i="5" s="1"/>
  <c r="H93" i="5" s="1"/>
  <c r="I93" i="5"/>
  <c r="D94" i="5"/>
  <c r="E94" i="5" s="1"/>
  <c r="H94" i="5" s="1"/>
  <c r="I94" i="5"/>
  <c r="D95" i="5"/>
  <c r="E95" i="5" s="1"/>
  <c r="H95" i="5" s="1"/>
  <c r="I95" i="5"/>
  <c r="D96" i="5"/>
  <c r="E96" i="5" s="1"/>
  <c r="H96" i="5" s="1"/>
  <c r="I96" i="5"/>
  <c r="D97" i="5"/>
  <c r="I97" i="5"/>
  <c r="D3" i="4"/>
  <c r="E3" i="4" s="1"/>
  <c r="H3" i="4" s="1"/>
  <c r="I3" i="4"/>
  <c r="E4" i="1"/>
  <c r="H4" i="1" s="1"/>
  <c r="D5" i="1"/>
  <c r="D6" i="1"/>
  <c r="E6" i="1" s="1"/>
  <c r="H6" i="1" s="1"/>
  <c r="D7" i="1"/>
  <c r="E7" i="1" s="1"/>
  <c r="H7" i="1" s="1"/>
  <c r="D9" i="1"/>
  <c r="E9" i="1" s="1"/>
  <c r="H9" i="1" s="1"/>
  <c r="D10" i="1"/>
  <c r="E10" i="1" s="1"/>
  <c r="H10" i="1" s="1"/>
  <c r="E11" i="1"/>
  <c r="H11" i="1" s="1"/>
  <c r="D12" i="1"/>
  <c r="E12" i="1" s="1"/>
  <c r="H12" i="1" s="1"/>
  <c r="D13" i="1"/>
  <c r="E13" i="1" s="1"/>
  <c r="H13" i="1" s="1"/>
  <c r="D15" i="1"/>
  <c r="E15" i="1" s="1"/>
  <c r="H15" i="1" s="1"/>
  <c r="D16" i="1"/>
  <c r="E16" i="1" s="1"/>
  <c r="H16" i="1" s="1"/>
  <c r="D17" i="1"/>
  <c r="E17" i="1" s="1"/>
  <c r="H17" i="1" s="1"/>
  <c r="D18" i="1"/>
  <c r="E18" i="1" s="1"/>
  <c r="H18" i="1" s="1"/>
  <c r="D19" i="1"/>
  <c r="E19" i="1" s="1"/>
  <c r="H19" i="1" s="1"/>
  <c r="D20" i="1"/>
  <c r="E20" i="1" s="1"/>
  <c r="H20" i="1" s="1"/>
  <c r="D21" i="1"/>
  <c r="E21" i="1" s="1"/>
  <c r="H21" i="1" s="1"/>
  <c r="D22" i="1"/>
  <c r="E22" i="1" s="1"/>
  <c r="H22" i="1" s="1"/>
  <c r="D24" i="1"/>
  <c r="E24" i="1" s="1"/>
  <c r="H24" i="1" s="1"/>
  <c r="D25" i="1"/>
  <c r="E25" i="1" s="1"/>
  <c r="H25" i="1" s="1"/>
  <c r="D26" i="1"/>
  <c r="E26" i="1" s="1"/>
  <c r="H26" i="1" s="1"/>
  <c r="D27" i="1"/>
  <c r="E27" i="1" s="1"/>
  <c r="H27" i="1" s="1"/>
  <c r="D28" i="1"/>
  <c r="E28" i="1" s="1"/>
  <c r="H28" i="1" s="1"/>
  <c r="D29" i="1"/>
  <c r="E29" i="1" s="1"/>
  <c r="H29" i="1" s="1"/>
  <c r="D30" i="1"/>
  <c r="E30" i="1" s="1"/>
  <c r="H30" i="1" s="1"/>
  <c r="D31" i="1"/>
  <c r="E31" i="1" s="1"/>
  <c r="H31" i="1" s="1"/>
  <c r="D32" i="1"/>
  <c r="E32" i="1" s="1"/>
  <c r="H32" i="1" s="1"/>
  <c r="D33" i="1"/>
  <c r="E33" i="1" s="1"/>
  <c r="H33" i="1" s="1"/>
  <c r="D34" i="1"/>
  <c r="E34" i="1" s="1"/>
  <c r="H34" i="1" s="1"/>
  <c r="D35" i="1"/>
  <c r="E35" i="1" s="1"/>
  <c r="H35" i="1" s="1"/>
  <c r="D36" i="1"/>
  <c r="E36" i="1" s="1"/>
  <c r="H36" i="1" s="1"/>
  <c r="D37" i="1"/>
  <c r="E37" i="1" s="1"/>
  <c r="H37" i="1" s="1"/>
  <c r="D38" i="1"/>
  <c r="E38" i="1" s="1"/>
  <c r="H38" i="1" s="1"/>
  <c r="D39" i="1"/>
  <c r="E39" i="1" s="1"/>
  <c r="H39" i="1" s="1"/>
  <c r="D40" i="1"/>
  <c r="E40" i="1" s="1"/>
  <c r="H40" i="1" s="1"/>
  <c r="D41" i="1"/>
  <c r="E41" i="1" s="1"/>
  <c r="H41" i="1" s="1"/>
  <c r="D42" i="1"/>
  <c r="E42" i="1" s="1"/>
  <c r="H42" i="1" s="1"/>
  <c r="D43" i="1"/>
  <c r="E43" i="1" s="1"/>
  <c r="H43" i="1" s="1"/>
  <c r="D44" i="1"/>
  <c r="E44" i="1" s="1"/>
  <c r="H44" i="1" s="1"/>
  <c r="D45" i="1"/>
  <c r="E45" i="1" s="1"/>
  <c r="H45" i="1" s="1"/>
  <c r="D46" i="1"/>
  <c r="E46" i="1" s="1"/>
  <c r="H46" i="1" s="1"/>
  <c r="D47" i="1"/>
  <c r="E47" i="1" s="1"/>
  <c r="H47" i="1" s="1"/>
  <c r="D48" i="1"/>
  <c r="E48" i="1" s="1"/>
  <c r="H48" i="1" s="1"/>
  <c r="D49" i="1"/>
  <c r="E49" i="1" s="1"/>
  <c r="H49" i="1" s="1"/>
  <c r="D50" i="1"/>
  <c r="E50" i="1" s="1"/>
  <c r="H50" i="1" s="1"/>
  <c r="D51" i="1"/>
  <c r="E51" i="1" s="1"/>
  <c r="H51" i="1" s="1"/>
  <c r="D52" i="1"/>
  <c r="E52" i="1" s="1"/>
  <c r="H52" i="1" s="1"/>
  <c r="D53" i="1"/>
  <c r="E53" i="1" s="1"/>
  <c r="H53" i="1" s="1"/>
  <c r="D54" i="1"/>
  <c r="E54" i="1" s="1"/>
  <c r="H54" i="1" s="1"/>
  <c r="D55" i="1"/>
  <c r="E55" i="1" s="1"/>
  <c r="H55" i="1" s="1"/>
  <c r="D56" i="1"/>
  <c r="E56" i="1" s="1"/>
  <c r="H56" i="1" s="1"/>
  <c r="D57" i="1"/>
  <c r="E57" i="1" s="1"/>
  <c r="H57" i="1" s="1"/>
  <c r="D58" i="1"/>
  <c r="E58" i="1" s="1"/>
  <c r="H58" i="1" s="1"/>
  <c r="D59" i="1"/>
  <c r="E59" i="1" s="1"/>
  <c r="H59" i="1" s="1"/>
  <c r="D60" i="1"/>
  <c r="E60" i="1" s="1"/>
  <c r="H60" i="1" s="1"/>
  <c r="D61" i="1"/>
  <c r="E61" i="1" s="1"/>
  <c r="H61" i="1" s="1"/>
  <c r="D62" i="1"/>
  <c r="E62" i="1" s="1"/>
  <c r="H62" i="1" s="1"/>
  <c r="D63" i="1"/>
  <c r="E63" i="1" s="1"/>
  <c r="H63" i="1" s="1"/>
  <c r="D64" i="1"/>
  <c r="E64" i="1" s="1"/>
  <c r="H64" i="1" s="1"/>
  <c r="D65" i="1"/>
  <c r="E65" i="1" s="1"/>
  <c r="H65" i="1" s="1"/>
  <c r="D66" i="1"/>
  <c r="E66" i="1" s="1"/>
  <c r="H66" i="1" s="1"/>
  <c r="D67" i="1"/>
  <c r="E67" i="1" s="1"/>
  <c r="H67" i="1" s="1"/>
  <c r="D68" i="1"/>
  <c r="E68" i="1" s="1"/>
  <c r="H68" i="1" s="1"/>
  <c r="D69" i="1"/>
  <c r="E69" i="1" s="1"/>
  <c r="H69" i="1" s="1"/>
  <c r="D70" i="1"/>
  <c r="E70" i="1" s="1"/>
  <c r="H70" i="1" s="1"/>
  <c r="D71" i="1"/>
  <c r="E71" i="1" s="1"/>
  <c r="H71" i="1" s="1"/>
  <c r="D72" i="1"/>
  <c r="E72" i="1" s="1"/>
  <c r="H72" i="1" s="1"/>
  <c r="D73" i="1"/>
  <c r="E73" i="1" s="1"/>
  <c r="H73" i="1" s="1"/>
  <c r="D74" i="1"/>
  <c r="E74" i="1" s="1"/>
  <c r="H74" i="1" s="1"/>
  <c r="D75" i="1"/>
  <c r="E75" i="1" s="1"/>
  <c r="H75" i="1" s="1"/>
  <c r="D76" i="1"/>
  <c r="E76" i="1" s="1"/>
  <c r="H76" i="1" s="1"/>
  <c r="D77" i="1"/>
  <c r="E77" i="1" s="1"/>
  <c r="H77" i="1" s="1"/>
  <c r="D78" i="1"/>
  <c r="E78" i="1" s="1"/>
  <c r="H78" i="1" s="1"/>
  <c r="D79" i="1"/>
  <c r="E79" i="1" s="1"/>
  <c r="H79" i="1" s="1"/>
  <c r="D80" i="1"/>
  <c r="E80" i="1" s="1"/>
  <c r="H80" i="1" s="1"/>
  <c r="D81" i="1"/>
  <c r="E81" i="1" s="1"/>
  <c r="H81" i="1" s="1"/>
  <c r="D82" i="1"/>
  <c r="E82" i="1" s="1"/>
  <c r="H82" i="1" s="1"/>
  <c r="D83" i="1"/>
  <c r="E83" i="1" s="1"/>
  <c r="H83" i="1" s="1"/>
  <c r="D84" i="1"/>
  <c r="E84" i="1" s="1"/>
  <c r="H84" i="1" s="1"/>
  <c r="D85" i="1"/>
  <c r="E85" i="1" s="1"/>
  <c r="H85" i="1" s="1"/>
  <c r="D86" i="1"/>
  <c r="E86" i="1" s="1"/>
  <c r="H86" i="1" s="1"/>
  <c r="D87" i="1"/>
  <c r="E87" i="1" s="1"/>
  <c r="H87" i="1" s="1"/>
  <c r="D88" i="1"/>
  <c r="E88" i="1" s="1"/>
  <c r="H88" i="1" s="1"/>
  <c r="D89" i="1"/>
  <c r="E89" i="1" s="1"/>
  <c r="H89" i="1" s="1"/>
  <c r="D90" i="1"/>
  <c r="E90" i="1" s="1"/>
  <c r="H90" i="1" s="1"/>
  <c r="D91" i="1"/>
  <c r="E91" i="1" s="1"/>
  <c r="H91" i="1" s="1"/>
  <c r="D92" i="1"/>
  <c r="E92" i="1" s="1"/>
  <c r="H92" i="1" s="1"/>
  <c r="D93" i="1"/>
  <c r="E93" i="1" s="1"/>
  <c r="H93" i="1" s="1"/>
  <c r="D94" i="1"/>
  <c r="E94" i="1" s="1"/>
  <c r="H94" i="1" s="1"/>
  <c r="D95" i="1"/>
  <c r="E95" i="1" s="1"/>
  <c r="H95" i="1" s="1"/>
  <c r="D96" i="1"/>
  <c r="E96" i="1" s="1"/>
  <c r="H96" i="1" s="1"/>
  <c r="D97" i="1"/>
  <c r="E97" i="1" s="1"/>
  <c r="H97" i="1" s="1"/>
  <c r="D98" i="1"/>
  <c r="E98" i="1" s="1"/>
  <c r="D99" i="1"/>
  <c r="E99" i="1" s="1"/>
  <c r="D100" i="1"/>
  <c r="E100" i="1" s="1"/>
  <c r="AZ23" i="1" l="1"/>
  <c r="U23" i="1"/>
  <c r="Z23" i="1" s="1"/>
  <c r="AZ25" i="1"/>
  <c r="AV40" i="1"/>
  <c r="AZ24" i="1"/>
  <c r="AV23" i="1"/>
  <c r="Z28" i="2"/>
  <c r="T28" i="2"/>
  <c r="E97" i="5"/>
  <c r="H97" i="5" s="1"/>
  <c r="H100" i="1"/>
  <c r="H98" i="1"/>
  <c r="E5" i="1"/>
  <c r="H5" i="1" s="1"/>
  <c r="H99" i="1"/>
</calcChain>
</file>

<file path=xl/sharedStrings.xml><?xml version="1.0" encoding="utf-8"?>
<sst xmlns="http://schemas.openxmlformats.org/spreadsheetml/2006/main" count="637" uniqueCount="58">
  <si>
    <t>Time (s)</t>
  </si>
  <si>
    <t>Depth h (nm)</t>
  </si>
  <si>
    <t>dh/dT</t>
  </si>
  <si>
    <t>(1/h)*(dh/dT)</t>
  </si>
  <si>
    <t>ln strain rate</t>
  </si>
  <si>
    <t>Log (Load/Area)</t>
  </si>
  <si>
    <t>Pu-2mN-5</t>
  </si>
  <si>
    <t>Relative Depth h (nm)</t>
  </si>
  <si>
    <t>Load=2</t>
  </si>
  <si>
    <t>Load=12.5</t>
  </si>
  <si>
    <t>Load=32</t>
  </si>
  <si>
    <t>PU</t>
  </si>
  <si>
    <r>
      <t>Load=</t>
    </r>
    <r>
      <rPr>
        <b/>
        <sz val="11"/>
        <color rgb="FFFF0000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mN</t>
    </r>
  </si>
  <si>
    <t>Creep displacement (nm)</t>
  </si>
  <si>
    <r>
      <t>Load=</t>
    </r>
    <r>
      <rPr>
        <b/>
        <sz val="11"/>
        <color rgb="FFFF0000"/>
        <rFont val="Calibri"/>
        <family val="2"/>
        <scheme val="minor"/>
      </rPr>
      <t>12.5</t>
    </r>
    <r>
      <rPr>
        <b/>
        <sz val="11"/>
        <color theme="1"/>
        <rFont val="Calibri"/>
        <family val="2"/>
        <scheme val="minor"/>
      </rPr>
      <t xml:space="preserve"> mN</t>
    </r>
  </si>
  <si>
    <r>
      <t>Load=</t>
    </r>
    <r>
      <rPr>
        <b/>
        <sz val="11"/>
        <color rgb="FFFF0000"/>
        <rFont val="Calibri"/>
        <family val="2"/>
        <scheme val="minor"/>
      </rPr>
      <t>32</t>
    </r>
    <r>
      <rPr>
        <b/>
        <sz val="11"/>
        <color theme="1"/>
        <rFont val="Calibri"/>
        <family val="2"/>
        <scheme val="minor"/>
      </rPr>
      <t xml:space="preserve"> mN</t>
    </r>
  </si>
  <si>
    <t>Indentation Creep Rate (C_IT)</t>
  </si>
  <si>
    <t>Angle term</t>
  </si>
  <si>
    <t>Radius term</t>
  </si>
  <si>
    <t>H=Load/Area (GPa)</t>
  </si>
  <si>
    <t>Log (Load/Area)- Corrected</t>
  </si>
  <si>
    <t>Average Hardness</t>
  </si>
  <si>
    <t>Polymeric Coating- Max. load=2mN- Loading time=5s</t>
  </si>
  <si>
    <t>Loading time=5</t>
  </si>
  <si>
    <t>Loading time=10</t>
  </si>
  <si>
    <t>Loading time=15</t>
  </si>
  <si>
    <r>
      <t>Loading time=</t>
    </r>
    <r>
      <rPr>
        <b/>
        <sz val="11"/>
        <color rgb="FFFF0000"/>
        <rFont val="Calibri"/>
        <family val="2"/>
        <scheme val="minor"/>
      </rPr>
      <t>5</t>
    </r>
    <r>
      <rPr>
        <b/>
        <sz val="11"/>
        <color theme="1"/>
        <rFont val="Calibri"/>
        <family val="2"/>
        <scheme val="minor"/>
      </rPr>
      <t xml:space="preserve"> (s)</t>
    </r>
  </si>
  <si>
    <r>
      <t>Loading time=</t>
    </r>
    <r>
      <rPr>
        <b/>
        <sz val="11"/>
        <color rgb="FFFF0000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 xml:space="preserve"> (S)</t>
    </r>
  </si>
  <si>
    <r>
      <t>Loading time=</t>
    </r>
    <r>
      <rPr>
        <b/>
        <sz val="11"/>
        <color rgb="FFFF0000"/>
        <rFont val="Calibri"/>
        <family val="2"/>
        <scheme val="minor"/>
      </rPr>
      <t>15</t>
    </r>
    <r>
      <rPr>
        <b/>
        <sz val="11"/>
        <color theme="1"/>
        <rFont val="Calibri"/>
        <family val="2"/>
        <scheme val="minor"/>
      </rPr>
      <t xml:space="preserve"> (S)</t>
    </r>
  </si>
  <si>
    <r>
      <t xml:space="preserve">Average </t>
    </r>
    <r>
      <rPr>
        <sz val="11"/>
        <color rgb="FFFF0000"/>
        <rFont val="Calibri"/>
        <family val="2"/>
        <scheme val="minor"/>
      </rPr>
      <t>Reduced Young's Modulus (GPa)</t>
    </r>
    <r>
      <rPr>
        <sz val="11"/>
        <color theme="1"/>
        <rFont val="Calibri"/>
        <family val="2"/>
        <scheme val="minor"/>
      </rPr>
      <t xml:space="preserve"> (extracted from MicroMaterial Software)</t>
    </r>
  </si>
  <si>
    <r>
      <t xml:space="preserve">Average </t>
    </r>
    <r>
      <rPr>
        <sz val="11"/>
        <color rgb="FFFF0000"/>
        <rFont val="Calibri"/>
        <family val="2"/>
        <scheme val="minor"/>
      </rPr>
      <t>Hardness (GPa)</t>
    </r>
    <r>
      <rPr>
        <sz val="11"/>
        <color theme="1"/>
        <rFont val="Calibri"/>
        <family val="2"/>
        <scheme val="minor"/>
      </rPr>
      <t xml:space="preserve"> (extracted from MicroMaterial Software)</t>
    </r>
  </si>
  <si>
    <t>Relative difference from 12.5 to 32</t>
  </si>
  <si>
    <t>Average</t>
  </si>
  <si>
    <r>
      <t xml:space="preserve">Average </t>
    </r>
    <r>
      <rPr>
        <sz val="11"/>
        <color rgb="FFFF0000"/>
        <rFont val="Calibri"/>
        <family val="2"/>
        <scheme val="minor"/>
      </rPr>
      <t>Bulk Modulus (Gpa)</t>
    </r>
    <r>
      <rPr>
        <sz val="11"/>
        <color theme="1"/>
        <rFont val="Calibri"/>
        <family val="2"/>
        <scheme val="minor"/>
      </rPr>
      <t>- thought Er as the E</t>
    </r>
  </si>
  <si>
    <r>
      <t xml:space="preserve">Average </t>
    </r>
    <r>
      <rPr>
        <sz val="11"/>
        <color rgb="FFFF0000"/>
        <rFont val="Calibri"/>
        <family val="2"/>
        <scheme val="minor"/>
      </rPr>
      <t>Bulk Modulus (Gpa)</t>
    </r>
    <r>
      <rPr>
        <sz val="11"/>
        <color theme="1"/>
        <rFont val="Calibri"/>
        <family val="2"/>
        <scheme val="minor"/>
      </rPr>
      <t>- Considering real E by calculation of Er</t>
    </r>
  </si>
  <si>
    <t>Average Creep Displacement</t>
  </si>
  <si>
    <t>Relative Variation</t>
  </si>
  <si>
    <t>Average Cit</t>
  </si>
  <si>
    <t>Pure PU</t>
  </si>
  <si>
    <t>SSN@ZnO</t>
  </si>
  <si>
    <t>SSN@TiO2</t>
  </si>
  <si>
    <t>HCM@TiO2</t>
  </si>
  <si>
    <t>Hardness (Gpa)</t>
  </si>
  <si>
    <t>Er (Gpa)</t>
  </si>
  <si>
    <t>Old Pure PU</t>
  </si>
  <si>
    <t>New Pure PU</t>
  </si>
  <si>
    <t>Old SSN@ZnO</t>
  </si>
  <si>
    <t>Old HCM@TiO2</t>
  </si>
  <si>
    <t>New SSN@ZnO</t>
  </si>
  <si>
    <t>Peak load= 12.5 mN</t>
  </si>
  <si>
    <t>Loading time= 10 s</t>
  </si>
  <si>
    <t>Two sets of experiments have been done with new coatings for double check: 1. pure PU &amp; 2. SSN@ZnO</t>
  </si>
  <si>
    <t>IMPROVEMENT</t>
  </si>
  <si>
    <t>Wavenumber</t>
  </si>
  <si>
    <t>HCM</t>
  </si>
  <si>
    <t>Values of Strain rate senstivity parameter found</t>
  </si>
  <si>
    <t>Load (mN)</t>
  </si>
  <si>
    <t>Strain rates (/s)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</si>
</sst>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color rgb="FF00B0F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B050"/>
      <name val="Arial"/>
      <family val="2"/>
    </font>
    <font>
      <sz val="11"/>
      <color rgb="FFFF0000"/>
      <name val="Calibri"/>
      <family val="2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0" fillId="0" borderId="0" applyNumberFormat="0" applyFill="0" applyBorder="0" applyAlignment="0" applyProtection="0"/>
  </cellStyleXfs>
  <cellXfs count="88">
    <xf numFmtId="0" fontId="0" fillId="0" borderId="0" xfId="0"/>
    <xf numFmtId="0" fontId="2" fillId="0" borderId="1" xfId="1" applyFont="1" applyBorder="1"/>
    <xf numFmtId="0" fontId="2" fillId="0" borderId="2" xfId="1" applyFont="1" applyBorder="1"/>
    <xf numFmtId="0" fontId="2" fillId="0" borderId="0" xfId="1" applyFont="1"/>
    <xf numFmtId="0" fontId="2" fillId="0" borderId="3" xfId="1" applyFont="1" applyBorder="1"/>
    <xf numFmtId="11" fontId="0" fillId="0" borderId="0" xfId="0" applyNumberFormat="1"/>
    <xf numFmtId="0" fontId="0" fillId="2" borderId="4" xfId="0" applyFill="1" applyBorder="1"/>
    <xf numFmtId="0" fontId="0" fillId="0" borderId="0" xfId="0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2" borderId="0" xfId="0" applyFill="1"/>
    <xf numFmtId="0" fontId="6" fillId="0" borderId="2" xfId="1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0" fillId="3" borderId="0" xfId="0" applyFill="1"/>
    <xf numFmtId="0" fontId="6" fillId="0" borderId="3" xfId="0" applyFont="1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5" xfId="0" applyBorder="1"/>
    <xf numFmtId="164" fontId="0" fillId="0" borderId="0" xfId="0" applyNumberFormat="1"/>
    <xf numFmtId="164" fontId="0" fillId="0" borderId="9" xfId="0" applyNumberFormat="1" applyBorder="1"/>
    <xf numFmtId="0" fontId="0" fillId="0" borderId="8" xfId="0" applyBorder="1"/>
    <xf numFmtId="0" fontId="4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2" applyAlignment="1">
      <alignment horizontal="center" vertical="center"/>
    </xf>
    <xf numFmtId="0" fontId="11" fillId="0" borderId="18" xfId="0" applyFont="1" applyBorder="1"/>
    <xf numFmtId="0" fontId="11" fillId="0" borderId="19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4" fillId="0" borderId="0" xfId="0" applyFont="1"/>
    <xf numFmtId="0" fontId="11" fillId="0" borderId="22" xfId="0" applyFont="1" applyBorder="1"/>
    <xf numFmtId="0" fontId="11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12" fillId="4" borderId="16" xfId="0" applyFont="1" applyFill="1" applyBorder="1" applyAlignment="1">
      <alignment horizontal="center" vertical="center"/>
    </xf>
    <xf numFmtId="0" fontId="12" fillId="4" borderId="17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1" fillId="0" borderId="0" xfId="0" applyFont="1"/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9" fillId="3" borderId="0" xfId="0" applyFont="1" applyFill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 xr:uid="{A5B749B8-EEBE-4512-AAD8-790B18AEA0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4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7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3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9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5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1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49553104480294"/>
          <c:y val="3.5555535929558374E-2"/>
          <c:w val="0.82779464974806771"/>
          <c:h val="0.797370582494689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[1]Sheet1!$B$1</c:f>
              <c:strCache>
                <c:ptCount val="1"/>
                <c:pt idx="0">
                  <c:v>HCM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[1]Sheet1!$A$2:$A$909</c:f>
              <c:numCache>
                <c:formatCode>General</c:formatCode>
                <c:ptCount val="908"/>
                <c:pt idx="0">
                  <c:v>501.49216000000001</c:v>
                </c:pt>
                <c:pt idx="1">
                  <c:v>505.34978999999998</c:v>
                </c:pt>
                <c:pt idx="2">
                  <c:v>509.20742000000001</c:v>
                </c:pt>
                <c:pt idx="3">
                  <c:v>513.06506000000002</c:v>
                </c:pt>
                <c:pt idx="4">
                  <c:v>516.92268999999999</c:v>
                </c:pt>
                <c:pt idx="5">
                  <c:v>520.78031999999996</c:v>
                </c:pt>
                <c:pt idx="6">
                  <c:v>524.63795000000005</c:v>
                </c:pt>
                <c:pt idx="7">
                  <c:v>528.49558000000002</c:v>
                </c:pt>
                <c:pt idx="8">
                  <c:v>532.35321999999996</c:v>
                </c:pt>
                <c:pt idx="9">
                  <c:v>536.21085000000005</c:v>
                </c:pt>
                <c:pt idx="10">
                  <c:v>540.06848000000002</c:v>
                </c:pt>
                <c:pt idx="11">
                  <c:v>543.92610999999999</c:v>
                </c:pt>
                <c:pt idx="12">
                  <c:v>547.78373999999997</c:v>
                </c:pt>
                <c:pt idx="13">
                  <c:v>551.64138000000003</c:v>
                </c:pt>
                <c:pt idx="14">
                  <c:v>555.49901</c:v>
                </c:pt>
                <c:pt idx="15">
                  <c:v>559.35663999999997</c:v>
                </c:pt>
                <c:pt idx="16">
                  <c:v>563.21427000000006</c:v>
                </c:pt>
                <c:pt idx="17">
                  <c:v>567.07190000000003</c:v>
                </c:pt>
                <c:pt idx="18">
                  <c:v>570.92953999999997</c:v>
                </c:pt>
                <c:pt idx="19">
                  <c:v>574.78716999999995</c:v>
                </c:pt>
                <c:pt idx="20">
                  <c:v>578.64480000000003</c:v>
                </c:pt>
                <c:pt idx="21">
                  <c:v>582.50243</c:v>
                </c:pt>
                <c:pt idx="22">
                  <c:v>586.36005999999998</c:v>
                </c:pt>
                <c:pt idx="23">
                  <c:v>590.21770000000004</c:v>
                </c:pt>
                <c:pt idx="24">
                  <c:v>594.07533000000001</c:v>
                </c:pt>
                <c:pt idx="25">
                  <c:v>597.93295999999998</c:v>
                </c:pt>
                <c:pt idx="26">
                  <c:v>601.79058999999995</c:v>
                </c:pt>
                <c:pt idx="27">
                  <c:v>605.64822000000004</c:v>
                </c:pt>
                <c:pt idx="28">
                  <c:v>609.50585999999998</c:v>
                </c:pt>
                <c:pt idx="29">
                  <c:v>613.36348999999996</c:v>
                </c:pt>
                <c:pt idx="30">
                  <c:v>617.22112000000004</c:v>
                </c:pt>
                <c:pt idx="31">
                  <c:v>621.07875000000001</c:v>
                </c:pt>
                <c:pt idx="32">
                  <c:v>624.93637999999999</c:v>
                </c:pt>
                <c:pt idx="33">
                  <c:v>628.79402000000005</c:v>
                </c:pt>
                <c:pt idx="34">
                  <c:v>632.65165000000002</c:v>
                </c:pt>
                <c:pt idx="35">
                  <c:v>636.50927999999999</c:v>
                </c:pt>
                <c:pt idx="36">
                  <c:v>640.36690999999996</c:v>
                </c:pt>
                <c:pt idx="37">
                  <c:v>644.22454000000005</c:v>
                </c:pt>
                <c:pt idx="38">
                  <c:v>648.08217999999999</c:v>
                </c:pt>
                <c:pt idx="39">
                  <c:v>651.93980999999997</c:v>
                </c:pt>
                <c:pt idx="40">
                  <c:v>655.79744000000005</c:v>
                </c:pt>
                <c:pt idx="41">
                  <c:v>659.65507000000002</c:v>
                </c:pt>
                <c:pt idx="42">
                  <c:v>663.5127</c:v>
                </c:pt>
                <c:pt idx="43">
                  <c:v>667.37034000000006</c:v>
                </c:pt>
                <c:pt idx="44">
                  <c:v>671.22797000000003</c:v>
                </c:pt>
                <c:pt idx="45">
                  <c:v>675.0856</c:v>
                </c:pt>
                <c:pt idx="46">
                  <c:v>678.94322999999997</c:v>
                </c:pt>
                <c:pt idx="47">
                  <c:v>682.80085999999994</c:v>
                </c:pt>
                <c:pt idx="48">
                  <c:v>686.6585</c:v>
                </c:pt>
                <c:pt idx="49">
                  <c:v>690.51612999999998</c:v>
                </c:pt>
                <c:pt idx="50">
                  <c:v>694.37375999999995</c:v>
                </c:pt>
                <c:pt idx="51">
                  <c:v>698.23139000000003</c:v>
                </c:pt>
                <c:pt idx="52">
                  <c:v>702.08902</c:v>
                </c:pt>
                <c:pt idx="53">
                  <c:v>705.94665999999995</c:v>
                </c:pt>
                <c:pt idx="54">
                  <c:v>709.80429000000004</c:v>
                </c:pt>
                <c:pt idx="55">
                  <c:v>713.66192000000001</c:v>
                </c:pt>
                <c:pt idx="56">
                  <c:v>717.51954999999998</c:v>
                </c:pt>
                <c:pt idx="57">
                  <c:v>721.37717999999995</c:v>
                </c:pt>
                <c:pt idx="58">
                  <c:v>725.23482000000001</c:v>
                </c:pt>
                <c:pt idx="59">
                  <c:v>729.09244999999999</c:v>
                </c:pt>
                <c:pt idx="60">
                  <c:v>732.95007999999996</c:v>
                </c:pt>
                <c:pt idx="61">
                  <c:v>736.80771000000004</c:v>
                </c:pt>
                <c:pt idx="62">
                  <c:v>740.66534000000001</c:v>
                </c:pt>
                <c:pt idx="63">
                  <c:v>744.52297999999996</c:v>
                </c:pt>
                <c:pt idx="64">
                  <c:v>748.38061000000005</c:v>
                </c:pt>
                <c:pt idx="65">
                  <c:v>752.23824000000002</c:v>
                </c:pt>
                <c:pt idx="66">
                  <c:v>756.09586999999999</c:v>
                </c:pt>
                <c:pt idx="67">
                  <c:v>759.95349999999996</c:v>
                </c:pt>
                <c:pt idx="68">
                  <c:v>763.81114000000002</c:v>
                </c:pt>
                <c:pt idx="69">
                  <c:v>767.66876999999999</c:v>
                </c:pt>
                <c:pt idx="70">
                  <c:v>771.52639999999997</c:v>
                </c:pt>
                <c:pt idx="71">
                  <c:v>775.38403000000005</c:v>
                </c:pt>
                <c:pt idx="72">
                  <c:v>779.24166000000002</c:v>
                </c:pt>
                <c:pt idx="73">
                  <c:v>783.09929999999997</c:v>
                </c:pt>
                <c:pt idx="74">
                  <c:v>786.95693000000006</c:v>
                </c:pt>
                <c:pt idx="75">
                  <c:v>790.81456000000003</c:v>
                </c:pt>
                <c:pt idx="76">
                  <c:v>794.67219</c:v>
                </c:pt>
                <c:pt idx="77">
                  <c:v>798.52981999999997</c:v>
                </c:pt>
                <c:pt idx="78">
                  <c:v>802.38746000000003</c:v>
                </c:pt>
                <c:pt idx="79">
                  <c:v>806.24509</c:v>
                </c:pt>
                <c:pt idx="80">
                  <c:v>810.10271999999998</c:v>
                </c:pt>
                <c:pt idx="81">
                  <c:v>813.96034999999995</c:v>
                </c:pt>
                <c:pt idx="82">
                  <c:v>817.81798000000003</c:v>
                </c:pt>
                <c:pt idx="83">
                  <c:v>821.67561999999998</c:v>
                </c:pt>
                <c:pt idx="84">
                  <c:v>825.53324999999995</c:v>
                </c:pt>
                <c:pt idx="85">
                  <c:v>829.39088000000004</c:v>
                </c:pt>
                <c:pt idx="86">
                  <c:v>833.24851000000001</c:v>
                </c:pt>
                <c:pt idx="87">
                  <c:v>837.10613999999998</c:v>
                </c:pt>
                <c:pt idx="88">
                  <c:v>840.96378000000004</c:v>
                </c:pt>
                <c:pt idx="89">
                  <c:v>844.82141000000001</c:v>
                </c:pt>
                <c:pt idx="90">
                  <c:v>848.67903999999999</c:v>
                </c:pt>
                <c:pt idx="91">
                  <c:v>852.53666999999996</c:v>
                </c:pt>
                <c:pt idx="92">
                  <c:v>856.39430000000004</c:v>
                </c:pt>
                <c:pt idx="93">
                  <c:v>860.25193999999999</c:v>
                </c:pt>
                <c:pt idx="94">
                  <c:v>864.10956999999996</c:v>
                </c:pt>
                <c:pt idx="95">
                  <c:v>867.96720000000005</c:v>
                </c:pt>
                <c:pt idx="96">
                  <c:v>871.82483000000002</c:v>
                </c:pt>
                <c:pt idx="97">
                  <c:v>875.68245999999999</c:v>
                </c:pt>
                <c:pt idx="98">
                  <c:v>879.54010000000005</c:v>
                </c:pt>
                <c:pt idx="99">
                  <c:v>883.39773000000002</c:v>
                </c:pt>
                <c:pt idx="100">
                  <c:v>887.25536</c:v>
                </c:pt>
                <c:pt idx="101">
                  <c:v>891.11298999999997</c:v>
                </c:pt>
                <c:pt idx="102">
                  <c:v>894.97062000000005</c:v>
                </c:pt>
                <c:pt idx="103">
                  <c:v>898.82826</c:v>
                </c:pt>
                <c:pt idx="104">
                  <c:v>902.68588999999997</c:v>
                </c:pt>
                <c:pt idx="105">
                  <c:v>906.54351999999994</c:v>
                </c:pt>
                <c:pt idx="106">
                  <c:v>910.40115000000003</c:v>
                </c:pt>
                <c:pt idx="107">
                  <c:v>914.25878</c:v>
                </c:pt>
                <c:pt idx="108">
                  <c:v>918.11641999999995</c:v>
                </c:pt>
                <c:pt idx="109">
                  <c:v>921.97405000000003</c:v>
                </c:pt>
                <c:pt idx="110">
                  <c:v>925.83168000000001</c:v>
                </c:pt>
                <c:pt idx="111">
                  <c:v>929.68930999999998</c:v>
                </c:pt>
                <c:pt idx="112">
                  <c:v>933.54693999999995</c:v>
                </c:pt>
                <c:pt idx="113">
                  <c:v>937.40458000000001</c:v>
                </c:pt>
                <c:pt idx="114">
                  <c:v>941.26220999999998</c:v>
                </c:pt>
                <c:pt idx="115">
                  <c:v>945.11983999999995</c:v>
                </c:pt>
                <c:pt idx="116">
                  <c:v>948.97747000000004</c:v>
                </c:pt>
                <c:pt idx="117">
                  <c:v>952.83510000000001</c:v>
                </c:pt>
                <c:pt idx="118">
                  <c:v>956.69273999999996</c:v>
                </c:pt>
                <c:pt idx="119">
                  <c:v>960.55037000000004</c:v>
                </c:pt>
                <c:pt idx="120">
                  <c:v>964.40800000000002</c:v>
                </c:pt>
                <c:pt idx="121">
                  <c:v>968.26562999999999</c:v>
                </c:pt>
                <c:pt idx="122">
                  <c:v>972.12325999999996</c:v>
                </c:pt>
                <c:pt idx="123">
                  <c:v>975.98090000000002</c:v>
                </c:pt>
                <c:pt idx="124">
                  <c:v>979.83852999999999</c:v>
                </c:pt>
                <c:pt idx="125">
                  <c:v>983.69615999999996</c:v>
                </c:pt>
                <c:pt idx="126">
                  <c:v>987.55379000000005</c:v>
                </c:pt>
                <c:pt idx="127">
                  <c:v>991.41142000000002</c:v>
                </c:pt>
                <c:pt idx="128">
                  <c:v>995.26905999999997</c:v>
                </c:pt>
                <c:pt idx="129">
                  <c:v>999.12669000000005</c:v>
                </c:pt>
                <c:pt idx="130">
                  <c:v>1002.98432</c:v>
                </c:pt>
                <c:pt idx="131">
                  <c:v>1006.84195</c:v>
                </c:pt>
                <c:pt idx="132">
                  <c:v>1010.69958</c:v>
                </c:pt>
                <c:pt idx="133">
                  <c:v>1014.55722</c:v>
                </c:pt>
                <c:pt idx="134">
                  <c:v>1018.41485</c:v>
                </c:pt>
                <c:pt idx="135">
                  <c:v>1022.27248</c:v>
                </c:pt>
                <c:pt idx="136">
                  <c:v>1026.1301100000001</c:v>
                </c:pt>
                <c:pt idx="137">
                  <c:v>1029.98774</c:v>
                </c:pt>
                <c:pt idx="138">
                  <c:v>1033.84538</c:v>
                </c:pt>
                <c:pt idx="139">
                  <c:v>1037.7030099999999</c:v>
                </c:pt>
                <c:pt idx="140">
                  <c:v>1041.5606399999999</c:v>
                </c:pt>
                <c:pt idx="141">
                  <c:v>1045.4182699999999</c:v>
                </c:pt>
                <c:pt idx="142">
                  <c:v>1049.2759000000001</c:v>
                </c:pt>
                <c:pt idx="143">
                  <c:v>1053.13354</c:v>
                </c:pt>
                <c:pt idx="144">
                  <c:v>1056.99117</c:v>
                </c:pt>
                <c:pt idx="145">
                  <c:v>1060.8488</c:v>
                </c:pt>
                <c:pt idx="146">
                  <c:v>1064.70643</c:v>
                </c:pt>
                <c:pt idx="147">
                  <c:v>1068.5640599999999</c:v>
                </c:pt>
                <c:pt idx="148">
                  <c:v>1072.4217000000001</c:v>
                </c:pt>
                <c:pt idx="149">
                  <c:v>1076.2793300000001</c:v>
                </c:pt>
                <c:pt idx="150">
                  <c:v>1080.13696</c:v>
                </c:pt>
                <c:pt idx="151">
                  <c:v>1083.99459</c:v>
                </c:pt>
                <c:pt idx="152">
                  <c:v>1087.85222</c:v>
                </c:pt>
                <c:pt idx="153">
                  <c:v>1091.7098599999999</c:v>
                </c:pt>
                <c:pt idx="154">
                  <c:v>1095.5674899999999</c:v>
                </c:pt>
                <c:pt idx="155">
                  <c:v>1099.4251200000001</c:v>
                </c:pt>
                <c:pt idx="156">
                  <c:v>1103.2827500000001</c:v>
                </c:pt>
                <c:pt idx="157">
                  <c:v>1107.1403800000001</c:v>
                </c:pt>
                <c:pt idx="158">
                  <c:v>1110.99802</c:v>
                </c:pt>
                <c:pt idx="159">
                  <c:v>1114.85565</c:v>
                </c:pt>
                <c:pt idx="160">
                  <c:v>1118.7132799999999</c:v>
                </c:pt>
                <c:pt idx="161">
                  <c:v>1122.5709099999999</c:v>
                </c:pt>
                <c:pt idx="162">
                  <c:v>1126.4285400000001</c:v>
                </c:pt>
                <c:pt idx="163">
                  <c:v>1130.2861800000001</c:v>
                </c:pt>
                <c:pt idx="164">
                  <c:v>1134.14381</c:v>
                </c:pt>
                <c:pt idx="165">
                  <c:v>1138.00144</c:v>
                </c:pt>
                <c:pt idx="166">
                  <c:v>1141.85907</c:v>
                </c:pt>
                <c:pt idx="167">
                  <c:v>1145.7166999999999</c:v>
                </c:pt>
                <c:pt idx="168">
                  <c:v>1149.5743399999999</c:v>
                </c:pt>
                <c:pt idx="169">
                  <c:v>1153.4319700000001</c:v>
                </c:pt>
                <c:pt idx="170">
                  <c:v>1157.2896000000001</c:v>
                </c:pt>
                <c:pt idx="171">
                  <c:v>1161.14723</c:v>
                </c:pt>
                <c:pt idx="172">
                  <c:v>1165.00486</c:v>
                </c:pt>
                <c:pt idx="173">
                  <c:v>1168.8625</c:v>
                </c:pt>
                <c:pt idx="174">
                  <c:v>1172.7201299999999</c:v>
                </c:pt>
                <c:pt idx="175">
                  <c:v>1176.5777599999999</c:v>
                </c:pt>
                <c:pt idx="176">
                  <c:v>1180.4353900000001</c:v>
                </c:pt>
                <c:pt idx="177">
                  <c:v>1184.2930200000001</c:v>
                </c:pt>
                <c:pt idx="178">
                  <c:v>1188.15066</c:v>
                </c:pt>
                <c:pt idx="179">
                  <c:v>1192.00829</c:v>
                </c:pt>
                <c:pt idx="180">
                  <c:v>1195.86592</c:v>
                </c:pt>
                <c:pt idx="181">
                  <c:v>1199.7235499999999</c:v>
                </c:pt>
                <c:pt idx="182">
                  <c:v>1203.5811799999999</c:v>
                </c:pt>
                <c:pt idx="183">
                  <c:v>1207.4388200000001</c:v>
                </c:pt>
                <c:pt idx="184">
                  <c:v>1211.29645</c:v>
                </c:pt>
                <c:pt idx="185">
                  <c:v>1215.15408</c:v>
                </c:pt>
                <c:pt idx="186">
                  <c:v>1219.01171</c:v>
                </c:pt>
                <c:pt idx="187">
                  <c:v>1222.86934</c:v>
                </c:pt>
                <c:pt idx="188">
                  <c:v>1226.7269799999999</c:v>
                </c:pt>
                <c:pt idx="189">
                  <c:v>1230.5846100000001</c:v>
                </c:pt>
                <c:pt idx="190">
                  <c:v>1234.4422400000001</c:v>
                </c:pt>
                <c:pt idx="191">
                  <c:v>1238.2998700000001</c:v>
                </c:pt>
                <c:pt idx="192">
                  <c:v>1242.1575</c:v>
                </c:pt>
                <c:pt idx="193">
                  <c:v>1246.01514</c:v>
                </c:pt>
                <c:pt idx="194">
                  <c:v>1249.8727699999999</c:v>
                </c:pt>
                <c:pt idx="195">
                  <c:v>1253.7303999999999</c:v>
                </c:pt>
                <c:pt idx="196">
                  <c:v>1257.5880299999999</c:v>
                </c:pt>
                <c:pt idx="197">
                  <c:v>1261.4456600000001</c:v>
                </c:pt>
                <c:pt idx="198">
                  <c:v>1265.3033</c:v>
                </c:pt>
                <c:pt idx="199">
                  <c:v>1269.16093</c:v>
                </c:pt>
                <c:pt idx="200">
                  <c:v>1273.01856</c:v>
                </c:pt>
                <c:pt idx="201">
                  <c:v>1276.87619</c:v>
                </c:pt>
                <c:pt idx="202">
                  <c:v>1280.7338199999999</c:v>
                </c:pt>
                <c:pt idx="203">
                  <c:v>1284.5914600000001</c:v>
                </c:pt>
                <c:pt idx="204">
                  <c:v>1288.4490900000001</c:v>
                </c:pt>
                <c:pt idx="205">
                  <c:v>1292.30672</c:v>
                </c:pt>
                <c:pt idx="206">
                  <c:v>1296.16435</c:v>
                </c:pt>
                <c:pt idx="207">
                  <c:v>1300.02198</c:v>
                </c:pt>
                <c:pt idx="208">
                  <c:v>1303.8796199999999</c:v>
                </c:pt>
                <c:pt idx="209">
                  <c:v>1307.7372499999999</c:v>
                </c:pt>
                <c:pt idx="210">
                  <c:v>1311.5948800000001</c:v>
                </c:pt>
                <c:pt idx="211">
                  <c:v>1315.4525100000001</c:v>
                </c:pt>
                <c:pt idx="212">
                  <c:v>1319.31014</c:v>
                </c:pt>
                <c:pt idx="213">
                  <c:v>1323.16778</c:v>
                </c:pt>
                <c:pt idx="214">
                  <c:v>1327.02541</c:v>
                </c:pt>
                <c:pt idx="215">
                  <c:v>1330.8830399999999</c:v>
                </c:pt>
                <c:pt idx="216">
                  <c:v>1334.7406699999999</c:v>
                </c:pt>
                <c:pt idx="217">
                  <c:v>1338.5983000000001</c:v>
                </c:pt>
                <c:pt idx="218">
                  <c:v>1342.4559400000001</c:v>
                </c:pt>
                <c:pt idx="219">
                  <c:v>1346.31357</c:v>
                </c:pt>
                <c:pt idx="220">
                  <c:v>1350.1712</c:v>
                </c:pt>
                <c:pt idx="221">
                  <c:v>1354.02883</c:v>
                </c:pt>
                <c:pt idx="222">
                  <c:v>1357.8864599999999</c:v>
                </c:pt>
                <c:pt idx="223">
                  <c:v>1361.7440999999999</c:v>
                </c:pt>
                <c:pt idx="224">
                  <c:v>1365.6017300000001</c:v>
                </c:pt>
                <c:pt idx="225">
                  <c:v>1369.4593600000001</c:v>
                </c:pt>
                <c:pt idx="226">
                  <c:v>1373.31699</c:v>
                </c:pt>
                <c:pt idx="227">
                  <c:v>1377.17462</c:v>
                </c:pt>
                <c:pt idx="228">
                  <c:v>1381.03226</c:v>
                </c:pt>
                <c:pt idx="229">
                  <c:v>1384.8898899999999</c:v>
                </c:pt>
                <c:pt idx="230">
                  <c:v>1388.7475199999999</c:v>
                </c:pt>
                <c:pt idx="231">
                  <c:v>1392.6051500000001</c:v>
                </c:pt>
                <c:pt idx="232">
                  <c:v>1396.4627800000001</c:v>
                </c:pt>
                <c:pt idx="233">
                  <c:v>1400.32042</c:v>
                </c:pt>
                <c:pt idx="234">
                  <c:v>1404.17805</c:v>
                </c:pt>
                <c:pt idx="235">
                  <c:v>1408.03568</c:v>
                </c:pt>
                <c:pt idx="236">
                  <c:v>1411.8933099999999</c:v>
                </c:pt>
                <c:pt idx="237">
                  <c:v>1415.7509399999999</c:v>
                </c:pt>
                <c:pt idx="238">
                  <c:v>1419.6085800000001</c:v>
                </c:pt>
                <c:pt idx="239">
                  <c:v>1423.46621</c:v>
                </c:pt>
                <c:pt idx="240">
                  <c:v>1427.32384</c:v>
                </c:pt>
                <c:pt idx="241">
                  <c:v>1431.18147</c:v>
                </c:pt>
                <c:pt idx="242">
                  <c:v>1435.0391</c:v>
                </c:pt>
                <c:pt idx="243">
                  <c:v>1438.8967399999999</c:v>
                </c:pt>
                <c:pt idx="244">
                  <c:v>1442.7543700000001</c:v>
                </c:pt>
                <c:pt idx="245">
                  <c:v>1446.6120000000001</c:v>
                </c:pt>
                <c:pt idx="246">
                  <c:v>1450.4696300000001</c:v>
                </c:pt>
                <c:pt idx="247">
                  <c:v>1454.32726</c:v>
                </c:pt>
                <c:pt idx="248">
                  <c:v>1458.1849</c:v>
                </c:pt>
                <c:pt idx="249">
                  <c:v>1462.0425299999999</c:v>
                </c:pt>
                <c:pt idx="250">
                  <c:v>1465.9001599999999</c:v>
                </c:pt>
                <c:pt idx="251">
                  <c:v>1469.7577900000001</c:v>
                </c:pt>
                <c:pt idx="252">
                  <c:v>1473.6154200000001</c:v>
                </c:pt>
                <c:pt idx="253">
                  <c:v>1477.47306</c:v>
                </c:pt>
                <c:pt idx="254">
                  <c:v>1481.33069</c:v>
                </c:pt>
                <c:pt idx="255">
                  <c:v>1485.18832</c:v>
                </c:pt>
                <c:pt idx="256">
                  <c:v>1489.0459499999999</c:v>
                </c:pt>
                <c:pt idx="257">
                  <c:v>1492.9035799999999</c:v>
                </c:pt>
                <c:pt idx="258">
                  <c:v>1496.7612200000001</c:v>
                </c:pt>
                <c:pt idx="259">
                  <c:v>1500.6188500000001</c:v>
                </c:pt>
                <c:pt idx="260">
                  <c:v>1504.47648</c:v>
                </c:pt>
                <c:pt idx="261">
                  <c:v>1508.33411</c:v>
                </c:pt>
                <c:pt idx="262">
                  <c:v>1512.19174</c:v>
                </c:pt>
                <c:pt idx="263">
                  <c:v>1516.0493799999999</c:v>
                </c:pt>
                <c:pt idx="264">
                  <c:v>1519.9070099999999</c:v>
                </c:pt>
                <c:pt idx="265">
                  <c:v>1523.7646400000001</c:v>
                </c:pt>
                <c:pt idx="266">
                  <c:v>1527.6222700000001</c:v>
                </c:pt>
                <c:pt idx="267">
                  <c:v>1531.4799</c:v>
                </c:pt>
                <c:pt idx="268">
                  <c:v>1535.33754</c:v>
                </c:pt>
                <c:pt idx="269">
                  <c:v>1539.19517</c:v>
                </c:pt>
                <c:pt idx="270">
                  <c:v>1543.0527999999999</c:v>
                </c:pt>
                <c:pt idx="271">
                  <c:v>1546.9104299999999</c:v>
                </c:pt>
                <c:pt idx="272">
                  <c:v>1550.7680600000001</c:v>
                </c:pt>
                <c:pt idx="273">
                  <c:v>1554.6257000000001</c:v>
                </c:pt>
                <c:pt idx="274">
                  <c:v>1558.48333</c:v>
                </c:pt>
                <c:pt idx="275">
                  <c:v>1562.34096</c:v>
                </c:pt>
                <c:pt idx="276">
                  <c:v>1566.19859</c:v>
                </c:pt>
                <c:pt idx="277">
                  <c:v>1570.0562199999999</c:v>
                </c:pt>
                <c:pt idx="278">
                  <c:v>1573.9138600000001</c:v>
                </c:pt>
                <c:pt idx="279">
                  <c:v>1577.7714900000001</c:v>
                </c:pt>
                <c:pt idx="280">
                  <c:v>1581.6291200000001</c:v>
                </c:pt>
                <c:pt idx="281">
                  <c:v>1585.48675</c:v>
                </c:pt>
                <c:pt idx="282">
                  <c:v>1589.34438</c:v>
                </c:pt>
                <c:pt idx="283">
                  <c:v>1593.2020199999999</c:v>
                </c:pt>
                <c:pt idx="284">
                  <c:v>1597.0596499999999</c:v>
                </c:pt>
                <c:pt idx="285">
                  <c:v>1600.9172799999999</c:v>
                </c:pt>
                <c:pt idx="286">
                  <c:v>1604.7749100000001</c:v>
                </c:pt>
                <c:pt idx="287">
                  <c:v>1608.6325400000001</c:v>
                </c:pt>
                <c:pt idx="288">
                  <c:v>1612.49018</c:v>
                </c:pt>
                <c:pt idx="289">
                  <c:v>1616.34781</c:v>
                </c:pt>
                <c:pt idx="290">
                  <c:v>1620.20544</c:v>
                </c:pt>
                <c:pt idx="291">
                  <c:v>1624.0630699999999</c:v>
                </c:pt>
                <c:pt idx="292">
                  <c:v>1627.9206999999999</c:v>
                </c:pt>
                <c:pt idx="293">
                  <c:v>1631.7783400000001</c:v>
                </c:pt>
                <c:pt idx="294">
                  <c:v>1635.63597</c:v>
                </c:pt>
                <c:pt idx="295">
                  <c:v>1639.4936</c:v>
                </c:pt>
                <c:pt idx="296">
                  <c:v>1643.35123</c:v>
                </c:pt>
                <c:pt idx="297">
                  <c:v>1647.20886</c:v>
                </c:pt>
                <c:pt idx="298">
                  <c:v>1651.0664999999999</c:v>
                </c:pt>
                <c:pt idx="299">
                  <c:v>1654.9241300000001</c:v>
                </c:pt>
                <c:pt idx="300">
                  <c:v>1658.7817600000001</c:v>
                </c:pt>
                <c:pt idx="301">
                  <c:v>1662.63939</c:v>
                </c:pt>
                <c:pt idx="302">
                  <c:v>1666.49702</c:v>
                </c:pt>
                <c:pt idx="303">
                  <c:v>1670.35466</c:v>
                </c:pt>
                <c:pt idx="304">
                  <c:v>1674.2122899999999</c:v>
                </c:pt>
                <c:pt idx="305">
                  <c:v>1678.0699199999999</c:v>
                </c:pt>
                <c:pt idx="306">
                  <c:v>1681.9275500000001</c:v>
                </c:pt>
                <c:pt idx="307">
                  <c:v>1685.7851800000001</c:v>
                </c:pt>
                <c:pt idx="308">
                  <c:v>1689.64282</c:v>
                </c:pt>
                <c:pt idx="309">
                  <c:v>1693.50045</c:v>
                </c:pt>
                <c:pt idx="310">
                  <c:v>1697.35808</c:v>
                </c:pt>
                <c:pt idx="311">
                  <c:v>1701.2157099999999</c:v>
                </c:pt>
                <c:pt idx="312">
                  <c:v>1705.0733399999999</c:v>
                </c:pt>
                <c:pt idx="313">
                  <c:v>1708.9309800000001</c:v>
                </c:pt>
                <c:pt idx="314">
                  <c:v>1712.7886100000001</c:v>
                </c:pt>
                <c:pt idx="315">
                  <c:v>1716.64624</c:v>
                </c:pt>
                <c:pt idx="316">
                  <c:v>1720.50387</c:v>
                </c:pt>
                <c:pt idx="317">
                  <c:v>1724.3615</c:v>
                </c:pt>
                <c:pt idx="318">
                  <c:v>1728.2191399999999</c:v>
                </c:pt>
                <c:pt idx="319">
                  <c:v>1732.0767699999999</c:v>
                </c:pt>
                <c:pt idx="320">
                  <c:v>1735.9344000000001</c:v>
                </c:pt>
                <c:pt idx="321">
                  <c:v>1739.7920300000001</c:v>
                </c:pt>
                <c:pt idx="322">
                  <c:v>1743.64966</c:v>
                </c:pt>
                <c:pt idx="323">
                  <c:v>1747.5073</c:v>
                </c:pt>
                <c:pt idx="324">
                  <c:v>1751.36493</c:v>
                </c:pt>
                <c:pt idx="325">
                  <c:v>1755.2225599999999</c:v>
                </c:pt>
                <c:pt idx="326">
                  <c:v>1759.0801899999999</c:v>
                </c:pt>
                <c:pt idx="327">
                  <c:v>1762.9378200000001</c:v>
                </c:pt>
                <c:pt idx="328">
                  <c:v>1766.79546</c:v>
                </c:pt>
                <c:pt idx="329">
                  <c:v>1770.65309</c:v>
                </c:pt>
                <c:pt idx="330">
                  <c:v>1774.51072</c:v>
                </c:pt>
                <c:pt idx="331">
                  <c:v>1778.36835</c:v>
                </c:pt>
                <c:pt idx="332">
                  <c:v>1782.2259799999999</c:v>
                </c:pt>
                <c:pt idx="333">
                  <c:v>1786.0836200000001</c:v>
                </c:pt>
                <c:pt idx="334">
                  <c:v>1789.9412500000001</c:v>
                </c:pt>
                <c:pt idx="335">
                  <c:v>1793.7988800000001</c:v>
                </c:pt>
                <c:pt idx="336">
                  <c:v>1797.65651</c:v>
                </c:pt>
                <c:pt idx="337">
                  <c:v>1801.51414</c:v>
                </c:pt>
                <c:pt idx="338">
                  <c:v>1805.3717799999999</c:v>
                </c:pt>
                <c:pt idx="339">
                  <c:v>1809.2294099999999</c:v>
                </c:pt>
                <c:pt idx="340">
                  <c:v>1813.0870399999999</c:v>
                </c:pt>
                <c:pt idx="341">
                  <c:v>1816.9446700000001</c:v>
                </c:pt>
                <c:pt idx="342">
                  <c:v>1820.8023000000001</c:v>
                </c:pt>
                <c:pt idx="343">
                  <c:v>1824.65994</c:v>
                </c:pt>
                <c:pt idx="344">
                  <c:v>1828.51757</c:v>
                </c:pt>
                <c:pt idx="345">
                  <c:v>1832.3751999999999</c:v>
                </c:pt>
                <c:pt idx="346">
                  <c:v>1836.2328299999999</c:v>
                </c:pt>
                <c:pt idx="347">
                  <c:v>1840.0904599999999</c:v>
                </c:pt>
                <c:pt idx="348">
                  <c:v>1843.9481000000001</c:v>
                </c:pt>
                <c:pt idx="349">
                  <c:v>1847.80573</c:v>
                </c:pt>
                <c:pt idx="350">
                  <c:v>1851.66336</c:v>
                </c:pt>
                <c:pt idx="351">
                  <c:v>1855.52099</c:v>
                </c:pt>
                <c:pt idx="352">
                  <c:v>1859.37862</c:v>
                </c:pt>
                <c:pt idx="353">
                  <c:v>1863.2362599999999</c:v>
                </c:pt>
                <c:pt idx="354">
                  <c:v>1867.0938900000001</c:v>
                </c:pt>
                <c:pt idx="355">
                  <c:v>1870.9515200000001</c:v>
                </c:pt>
                <c:pt idx="356">
                  <c:v>1874.80915</c:v>
                </c:pt>
                <c:pt idx="357">
                  <c:v>1878.66678</c:v>
                </c:pt>
                <c:pt idx="358">
                  <c:v>1882.52442</c:v>
                </c:pt>
                <c:pt idx="359">
                  <c:v>1886.3820499999999</c:v>
                </c:pt>
                <c:pt idx="360">
                  <c:v>1890.2396799999999</c:v>
                </c:pt>
                <c:pt idx="361">
                  <c:v>1894.0973100000001</c:v>
                </c:pt>
                <c:pt idx="362">
                  <c:v>1897.9549400000001</c:v>
                </c:pt>
                <c:pt idx="363">
                  <c:v>1901.81258</c:v>
                </c:pt>
                <c:pt idx="364">
                  <c:v>1905.67021</c:v>
                </c:pt>
                <c:pt idx="365">
                  <c:v>1909.52784</c:v>
                </c:pt>
                <c:pt idx="366">
                  <c:v>1913.3854699999999</c:v>
                </c:pt>
                <c:pt idx="367">
                  <c:v>1917.2430999999999</c:v>
                </c:pt>
                <c:pt idx="368">
                  <c:v>1921.1007400000001</c:v>
                </c:pt>
                <c:pt idx="369">
                  <c:v>1924.9583700000001</c:v>
                </c:pt>
                <c:pt idx="370">
                  <c:v>1928.816</c:v>
                </c:pt>
                <c:pt idx="371">
                  <c:v>1932.67363</c:v>
                </c:pt>
                <c:pt idx="372">
                  <c:v>1936.53126</c:v>
                </c:pt>
                <c:pt idx="373">
                  <c:v>1940.3888999999999</c:v>
                </c:pt>
                <c:pt idx="374">
                  <c:v>1944.2465299999999</c:v>
                </c:pt>
                <c:pt idx="375">
                  <c:v>1948.1041600000001</c:v>
                </c:pt>
                <c:pt idx="376">
                  <c:v>1951.9617900000001</c:v>
                </c:pt>
                <c:pt idx="377">
                  <c:v>1955.81942</c:v>
                </c:pt>
                <c:pt idx="378">
                  <c:v>1959.67706</c:v>
                </c:pt>
                <c:pt idx="379">
                  <c:v>1963.53469</c:v>
                </c:pt>
                <c:pt idx="380">
                  <c:v>1967.3923199999999</c:v>
                </c:pt>
                <c:pt idx="381">
                  <c:v>1971.2499499999999</c:v>
                </c:pt>
                <c:pt idx="382">
                  <c:v>1975.1075800000001</c:v>
                </c:pt>
                <c:pt idx="383">
                  <c:v>1978.96522</c:v>
                </c:pt>
                <c:pt idx="384">
                  <c:v>1982.82285</c:v>
                </c:pt>
                <c:pt idx="385">
                  <c:v>1986.68048</c:v>
                </c:pt>
                <c:pt idx="386">
                  <c:v>1990.53811</c:v>
                </c:pt>
                <c:pt idx="387">
                  <c:v>1994.3957399999999</c:v>
                </c:pt>
                <c:pt idx="388">
                  <c:v>1998.2533800000001</c:v>
                </c:pt>
                <c:pt idx="389">
                  <c:v>2002.1110100000001</c:v>
                </c:pt>
                <c:pt idx="390">
                  <c:v>2005.9686400000001</c:v>
                </c:pt>
                <c:pt idx="391">
                  <c:v>2009.82627</c:v>
                </c:pt>
                <c:pt idx="392">
                  <c:v>2013.6839</c:v>
                </c:pt>
                <c:pt idx="393">
                  <c:v>2017.5415399999999</c:v>
                </c:pt>
                <c:pt idx="394">
                  <c:v>2021.3991699999999</c:v>
                </c:pt>
                <c:pt idx="395">
                  <c:v>2025.2568000000001</c:v>
                </c:pt>
                <c:pt idx="396">
                  <c:v>2029.1144300000001</c:v>
                </c:pt>
                <c:pt idx="397">
                  <c:v>2032.9720600000001</c:v>
                </c:pt>
                <c:pt idx="398">
                  <c:v>2036.8297</c:v>
                </c:pt>
                <c:pt idx="399">
                  <c:v>2040.68733</c:v>
                </c:pt>
                <c:pt idx="400">
                  <c:v>2044.5449599999999</c:v>
                </c:pt>
                <c:pt idx="401">
                  <c:v>2048.4025900000001</c:v>
                </c:pt>
                <c:pt idx="402">
                  <c:v>2052.2602200000001</c:v>
                </c:pt>
                <c:pt idx="403">
                  <c:v>2056.1178599999998</c:v>
                </c:pt>
                <c:pt idx="404">
                  <c:v>2059.9754899999998</c:v>
                </c:pt>
                <c:pt idx="405">
                  <c:v>2063.8331199999998</c:v>
                </c:pt>
                <c:pt idx="406">
                  <c:v>2067.6907500000002</c:v>
                </c:pt>
                <c:pt idx="407">
                  <c:v>2071.5483800000002</c:v>
                </c:pt>
                <c:pt idx="408">
                  <c:v>2075.4060199999999</c:v>
                </c:pt>
                <c:pt idx="409">
                  <c:v>2079.2636499999999</c:v>
                </c:pt>
                <c:pt idx="410">
                  <c:v>2083.1212799999998</c:v>
                </c:pt>
                <c:pt idx="411">
                  <c:v>2086.9789099999998</c:v>
                </c:pt>
                <c:pt idx="412">
                  <c:v>2090.8365399999998</c:v>
                </c:pt>
                <c:pt idx="413">
                  <c:v>2094.69418</c:v>
                </c:pt>
                <c:pt idx="414">
                  <c:v>2098.5518099999999</c:v>
                </c:pt>
                <c:pt idx="415">
                  <c:v>2102.4094399999999</c:v>
                </c:pt>
                <c:pt idx="416">
                  <c:v>2106.2670699999999</c:v>
                </c:pt>
                <c:pt idx="417">
                  <c:v>2110.1246999999998</c:v>
                </c:pt>
                <c:pt idx="418">
                  <c:v>2113.98234</c:v>
                </c:pt>
                <c:pt idx="419">
                  <c:v>2117.83997</c:v>
                </c:pt>
                <c:pt idx="420">
                  <c:v>2121.6976</c:v>
                </c:pt>
                <c:pt idx="421">
                  <c:v>2125.5552299999999</c:v>
                </c:pt>
                <c:pt idx="422">
                  <c:v>2129.4128599999999</c:v>
                </c:pt>
                <c:pt idx="423">
                  <c:v>2133.2705000000001</c:v>
                </c:pt>
                <c:pt idx="424">
                  <c:v>2137.1281300000001</c:v>
                </c:pt>
                <c:pt idx="425">
                  <c:v>2140.98576</c:v>
                </c:pt>
                <c:pt idx="426">
                  <c:v>2144.84339</c:v>
                </c:pt>
                <c:pt idx="427">
                  <c:v>2148.70102</c:v>
                </c:pt>
                <c:pt idx="428">
                  <c:v>2152.5586600000001</c:v>
                </c:pt>
                <c:pt idx="429">
                  <c:v>2156.4162900000001</c:v>
                </c:pt>
                <c:pt idx="430">
                  <c:v>2160.2739200000001</c:v>
                </c:pt>
                <c:pt idx="431">
                  <c:v>2164.1315500000001</c:v>
                </c:pt>
                <c:pt idx="432">
                  <c:v>2167.98918</c:v>
                </c:pt>
                <c:pt idx="433">
                  <c:v>2171.8468200000002</c:v>
                </c:pt>
                <c:pt idx="434">
                  <c:v>2175.7044500000002</c:v>
                </c:pt>
                <c:pt idx="435">
                  <c:v>2179.5620800000002</c:v>
                </c:pt>
                <c:pt idx="436">
                  <c:v>2183.4197100000001</c:v>
                </c:pt>
                <c:pt idx="437">
                  <c:v>2187.2773400000001</c:v>
                </c:pt>
                <c:pt idx="438">
                  <c:v>2191.1349799999998</c:v>
                </c:pt>
                <c:pt idx="439">
                  <c:v>2194.9926099999998</c:v>
                </c:pt>
                <c:pt idx="440">
                  <c:v>2198.8502400000002</c:v>
                </c:pt>
                <c:pt idx="441">
                  <c:v>2202.7078700000002</c:v>
                </c:pt>
                <c:pt idx="442">
                  <c:v>2206.5655000000002</c:v>
                </c:pt>
                <c:pt idx="443">
                  <c:v>2210.4231399999999</c:v>
                </c:pt>
                <c:pt idx="444">
                  <c:v>2214.2807699999998</c:v>
                </c:pt>
                <c:pt idx="445">
                  <c:v>2218.1383999999998</c:v>
                </c:pt>
                <c:pt idx="446">
                  <c:v>2221.9960299999998</c:v>
                </c:pt>
                <c:pt idx="447">
                  <c:v>2225.8536600000002</c:v>
                </c:pt>
                <c:pt idx="448">
                  <c:v>2229.7112999999999</c:v>
                </c:pt>
                <c:pt idx="449">
                  <c:v>2233.5689299999999</c:v>
                </c:pt>
                <c:pt idx="450">
                  <c:v>2237.4265599999999</c:v>
                </c:pt>
                <c:pt idx="451">
                  <c:v>2241.2841899999999</c:v>
                </c:pt>
                <c:pt idx="452">
                  <c:v>2245.1418199999998</c:v>
                </c:pt>
                <c:pt idx="453">
                  <c:v>2248.99946</c:v>
                </c:pt>
                <c:pt idx="454">
                  <c:v>2252.85709</c:v>
                </c:pt>
                <c:pt idx="455">
                  <c:v>2256.7147199999999</c:v>
                </c:pt>
                <c:pt idx="456">
                  <c:v>2260.5723499999999</c:v>
                </c:pt>
                <c:pt idx="457">
                  <c:v>2264.4299799999999</c:v>
                </c:pt>
                <c:pt idx="458">
                  <c:v>2268.2876200000001</c:v>
                </c:pt>
                <c:pt idx="459">
                  <c:v>2272.14525</c:v>
                </c:pt>
                <c:pt idx="460">
                  <c:v>2276.00288</c:v>
                </c:pt>
                <c:pt idx="461">
                  <c:v>2279.86051</c:v>
                </c:pt>
                <c:pt idx="462">
                  <c:v>2283.7181399999999</c:v>
                </c:pt>
                <c:pt idx="463">
                  <c:v>2287.5757800000001</c:v>
                </c:pt>
                <c:pt idx="464">
                  <c:v>2291.4334100000001</c:v>
                </c:pt>
                <c:pt idx="465">
                  <c:v>2295.2910400000001</c:v>
                </c:pt>
                <c:pt idx="466">
                  <c:v>2299.14867</c:v>
                </c:pt>
                <c:pt idx="467">
                  <c:v>2303.0063</c:v>
                </c:pt>
                <c:pt idx="468">
                  <c:v>2306.8639400000002</c:v>
                </c:pt>
                <c:pt idx="469">
                  <c:v>2310.7215700000002</c:v>
                </c:pt>
                <c:pt idx="470">
                  <c:v>2314.5792000000001</c:v>
                </c:pt>
                <c:pt idx="471">
                  <c:v>2318.4368300000001</c:v>
                </c:pt>
                <c:pt idx="472">
                  <c:v>2322.2944600000001</c:v>
                </c:pt>
                <c:pt idx="473">
                  <c:v>2326.1520999999998</c:v>
                </c:pt>
                <c:pt idx="474">
                  <c:v>2330.0097300000002</c:v>
                </c:pt>
                <c:pt idx="475">
                  <c:v>2333.8673600000002</c:v>
                </c:pt>
                <c:pt idx="476">
                  <c:v>2337.7249900000002</c:v>
                </c:pt>
                <c:pt idx="477">
                  <c:v>2341.5826200000001</c:v>
                </c:pt>
                <c:pt idx="478">
                  <c:v>2345.4402599999999</c:v>
                </c:pt>
                <c:pt idx="479">
                  <c:v>2349.2978899999998</c:v>
                </c:pt>
                <c:pt idx="480">
                  <c:v>2353.1555199999998</c:v>
                </c:pt>
                <c:pt idx="481">
                  <c:v>2357.0131500000002</c:v>
                </c:pt>
                <c:pt idx="482">
                  <c:v>2360.8707800000002</c:v>
                </c:pt>
                <c:pt idx="483">
                  <c:v>2364.7284199999999</c:v>
                </c:pt>
                <c:pt idx="484">
                  <c:v>2368.5860499999999</c:v>
                </c:pt>
                <c:pt idx="485">
                  <c:v>2372.4436799999999</c:v>
                </c:pt>
                <c:pt idx="486">
                  <c:v>2376.3013099999998</c:v>
                </c:pt>
                <c:pt idx="487">
                  <c:v>2380.1589399999998</c:v>
                </c:pt>
                <c:pt idx="488">
                  <c:v>2384.01658</c:v>
                </c:pt>
                <c:pt idx="489">
                  <c:v>2387.8742099999999</c:v>
                </c:pt>
                <c:pt idx="490">
                  <c:v>2391.7318399999999</c:v>
                </c:pt>
                <c:pt idx="491">
                  <c:v>2395.5894699999999</c:v>
                </c:pt>
                <c:pt idx="492">
                  <c:v>2399.4470999999999</c:v>
                </c:pt>
                <c:pt idx="493">
                  <c:v>2403.30474</c:v>
                </c:pt>
                <c:pt idx="494">
                  <c:v>2407.16237</c:v>
                </c:pt>
                <c:pt idx="495">
                  <c:v>2411.02</c:v>
                </c:pt>
                <c:pt idx="496">
                  <c:v>2414.87763</c:v>
                </c:pt>
                <c:pt idx="497">
                  <c:v>2418.7352599999999</c:v>
                </c:pt>
                <c:pt idx="498">
                  <c:v>2422.5929000000001</c:v>
                </c:pt>
                <c:pt idx="499">
                  <c:v>2426.4505300000001</c:v>
                </c:pt>
                <c:pt idx="500">
                  <c:v>2430.30816</c:v>
                </c:pt>
                <c:pt idx="501">
                  <c:v>2434.16579</c:v>
                </c:pt>
                <c:pt idx="502">
                  <c:v>2438.02342</c:v>
                </c:pt>
                <c:pt idx="503">
                  <c:v>2441.8810600000002</c:v>
                </c:pt>
                <c:pt idx="504">
                  <c:v>2445.7386900000001</c:v>
                </c:pt>
                <c:pt idx="505">
                  <c:v>2449.5963200000001</c:v>
                </c:pt>
                <c:pt idx="506">
                  <c:v>2453.4539500000001</c:v>
                </c:pt>
                <c:pt idx="507">
                  <c:v>2457.31158</c:v>
                </c:pt>
                <c:pt idx="508">
                  <c:v>2461.1692200000002</c:v>
                </c:pt>
                <c:pt idx="509">
                  <c:v>2465.0268500000002</c:v>
                </c:pt>
                <c:pt idx="510">
                  <c:v>2468.8844800000002</c:v>
                </c:pt>
                <c:pt idx="511">
                  <c:v>2472.7421100000001</c:v>
                </c:pt>
                <c:pt idx="512">
                  <c:v>2476.5997400000001</c:v>
                </c:pt>
                <c:pt idx="513">
                  <c:v>2480.4573799999998</c:v>
                </c:pt>
                <c:pt idx="514">
                  <c:v>2484.3150099999998</c:v>
                </c:pt>
                <c:pt idx="515">
                  <c:v>2488.1726399999998</c:v>
                </c:pt>
                <c:pt idx="516">
                  <c:v>2492.0302700000002</c:v>
                </c:pt>
                <c:pt idx="517">
                  <c:v>2495.8879000000002</c:v>
                </c:pt>
                <c:pt idx="518">
                  <c:v>2499.7455399999999</c:v>
                </c:pt>
                <c:pt idx="519">
                  <c:v>2503.6031699999999</c:v>
                </c:pt>
                <c:pt idx="520">
                  <c:v>2507.4607999999998</c:v>
                </c:pt>
                <c:pt idx="521">
                  <c:v>2511.3184299999998</c:v>
                </c:pt>
                <c:pt idx="522">
                  <c:v>2515.1760599999998</c:v>
                </c:pt>
                <c:pt idx="523">
                  <c:v>2519.0337</c:v>
                </c:pt>
                <c:pt idx="524">
                  <c:v>2522.8913299999999</c:v>
                </c:pt>
                <c:pt idx="525">
                  <c:v>2526.7489599999999</c:v>
                </c:pt>
                <c:pt idx="526">
                  <c:v>2530.6065899999999</c:v>
                </c:pt>
                <c:pt idx="527">
                  <c:v>2534.4642199999998</c:v>
                </c:pt>
                <c:pt idx="528">
                  <c:v>2538.32186</c:v>
                </c:pt>
                <c:pt idx="529">
                  <c:v>2542.17949</c:v>
                </c:pt>
                <c:pt idx="530">
                  <c:v>2546.03712</c:v>
                </c:pt>
                <c:pt idx="531">
                  <c:v>2549.8947499999999</c:v>
                </c:pt>
                <c:pt idx="532">
                  <c:v>2553.7523799999999</c:v>
                </c:pt>
                <c:pt idx="533">
                  <c:v>2557.6100200000001</c:v>
                </c:pt>
                <c:pt idx="534">
                  <c:v>2561.46765</c:v>
                </c:pt>
                <c:pt idx="535">
                  <c:v>2565.32528</c:v>
                </c:pt>
                <c:pt idx="536">
                  <c:v>2569.18291</c:v>
                </c:pt>
                <c:pt idx="537">
                  <c:v>2573.04054</c:v>
                </c:pt>
                <c:pt idx="538">
                  <c:v>2576.8981800000001</c:v>
                </c:pt>
                <c:pt idx="539">
                  <c:v>2580.7558100000001</c:v>
                </c:pt>
                <c:pt idx="540">
                  <c:v>2584.6134400000001</c:v>
                </c:pt>
                <c:pt idx="541">
                  <c:v>2588.4710700000001</c:v>
                </c:pt>
                <c:pt idx="542">
                  <c:v>2592.3287</c:v>
                </c:pt>
                <c:pt idx="543">
                  <c:v>2596.1863400000002</c:v>
                </c:pt>
                <c:pt idx="544">
                  <c:v>2600.0439700000002</c:v>
                </c:pt>
                <c:pt idx="545">
                  <c:v>2603.9016000000001</c:v>
                </c:pt>
                <c:pt idx="546">
                  <c:v>2607.7592300000001</c:v>
                </c:pt>
                <c:pt idx="547">
                  <c:v>2611.6168600000001</c:v>
                </c:pt>
                <c:pt idx="548">
                  <c:v>2615.4744999999998</c:v>
                </c:pt>
                <c:pt idx="549">
                  <c:v>2619.3321299999998</c:v>
                </c:pt>
                <c:pt idx="550">
                  <c:v>2623.1897600000002</c:v>
                </c:pt>
                <c:pt idx="551">
                  <c:v>2627.0473900000002</c:v>
                </c:pt>
                <c:pt idx="552">
                  <c:v>2630.9050200000001</c:v>
                </c:pt>
                <c:pt idx="553">
                  <c:v>2634.7626599999999</c:v>
                </c:pt>
                <c:pt idx="554">
                  <c:v>2638.6202899999998</c:v>
                </c:pt>
                <c:pt idx="555">
                  <c:v>2642.4779199999998</c:v>
                </c:pt>
                <c:pt idx="556">
                  <c:v>2646.3355499999998</c:v>
                </c:pt>
                <c:pt idx="557">
                  <c:v>2650.1931800000002</c:v>
                </c:pt>
                <c:pt idx="558">
                  <c:v>2654.0508199999999</c:v>
                </c:pt>
                <c:pt idx="559">
                  <c:v>2657.9084499999999</c:v>
                </c:pt>
                <c:pt idx="560">
                  <c:v>2661.7660799999999</c:v>
                </c:pt>
                <c:pt idx="561">
                  <c:v>2665.6237099999998</c:v>
                </c:pt>
                <c:pt idx="562">
                  <c:v>2669.4813399999998</c:v>
                </c:pt>
                <c:pt idx="563">
                  <c:v>2673.33898</c:v>
                </c:pt>
                <c:pt idx="564">
                  <c:v>2677.19661</c:v>
                </c:pt>
                <c:pt idx="565">
                  <c:v>2681.0542399999999</c:v>
                </c:pt>
                <c:pt idx="566">
                  <c:v>2684.9118699999999</c:v>
                </c:pt>
                <c:pt idx="567">
                  <c:v>2688.7694999999999</c:v>
                </c:pt>
                <c:pt idx="568">
                  <c:v>2692.6271400000001</c:v>
                </c:pt>
                <c:pt idx="569">
                  <c:v>2696.48477</c:v>
                </c:pt>
                <c:pt idx="570">
                  <c:v>2700.3424</c:v>
                </c:pt>
                <c:pt idx="571">
                  <c:v>2704.20003</c:v>
                </c:pt>
                <c:pt idx="572">
                  <c:v>2708.0576599999999</c:v>
                </c:pt>
                <c:pt idx="573">
                  <c:v>2711.9153000000001</c:v>
                </c:pt>
                <c:pt idx="574">
                  <c:v>2715.7729300000001</c:v>
                </c:pt>
                <c:pt idx="575">
                  <c:v>2719.6305600000001</c:v>
                </c:pt>
                <c:pt idx="576">
                  <c:v>2723.48819</c:v>
                </c:pt>
                <c:pt idx="577">
                  <c:v>2727.34582</c:v>
                </c:pt>
                <c:pt idx="578">
                  <c:v>2731.2034600000002</c:v>
                </c:pt>
                <c:pt idx="579">
                  <c:v>2735.0610900000001</c:v>
                </c:pt>
                <c:pt idx="580">
                  <c:v>2738.9187200000001</c:v>
                </c:pt>
                <c:pt idx="581">
                  <c:v>2742.7763500000001</c:v>
                </c:pt>
                <c:pt idx="582">
                  <c:v>2746.6339800000001</c:v>
                </c:pt>
                <c:pt idx="583">
                  <c:v>2750.4916199999998</c:v>
                </c:pt>
                <c:pt idx="584">
                  <c:v>2754.3492500000002</c:v>
                </c:pt>
                <c:pt idx="585">
                  <c:v>2758.2068800000002</c:v>
                </c:pt>
                <c:pt idx="586">
                  <c:v>2762.0645100000002</c:v>
                </c:pt>
                <c:pt idx="587">
                  <c:v>2765.9221400000001</c:v>
                </c:pt>
                <c:pt idx="588">
                  <c:v>2769.7797799999998</c:v>
                </c:pt>
                <c:pt idx="589">
                  <c:v>2773.6374099999998</c:v>
                </c:pt>
                <c:pt idx="590">
                  <c:v>2777.4950399999998</c:v>
                </c:pt>
                <c:pt idx="591">
                  <c:v>2781.3526700000002</c:v>
                </c:pt>
                <c:pt idx="592">
                  <c:v>2785.2103000000002</c:v>
                </c:pt>
                <c:pt idx="593">
                  <c:v>2789.0679399999999</c:v>
                </c:pt>
                <c:pt idx="594">
                  <c:v>2792.9255699999999</c:v>
                </c:pt>
                <c:pt idx="595">
                  <c:v>2796.7831999999999</c:v>
                </c:pt>
                <c:pt idx="596">
                  <c:v>2800.6408299999998</c:v>
                </c:pt>
                <c:pt idx="597">
                  <c:v>2804.4984599999998</c:v>
                </c:pt>
                <c:pt idx="598">
                  <c:v>2808.3561</c:v>
                </c:pt>
                <c:pt idx="599">
                  <c:v>2812.2137299999999</c:v>
                </c:pt>
                <c:pt idx="600">
                  <c:v>2816.0713599999999</c:v>
                </c:pt>
                <c:pt idx="601">
                  <c:v>2819.9289899999999</c:v>
                </c:pt>
                <c:pt idx="602">
                  <c:v>2823.7866199999999</c:v>
                </c:pt>
                <c:pt idx="603">
                  <c:v>2827.64426</c:v>
                </c:pt>
                <c:pt idx="604">
                  <c:v>2831.50189</c:v>
                </c:pt>
                <c:pt idx="605">
                  <c:v>2835.35952</c:v>
                </c:pt>
                <c:pt idx="606">
                  <c:v>2839.2171499999999</c:v>
                </c:pt>
                <c:pt idx="607">
                  <c:v>2843.0747799999999</c:v>
                </c:pt>
                <c:pt idx="608">
                  <c:v>2846.9324200000001</c:v>
                </c:pt>
                <c:pt idx="609">
                  <c:v>2850.7900500000001</c:v>
                </c:pt>
                <c:pt idx="610">
                  <c:v>2854.64768</c:v>
                </c:pt>
                <c:pt idx="611">
                  <c:v>2858.50531</c:v>
                </c:pt>
                <c:pt idx="612">
                  <c:v>2862.36294</c:v>
                </c:pt>
                <c:pt idx="613">
                  <c:v>2866.2205800000002</c:v>
                </c:pt>
                <c:pt idx="614">
                  <c:v>2870.0782100000001</c:v>
                </c:pt>
                <c:pt idx="615">
                  <c:v>2873.9358400000001</c:v>
                </c:pt>
                <c:pt idx="616">
                  <c:v>2877.7934700000001</c:v>
                </c:pt>
                <c:pt idx="617">
                  <c:v>2881.6511</c:v>
                </c:pt>
                <c:pt idx="618">
                  <c:v>2885.5087400000002</c:v>
                </c:pt>
                <c:pt idx="619">
                  <c:v>2889.3663700000002</c:v>
                </c:pt>
                <c:pt idx="620">
                  <c:v>2893.2240000000002</c:v>
                </c:pt>
                <c:pt idx="621">
                  <c:v>2897.0816300000001</c:v>
                </c:pt>
                <c:pt idx="622">
                  <c:v>2900.9392600000001</c:v>
                </c:pt>
                <c:pt idx="623">
                  <c:v>2904.7968999999998</c:v>
                </c:pt>
                <c:pt idx="624">
                  <c:v>2908.6545299999998</c:v>
                </c:pt>
                <c:pt idx="625">
                  <c:v>2912.5121600000002</c:v>
                </c:pt>
                <c:pt idx="626">
                  <c:v>2916.3697900000002</c:v>
                </c:pt>
                <c:pt idx="627">
                  <c:v>2920.2274200000002</c:v>
                </c:pt>
                <c:pt idx="628">
                  <c:v>2924.0850599999999</c:v>
                </c:pt>
                <c:pt idx="629">
                  <c:v>2927.9426899999999</c:v>
                </c:pt>
                <c:pt idx="630">
                  <c:v>2931.8003199999998</c:v>
                </c:pt>
                <c:pt idx="631">
                  <c:v>2935.6579499999998</c:v>
                </c:pt>
                <c:pt idx="632">
                  <c:v>2939.5155800000002</c:v>
                </c:pt>
                <c:pt idx="633">
                  <c:v>2943.3732199999999</c:v>
                </c:pt>
                <c:pt idx="634">
                  <c:v>2947.2308499999999</c:v>
                </c:pt>
                <c:pt idx="635">
                  <c:v>2951.0884799999999</c:v>
                </c:pt>
                <c:pt idx="636">
                  <c:v>2954.9461099999999</c:v>
                </c:pt>
                <c:pt idx="637">
                  <c:v>2958.8037399999998</c:v>
                </c:pt>
                <c:pt idx="638">
                  <c:v>2962.66138</c:v>
                </c:pt>
                <c:pt idx="639">
                  <c:v>2966.51901</c:v>
                </c:pt>
                <c:pt idx="640">
                  <c:v>2970.37664</c:v>
                </c:pt>
                <c:pt idx="641">
                  <c:v>2974.2342699999999</c:v>
                </c:pt>
                <c:pt idx="642">
                  <c:v>2978.0918999999999</c:v>
                </c:pt>
                <c:pt idx="643">
                  <c:v>2981.9495400000001</c:v>
                </c:pt>
                <c:pt idx="644">
                  <c:v>2985.80717</c:v>
                </c:pt>
                <c:pt idx="645">
                  <c:v>2989.6648</c:v>
                </c:pt>
                <c:pt idx="646">
                  <c:v>2993.52243</c:v>
                </c:pt>
                <c:pt idx="647">
                  <c:v>2997.38006</c:v>
                </c:pt>
                <c:pt idx="648">
                  <c:v>3001.2377000000001</c:v>
                </c:pt>
                <c:pt idx="649">
                  <c:v>3005.0953300000001</c:v>
                </c:pt>
                <c:pt idx="650">
                  <c:v>3008.9529600000001</c:v>
                </c:pt>
                <c:pt idx="651">
                  <c:v>3012.81059</c:v>
                </c:pt>
                <c:pt idx="652">
                  <c:v>3016.66822</c:v>
                </c:pt>
                <c:pt idx="653">
                  <c:v>3020.5258600000002</c:v>
                </c:pt>
                <c:pt idx="654">
                  <c:v>3024.3834900000002</c:v>
                </c:pt>
                <c:pt idx="655">
                  <c:v>3028.2411200000001</c:v>
                </c:pt>
                <c:pt idx="656">
                  <c:v>3032.0987500000001</c:v>
                </c:pt>
                <c:pt idx="657">
                  <c:v>3035.9563800000001</c:v>
                </c:pt>
                <c:pt idx="658">
                  <c:v>3039.8140199999998</c:v>
                </c:pt>
                <c:pt idx="659">
                  <c:v>3043.6716500000002</c:v>
                </c:pt>
                <c:pt idx="660">
                  <c:v>3047.5292800000002</c:v>
                </c:pt>
                <c:pt idx="661">
                  <c:v>3051.3869100000002</c:v>
                </c:pt>
                <c:pt idx="662">
                  <c:v>3055.2445400000001</c:v>
                </c:pt>
                <c:pt idx="663">
                  <c:v>3059.1021799999999</c:v>
                </c:pt>
                <c:pt idx="664">
                  <c:v>3062.9598099999998</c:v>
                </c:pt>
                <c:pt idx="665">
                  <c:v>3066.8174399999998</c:v>
                </c:pt>
                <c:pt idx="666">
                  <c:v>3070.6750699999998</c:v>
                </c:pt>
                <c:pt idx="667">
                  <c:v>3074.5327000000002</c:v>
                </c:pt>
                <c:pt idx="668">
                  <c:v>3078.3903399999999</c:v>
                </c:pt>
                <c:pt idx="669">
                  <c:v>3082.2479699999999</c:v>
                </c:pt>
                <c:pt idx="670">
                  <c:v>3086.1055999999999</c:v>
                </c:pt>
                <c:pt idx="671">
                  <c:v>3089.9632299999998</c:v>
                </c:pt>
                <c:pt idx="672">
                  <c:v>3093.8208599999998</c:v>
                </c:pt>
                <c:pt idx="673">
                  <c:v>3097.6785</c:v>
                </c:pt>
                <c:pt idx="674">
                  <c:v>3101.53613</c:v>
                </c:pt>
                <c:pt idx="675">
                  <c:v>3105.3937599999999</c:v>
                </c:pt>
                <c:pt idx="676">
                  <c:v>3109.2513899999999</c:v>
                </c:pt>
                <c:pt idx="677">
                  <c:v>3113.1090199999999</c:v>
                </c:pt>
                <c:pt idx="678">
                  <c:v>3116.96666</c:v>
                </c:pt>
                <c:pt idx="679">
                  <c:v>3120.82429</c:v>
                </c:pt>
                <c:pt idx="680">
                  <c:v>3124.68192</c:v>
                </c:pt>
                <c:pt idx="681">
                  <c:v>3128.53955</c:v>
                </c:pt>
                <c:pt idx="682">
                  <c:v>3132.3971799999999</c:v>
                </c:pt>
                <c:pt idx="683">
                  <c:v>3136.2548200000001</c:v>
                </c:pt>
                <c:pt idx="684">
                  <c:v>3140.1124500000001</c:v>
                </c:pt>
                <c:pt idx="685">
                  <c:v>3143.9700800000001</c:v>
                </c:pt>
                <c:pt idx="686">
                  <c:v>3147.82771</c:v>
                </c:pt>
                <c:pt idx="687">
                  <c:v>3151.68534</c:v>
                </c:pt>
                <c:pt idx="688">
                  <c:v>3155.5429800000002</c:v>
                </c:pt>
                <c:pt idx="689">
                  <c:v>3159.4006100000001</c:v>
                </c:pt>
                <c:pt idx="690">
                  <c:v>3163.2582400000001</c:v>
                </c:pt>
                <c:pt idx="691">
                  <c:v>3167.1158700000001</c:v>
                </c:pt>
                <c:pt idx="692">
                  <c:v>3170.9735000000001</c:v>
                </c:pt>
                <c:pt idx="693">
                  <c:v>3174.8311399999998</c:v>
                </c:pt>
                <c:pt idx="694">
                  <c:v>3178.6887700000002</c:v>
                </c:pt>
                <c:pt idx="695">
                  <c:v>3182.5464000000002</c:v>
                </c:pt>
                <c:pt idx="696">
                  <c:v>3186.4040300000001</c:v>
                </c:pt>
                <c:pt idx="697">
                  <c:v>3190.2616600000001</c:v>
                </c:pt>
                <c:pt idx="698">
                  <c:v>3194.1192999999998</c:v>
                </c:pt>
                <c:pt idx="699">
                  <c:v>3197.9769299999998</c:v>
                </c:pt>
                <c:pt idx="700">
                  <c:v>3201.8345599999998</c:v>
                </c:pt>
                <c:pt idx="701">
                  <c:v>3205.6921900000002</c:v>
                </c:pt>
                <c:pt idx="702">
                  <c:v>3209.5498200000002</c:v>
                </c:pt>
                <c:pt idx="703">
                  <c:v>3213.4074599999999</c:v>
                </c:pt>
                <c:pt idx="704">
                  <c:v>3217.2650899999999</c:v>
                </c:pt>
                <c:pt idx="705">
                  <c:v>3221.1227199999998</c:v>
                </c:pt>
                <c:pt idx="706">
                  <c:v>3224.9803499999998</c:v>
                </c:pt>
                <c:pt idx="707">
                  <c:v>3228.8379799999998</c:v>
                </c:pt>
                <c:pt idx="708">
                  <c:v>3232.69562</c:v>
                </c:pt>
                <c:pt idx="709">
                  <c:v>3236.5532499999999</c:v>
                </c:pt>
                <c:pt idx="710">
                  <c:v>3240.4108799999999</c:v>
                </c:pt>
                <c:pt idx="711">
                  <c:v>3244.2685099999999</c:v>
                </c:pt>
                <c:pt idx="712">
                  <c:v>3248.1261399999999</c:v>
                </c:pt>
                <c:pt idx="713">
                  <c:v>3251.98378</c:v>
                </c:pt>
                <c:pt idx="714">
                  <c:v>3255.84141</c:v>
                </c:pt>
                <c:pt idx="715">
                  <c:v>3259.69904</c:v>
                </c:pt>
                <c:pt idx="716">
                  <c:v>3263.5566699999999</c:v>
                </c:pt>
                <c:pt idx="717">
                  <c:v>3267.4142999999999</c:v>
                </c:pt>
                <c:pt idx="718">
                  <c:v>3271.2719400000001</c:v>
                </c:pt>
                <c:pt idx="719">
                  <c:v>3275.1295700000001</c:v>
                </c:pt>
                <c:pt idx="720">
                  <c:v>3278.9872</c:v>
                </c:pt>
                <c:pt idx="721">
                  <c:v>3282.84483</c:v>
                </c:pt>
                <c:pt idx="722">
                  <c:v>3286.70246</c:v>
                </c:pt>
                <c:pt idx="723">
                  <c:v>3290.5601000000001</c:v>
                </c:pt>
                <c:pt idx="724">
                  <c:v>3294.4177300000001</c:v>
                </c:pt>
                <c:pt idx="725">
                  <c:v>3298.2753600000001</c:v>
                </c:pt>
                <c:pt idx="726">
                  <c:v>3302.1329900000001</c:v>
                </c:pt>
                <c:pt idx="727">
                  <c:v>3305.99062</c:v>
                </c:pt>
                <c:pt idx="728">
                  <c:v>3309.8482600000002</c:v>
                </c:pt>
                <c:pt idx="729">
                  <c:v>3313.7058900000002</c:v>
                </c:pt>
                <c:pt idx="730">
                  <c:v>3317.5635200000002</c:v>
                </c:pt>
                <c:pt idx="731">
                  <c:v>3321.4211500000001</c:v>
                </c:pt>
                <c:pt idx="732">
                  <c:v>3325.2787800000001</c:v>
                </c:pt>
                <c:pt idx="733">
                  <c:v>3329.1364199999998</c:v>
                </c:pt>
                <c:pt idx="734">
                  <c:v>3332.9940499999998</c:v>
                </c:pt>
                <c:pt idx="735">
                  <c:v>3336.8516800000002</c:v>
                </c:pt>
                <c:pt idx="736">
                  <c:v>3340.7093100000002</c:v>
                </c:pt>
                <c:pt idx="737">
                  <c:v>3344.5669400000002</c:v>
                </c:pt>
                <c:pt idx="738">
                  <c:v>3348.4245799999999</c:v>
                </c:pt>
                <c:pt idx="739">
                  <c:v>3352.2822099999998</c:v>
                </c:pt>
                <c:pt idx="740">
                  <c:v>3356.1398399999998</c:v>
                </c:pt>
                <c:pt idx="741">
                  <c:v>3359.9974699999998</c:v>
                </c:pt>
                <c:pt idx="742">
                  <c:v>3363.8551000000002</c:v>
                </c:pt>
                <c:pt idx="743">
                  <c:v>3367.7127399999999</c:v>
                </c:pt>
                <c:pt idx="744">
                  <c:v>3371.5703699999999</c:v>
                </c:pt>
                <c:pt idx="745">
                  <c:v>3375.4279999999999</c:v>
                </c:pt>
                <c:pt idx="746">
                  <c:v>3379.2856299999999</c:v>
                </c:pt>
                <c:pt idx="747">
                  <c:v>3383.1432599999998</c:v>
                </c:pt>
                <c:pt idx="748">
                  <c:v>3387.0009</c:v>
                </c:pt>
                <c:pt idx="749">
                  <c:v>3390.85853</c:v>
                </c:pt>
                <c:pt idx="750">
                  <c:v>3394.7161599999999</c:v>
                </c:pt>
                <c:pt idx="751">
                  <c:v>3398.5737899999999</c:v>
                </c:pt>
                <c:pt idx="752">
                  <c:v>3402.4314199999999</c:v>
                </c:pt>
                <c:pt idx="753">
                  <c:v>3406.2890600000001</c:v>
                </c:pt>
                <c:pt idx="754">
                  <c:v>3410.14669</c:v>
                </c:pt>
                <c:pt idx="755">
                  <c:v>3414.00432</c:v>
                </c:pt>
                <c:pt idx="756">
                  <c:v>3417.86195</c:v>
                </c:pt>
                <c:pt idx="757">
                  <c:v>3421.71958</c:v>
                </c:pt>
                <c:pt idx="758">
                  <c:v>3425.5772200000001</c:v>
                </c:pt>
                <c:pt idx="759">
                  <c:v>3429.4348500000001</c:v>
                </c:pt>
                <c:pt idx="760">
                  <c:v>3433.2924800000001</c:v>
                </c:pt>
                <c:pt idx="761">
                  <c:v>3437.15011</c:v>
                </c:pt>
                <c:pt idx="762">
                  <c:v>3441.00774</c:v>
                </c:pt>
                <c:pt idx="763">
                  <c:v>3444.8653800000002</c:v>
                </c:pt>
                <c:pt idx="764">
                  <c:v>3448.7230100000002</c:v>
                </c:pt>
                <c:pt idx="765">
                  <c:v>3452.5806400000001</c:v>
                </c:pt>
                <c:pt idx="766">
                  <c:v>3456.4382700000001</c:v>
                </c:pt>
                <c:pt idx="767">
                  <c:v>3460.2959000000001</c:v>
                </c:pt>
                <c:pt idx="768">
                  <c:v>3464.1535399999998</c:v>
                </c:pt>
                <c:pt idx="769">
                  <c:v>3468.0111700000002</c:v>
                </c:pt>
                <c:pt idx="770">
                  <c:v>3471.8688000000002</c:v>
                </c:pt>
                <c:pt idx="771">
                  <c:v>3475.7264300000002</c:v>
                </c:pt>
                <c:pt idx="772">
                  <c:v>3479.5840600000001</c:v>
                </c:pt>
                <c:pt idx="773">
                  <c:v>3483.4416999999999</c:v>
                </c:pt>
                <c:pt idx="774">
                  <c:v>3487.2993299999998</c:v>
                </c:pt>
                <c:pt idx="775">
                  <c:v>3491.1569599999998</c:v>
                </c:pt>
                <c:pt idx="776">
                  <c:v>3495.0145900000002</c:v>
                </c:pt>
                <c:pt idx="777">
                  <c:v>3498.8722200000002</c:v>
                </c:pt>
                <c:pt idx="778">
                  <c:v>3502.7298599999999</c:v>
                </c:pt>
                <c:pt idx="779">
                  <c:v>3506.5874899999999</c:v>
                </c:pt>
                <c:pt idx="780">
                  <c:v>3510.4451199999999</c:v>
                </c:pt>
                <c:pt idx="781">
                  <c:v>3514.3027499999998</c:v>
                </c:pt>
                <c:pt idx="782">
                  <c:v>3518.1603799999998</c:v>
                </c:pt>
                <c:pt idx="783">
                  <c:v>3522.01802</c:v>
                </c:pt>
                <c:pt idx="784">
                  <c:v>3525.87565</c:v>
                </c:pt>
                <c:pt idx="785">
                  <c:v>3529.7332799999999</c:v>
                </c:pt>
                <c:pt idx="786">
                  <c:v>3533.5909099999999</c:v>
                </c:pt>
                <c:pt idx="787">
                  <c:v>3537.4485399999999</c:v>
                </c:pt>
                <c:pt idx="788">
                  <c:v>3541.30618</c:v>
                </c:pt>
                <c:pt idx="789">
                  <c:v>3545.16381</c:v>
                </c:pt>
                <c:pt idx="790">
                  <c:v>3549.02144</c:v>
                </c:pt>
                <c:pt idx="791">
                  <c:v>3552.87907</c:v>
                </c:pt>
                <c:pt idx="792">
                  <c:v>3556.7366999999999</c:v>
                </c:pt>
                <c:pt idx="793">
                  <c:v>3560.5943400000001</c:v>
                </c:pt>
                <c:pt idx="794">
                  <c:v>3564.4519700000001</c:v>
                </c:pt>
                <c:pt idx="795">
                  <c:v>3568.3096</c:v>
                </c:pt>
                <c:pt idx="796">
                  <c:v>3572.16723</c:v>
                </c:pt>
                <c:pt idx="797">
                  <c:v>3576.02486</c:v>
                </c:pt>
                <c:pt idx="798">
                  <c:v>3579.8825000000002</c:v>
                </c:pt>
                <c:pt idx="799">
                  <c:v>3583.7401300000001</c:v>
                </c:pt>
                <c:pt idx="800">
                  <c:v>3587.5977600000001</c:v>
                </c:pt>
                <c:pt idx="801">
                  <c:v>3591.4553900000001</c:v>
                </c:pt>
                <c:pt idx="802">
                  <c:v>3595.3130200000001</c:v>
                </c:pt>
                <c:pt idx="803">
                  <c:v>3599.1706600000002</c:v>
                </c:pt>
                <c:pt idx="804">
                  <c:v>3603.0282900000002</c:v>
                </c:pt>
                <c:pt idx="805">
                  <c:v>3606.8859200000002</c:v>
                </c:pt>
                <c:pt idx="806">
                  <c:v>3610.7435500000001</c:v>
                </c:pt>
                <c:pt idx="807">
                  <c:v>3614.6011800000001</c:v>
                </c:pt>
                <c:pt idx="808">
                  <c:v>3618.4588199999998</c:v>
                </c:pt>
                <c:pt idx="809">
                  <c:v>3622.3164499999998</c:v>
                </c:pt>
                <c:pt idx="810">
                  <c:v>3626.1740799999998</c:v>
                </c:pt>
                <c:pt idx="811">
                  <c:v>3630.0317100000002</c:v>
                </c:pt>
                <c:pt idx="812">
                  <c:v>3633.8893400000002</c:v>
                </c:pt>
                <c:pt idx="813">
                  <c:v>3637.7469799999999</c:v>
                </c:pt>
                <c:pt idx="814">
                  <c:v>3641.6046099999999</c:v>
                </c:pt>
                <c:pt idx="815">
                  <c:v>3645.4622399999998</c:v>
                </c:pt>
                <c:pt idx="816">
                  <c:v>3649.3198699999998</c:v>
                </c:pt>
                <c:pt idx="817">
                  <c:v>3653.1774999999998</c:v>
                </c:pt>
                <c:pt idx="818">
                  <c:v>3657.03514</c:v>
                </c:pt>
                <c:pt idx="819">
                  <c:v>3660.8927699999999</c:v>
                </c:pt>
                <c:pt idx="820">
                  <c:v>3664.7503999999999</c:v>
                </c:pt>
                <c:pt idx="821">
                  <c:v>3668.6080299999999</c:v>
                </c:pt>
                <c:pt idx="822">
                  <c:v>3672.4656599999998</c:v>
                </c:pt>
                <c:pt idx="823">
                  <c:v>3676.3233</c:v>
                </c:pt>
                <c:pt idx="824">
                  <c:v>3680.18093</c:v>
                </c:pt>
                <c:pt idx="825">
                  <c:v>3684.03856</c:v>
                </c:pt>
                <c:pt idx="826">
                  <c:v>3687.8961899999999</c:v>
                </c:pt>
                <c:pt idx="827">
                  <c:v>3691.7538199999999</c:v>
                </c:pt>
                <c:pt idx="828">
                  <c:v>3695.6114600000001</c:v>
                </c:pt>
                <c:pt idx="829">
                  <c:v>3699.4690900000001</c:v>
                </c:pt>
                <c:pt idx="830">
                  <c:v>3703.32672</c:v>
                </c:pt>
                <c:pt idx="831">
                  <c:v>3707.18435</c:v>
                </c:pt>
                <c:pt idx="832">
                  <c:v>3711.04198</c:v>
                </c:pt>
                <c:pt idx="833">
                  <c:v>3714.8996200000001</c:v>
                </c:pt>
                <c:pt idx="834">
                  <c:v>3718.7572500000001</c:v>
                </c:pt>
                <c:pt idx="835">
                  <c:v>3722.6148800000001</c:v>
                </c:pt>
                <c:pt idx="836">
                  <c:v>3726.4725100000001</c:v>
                </c:pt>
                <c:pt idx="837">
                  <c:v>3730.33014</c:v>
                </c:pt>
                <c:pt idx="838">
                  <c:v>3734.1877800000002</c:v>
                </c:pt>
                <c:pt idx="839">
                  <c:v>3738.0454100000002</c:v>
                </c:pt>
                <c:pt idx="840">
                  <c:v>3741.9030400000001</c:v>
                </c:pt>
                <c:pt idx="841">
                  <c:v>3745.7606700000001</c:v>
                </c:pt>
                <c:pt idx="842">
                  <c:v>3749.6183000000001</c:v>
                </c:pt>
                <c:pt idx="843">
                  <c:v>3753.4759399999998</c:v>
                </c:pt>
                <c:pt idx="844">
                  <c:v>3757.3335699999998</c:v>
                </c:pt>
                <c:pt idx="845">
                  <c:v>3761.1912000000002</c:v>
                </c:pt>
                <c:pt idx="846">
                  <c:v>3765.0488300000002</c:v>
                </c:pt>
                <c:pt idx="847">
                  <c:v>3768.9064600000002</c:v>
                </c:pt>
                <c:pt idx="848">
                  <c:v>3772.7640999999999</c:v>
                </c:pt>
                <c:pt idx="849">
                  <c:v>3776.6217299999998</c:v>
                </c:pt>
                <c:pt idx="850">
                  <c:v>3780.4793599999998</c:v>
                </c:pt>
                <c:pt idx="851">
                  <c:v>3784.3369899999998</c:v>
                </c:pt>
                <c:pt idx="852">
                  <c:v>3788.1946200000002</c:v>
                </c:pt>
                <c:pt idx="853">
                  <c:v>3792.0522599999999</c:v>
                </c:pt>
                <c:pt idx="854">
                  <c:v>3795.9098899999999</c:v>
                </c:pt>
                <c:pt idx="855">
                  <c:v>3799.7675199999999</c:v>
                </c:pt>
                <c:pt idx="856">
                  <c:v>3803.6251499999998</c:v>
                </c:pt>
                <c:pt idx="857">
                  <c:v>3807.4827799999998</c:v>
                </c:pt>
                <c:pt idx="858">
                  <c:v>3811.34042</c:v>
                </c:pt>
                <c:pt idx="859">
                  <c:v>3815.19805</c:v>
                </c:pt>
                <c:pt idx="860">
                  <c:v>3819.0556799999999</c:v>
                </c:pt>
                <c:pt idx="861">
                  <c:v>3822.9133099999999</c:v>
                </c:pt>
                <c:pt idx="862">
                  <c:v>3826.7709399999999</c:v>
                </c:pt>
                <c:pt idx="863">
                  <c:v>3830.6285800000001</c:v>
                </c:pt>
                <c:pt idx="864">
                  <c:v>3834.48621</c:v>
                </c:pt>
                <c:pt idx="865">
                  <c:v>3838.34384</c:v>
                </c:pt>
                <c:pt idx="866">
                  <c:v>3842.20147</c:v>
                </c:pt>
                <c:pt idx="867">
                  <c:v>3846.0590999999999</c:v>
                </c:pt>
                <c:pt idx="868">
                  <c:v>3849.9167400000001</c:v>
                </c:pt>
                <c:pt idx="869">
                  <c:v>3853.7743700000001</c:v>
                </c:pt>
                <c:pt idx="870">
                  <c:v>3857.6320000000001</c:v>
                </c:pt>
                <c:pt idx="871">
                  <c:v>3861.48963</c:v>
                </c:pt>
                <c:pt idx="872">
                  <c:v>3865.34726</c:v>
                </c:pt>
                <c:pt idx="873">
                  <c:v>3869.2049000000002</c:v>
                </c:pt>
                <c:pt idx="874">
                  <c:v>3873.0625300000002</c:v>
                </c:pt>
                <c:pt idx="875">
                  <c:v>3876.9201600000001</c:v>
                </c:pt>
                <c:pt idx="876">
                  <c:v>3880.7777900000001</c:v>
                </c:pt>
                <c:pt idx="877">
                  <c:v>3884.6354200000001</c:v>
                </c:pt>
                <c:pt idx="878">
                  <c:v>3888.4930599999998</c:v>
                </c:pt>
                <c:pt idx="879">
                  <c:v>3892.3506900000002</c:v>
                </c:pt>
                <c:pt idx="880">
                  <c:v>3896.2083200000002</c:v>
                </c:pt>
                <c:pt idx="881">
                  <c:v>3900.0659500000002</c:v>
                </c:pt>
                <c:pt idx="882">
                  <c:v>3903.9235800000001</c:v>
                </c:pt>
                <c:pt idx="883">
                  <c:v>3907.7812199999998</c:v>
                </c:pt>
                <c:pt idx="884">
                  <c:v>3911.6388499999998</c:v>
                </c:pt>
                <c:pt idx="885">
                  <c:v>3915.4964799999998</c:v>
                </c:pt>
                <c:pt idx="886">
                  <c:v>3919.3541100000002</c:v>
                </c:pt>
                <c:pt idx="887">
                  <c:v>3923.2117400000002</c:v>
                </c:pt>
                <c:pt idx="888">
                  <c:v>3927.0693799999999</c:v>
                </c:pt>
                <c:pt idx="889">
                  <c:v>3930.9270099999999</c:v>
                </c:pt>
                <c:pt idx="890">
                  <c:v>3934.7846399999999</c:v>
                </c:pt>
                <c:pt idx="891">
                  <c:v>3938.6422699999998</c:v>
                </c:pt>
                <c:pt idx="892">
                  <c:v>3942.4998999999998</c:v>
                </c:pt>
                <c:pt idx="893">
                  <c:v>3946.35754</c:v>
                </c:pt>
                <c:pt idx="894">
                  <c:v>3950.2151699999999</c:v>
                </c:pt>
                <c:pt idx="895">
                  <c:v>3954.0727999999999</c:v>
                </c:pt>
                <c:pt idx="896">
                  <c:v>3957.9304299999999</c:v>
                </c:pt>
                <c:pt idx="897">
                  <c:v>3961.7880599999999</c:v>
                </c:pt>
                <c:pt idx="898">
                  <c:v>3965.6457</c:v>
                </c:pt>
                <c:pt idx="899">
                  <c:v>3969.50333</c:v>
                </c:pt>
                <c:pt idx="900">
                  <c:v>3973.36096</c:v>
                </c:pt>
                <c:pt idx="901">
                  <c:v>3977.2185899999999</c:v>
                </c:pt>
                <c:pt idx="902">
                  <c:v>3981.0762199999999</c:v>
                </c:pt>
                <c:pt idx="903">
                  <c:v>3984.9338600000001</c:v>
                </c:pt>
                <c:pt idx="904">
                  <c:v>3988.7914900000001</c:v>
                </c:pt>
                <c:pt idx="905">
                  <c:v>3992.64912</c:v>
                </c:pt>
                <c:pt idx="906">
                  <c:v>3996.50675</c:v>
                </c:pt>
                <c:pt idx="907">
                  <c:v>4000.36438</c:v>
                </c:pt>
              </c:numCache>
            </c:numRef>
          </c:xVal>
          <c:yVal>
            <c:numRef>
              <c:f>[1]Sheet1!$B$2:$B$909</c:f>
              <c:numCache>
                <c:formatCode>General</c:formatCode>
                <c:ptCount val="908"/>
                <c:pt idx="0">
                  <c:v>79.114639999999994</c:v>
                </c:pt>
                <c:pt idx="1">
                  <c:v>79.867040000000003</c:v>
                </c:pt>
                <c:pt idx="2">
                  <c:v>80.536349999999999</c:v>
                </c:pt>
                <c:pt idx="3">
                  <c:v>81.300079999999994</c:v>
                </c:pt>
                <c:pt idx="4">
                  <c:v>82.195779999999999</c:v>
                </c:pt>
                <c:pt idx="5">
                  <c:v>82.629409999999993</c:v>
                </c:pt>
                <c:pt idx="6">
                  <c:v>82.568539999999999</c:v>
                </c:pt>
                <c:pt idx="7">
                  <c:v>80.720699999999994</c:v>
                </c:pt>
                <c:pt idx="8">
                  <c:v>78.702529999999996</c:v>
                </c:pt>
                <c:pt idx="9">
                  <c:v>78.329350000000005</c:v>
                </c:pt>
                <c:pt idx="10">
                  <c:v>78.084779999999995</c:v>
                </c:pt>
                <c:pt idx="11">
                  <c:v>79.793930000000003</c:v>
                </c:pt>
                <c:pt idx="12">
                  <c:v>79.770089999999996</c:v>
                </c:pt>
                <c:pt idx="13">
                  <c:v>80.415130000000005</c:v>
                </c:pt>
                <c:pt idx="14">
                  <c:v>81.917469999999994</c:v>
                </c:pt>
                <c:pt idx="15">
                  <c:v>81.799120000000002</c:v>
                </c:pt>
                <c:pt idx="16">
                  <c:v>82.843829999999997</c:v>
                </c:pt>
                <c:pt idx="17">
                  <c:v>83.292749999999998</c:v>
                </c:pt>
                <c:pt idx="18">
                  <c:v>83.496729999999999</c:v>
                </c:pt>
                <c:pt idx="19">
                  <c:v>85.233459999999994</c:v>
                </c:pt>
                <c:pt idx="20">
                  <c:v>86.384280000000004</c:v>
                </c:pt>
                <c:pt idx="21">
                  <c:v>85.850149999999999</c:v>
                </c:pt>
                <c:pt idx="22">
                  <c:v>86.262889999999999</c:v>
                </c:pt>
                <c:pt idx="23">
                  <c:v>86.672929999999994</c:v>
                </c:pt>
                <c:pt idx="24">
                  <c:v>86.439909999999998</c:v>
                </c:pt>
                <c:pt idx="25">
                  <c:v>87.304670000000002</c:v>
                </c:pt>
                <c:pt idx="26">
                  <c:v>89.122559999999993</c:v>
                </c:pt>
                <c:pt idx="27">
                  <c:v>89.188299999999998</c:v>
                </c:pt>
                <c:pt idx="28">
                  <c:v>88.37697</c:v>
                </c:pt>
                <c:pt idx="29">
                  <c:v>88.269409999999993</c:v>
                </c:pt>
                <c:pt idx="30">
                  <c:v>88.477010000000007</c:v>
                </c:pt>
                <c:pt idx="31">
                  <c:v>89.241010000000003</c:v>
                </c:pt>
                <c:pt idx="32">
                  <c:v>90.430869999999999</c:v>
                </c:pt>
                <c:pt idx="33">
                  <c:v>91.219189999999998</c:v>
                </c:pt>
                <c:pt idx="34">
                  <c:v>91.681470000000004</c:v>
                </c:pt>
                <c:pt idx="35">
                  <c:v>91.260689999999997</c:v>
                </c:pt>
                <c:pt idx="36">
                  <c:v>91.304860000000005</c:v>
                </c:pt>
                <c:pt idx="37">
                  <c:v>92.326849999999993</c:v>
                </c:pt>
                <c:pt idx="38">
                  <c:v>92.844250000000002</c:v>
                </c:pt>
                <c:pt idx="39">
                  <c:v>92.192599999999999</c:v>
                </c:pt>
                <c:pt idx="40">
                  <c:v>92.192740000000001</c:v>
                </c:pt>
                <c:pt idx="41">
                  <c:v>92.225840000000005</c:v>
                </c:pt>
                <c:pt idx="42">
                  <c:v>92.064449999999994</c:v>
                </c:pt>
                <c:pt idx="43">
                  <c:v>91.764480000000006</c:v>
                </c:pt>
                <c:pt idx="44">
                  <c:v>91.712329999999994</c:v>
                </c:pt>
                <c:pt idx="45">
                  <c:v>91.315479999999994</c:v>
                </c:pt>
                <c:pt idx="46">
                  <c:v>90.584100000000007</c:v>
                </c:pt>
                <c:pt idx="47">
                  <c:v>91.06044</c:v>
                </c:pt>
                <c:pt idx="48">
                  <c:v>91.414749999999998</c:v>
                </c:pt>
                <c:pt idx="49">
                  <c:v>91.589879999999994</c:v>
                </c:pt>
                <c:pt idx="50">
                  <c:v>91.596270000000004</c:v>
                </c:pt>
                <c:pt idx="51">
                  <c:v>91.247190000000003</c:v>
                </c:pt>
                <c:pt idx="52">
                  <c:v>90.767910000000001</c:v>
                </c:pt>
                <c:pt idx="53">
                  <c:v>90.598240000000004</c:v>
                </c:pt>
                <c:pt idx="54">
                  <c:v>89.906310000000005</c:v>
                </c:pt>
                <c:pt idx="55">
                  <c:v>89.536360000000002</c:v>
                </c:pt>
                <c:pt idx="56">
                  <c:v>89.549019999999999</c:v>
                </c:pt>
                <c:pt idx="57">
                  <c:v>89.47672</c:v>
                </c:pt>
                <c:pt idx="58">
                  <c:v>89.504660000000001</c:v>
                </c:pt>
                <c:pt idx="59">
                  <c:v>89.543149999999997</c:v>
                </c:pt>
                <c:pt idx="60">
                  <c:v>88.942300000000003</c:v>
                </c:pt>
                <c:pt idx="61">
                  <c:v>88.360129999999998</c:v>
                </c:pt>
                <c:pt idx="62">
                  <c:v>88.350520000000003</c:v>
                </c:pt>
                <c:pt idx="63">
                  <c:v>88.573710000000005</c:v>
                </c:pt>
                <c:pt idx="64">
                  <c:v>88.596220000000002</c:v>
                </c:pt>
                <c:pt idx="65">
                  <c:v>88.806740000000005</c:v>
                </c:pt>
                <c:pt idx="66">
                  <c:v>88.745559999999998</c:v>
                </c:pt>
                <c:pt idx="67">
                  <c:v>88.995480000000001</c:v>
                </c:pt>
                <c:pt idx="68">
                  <c:v>89.011740000000003</c:v>
                </c:pt>
                <c:pt idx="69">
                  <c:v>89.119889999999998</c:v>
                </c:pt>
                <c:pt idx="70">
                  <c:v>88.862899999999996</c:v>
                </c:pt>
                <c:pt idx="71">
                  <c:v>88.642830000000004</c:v>
                </c:pt>
                <c:pt idx="72">
                  <c:v>88.842460000000003</c:v>
                </c:pt>
                <c:pt idx="73">
                  <c:v>88.952929999999995</c:v>
                </c:pt>
                <c:pt idx="74">
                  <c:v>88.322959999999995</c:v>
                </c:pt>
                <c:pt idx="75">
                  <c:v>87.750550000000004</c:v>
                </c:pt>
                <c:pt idx="76">
                  <c:v>87.763360000000006</c:v>
                </c:pt>
                <c:pt idx="77">
                  <c:v>87.881169999999997</c:v>
                </c:pt>
                <c:pt idx="78">
                  <c:v>87.969089999999994</c:v>
                </c:pt>
                <c:pt idx="79">
                  <c:v>88.350920000000002</c:v>
                </c:pt>
                <c:pt idx="80">
                  <c:v>88.275909999999996</c:v>
                </c:pt>
                <c:pt idx="81">
                  <c:v>88.378069999999994</c:v>
                </c:pt>
                <c:pt idx="82">
                  <c:v>88.577629999999999</c:v>
                </c:pt>
                <c:pt idx="83">
                  <c:v>88.259609999999995</c:v>
                </c:pt>
                <c:pt idx="84">
                  <c:v>87.718990000000005</c:v>
                </c:pt>
                <c:pt idx="85">
                  <c:v>87.814959999999999</c:v>
                </c:pt>
                <c:pt idx="86">
                  <c:v>88.292969999999997</c:v>
                </c:pt>
                <c:pt idx="87">
                  <c:v>88.95008</c:v>
                </c:pt>
                <c:pt idx="88">
                  <c:v>89.227890000000002</c:v>
                </c:pt>
                <c:pt idx="89">
                  <c:v>88.822609999999997</c:v>
                </c:pt>
                <c:pt idx="90">
                  <c:v>88.786100000000005</c:v>
                </c:pt>
                <c:pt idx="91">
                  <c:v>89.133049999999997</c:v>
                </c:pt>
                <c:pt idx="92">
                  <c:v>89.366669999999999</c:v>
                </c:pt>
                <c:pt idx="93">
                  <c:v>89.275239999999997</c:v>
                </c:pt>
                <c:pt idx="94">
                  <c:v>89.339420000000004</c:v>
                </c:pt>
                <c:pt idx="95">
                  <c:v>89.722769999999997</c:v>
                </c:pt>
                <c:pt idx="96">
                  <c:v>89.925719999999998</c:v>
                </c:pt>
                <c:pt idx="97">
                  <c:v>89.818700000000007</c:v>
                </c:pt>
                <c:pt idx="98">
                  <c:v>89.761840000000007</c:v>
                </c:pt>
                <c:pt idx="99">
                  <c:v>89.879159999999999</c:v>
                </c:pt>
                <c:pt idx="100">
                  <c:v>89.982619999999997</c:v>
                </c:pt>
                <c:pt idx="101">
                  <c:v>89.960549999999998</c:v>
                </c:pt>
                <c:pt idx="102">
                  <c:v>89.829580000000007</c:v>
                </c:pt>
                <c:pt idx="103">
                  <c:v>90.187820000000002</c:v>
                </c:pt>
                <c:pt idx="104">
                  <c:v>90.309389999999993</c:v>
                </c:pt>
                <c:pt idx="105">
                  <c:v>90.404979999999995</c:v>
                </c:pt>
                <c:pt idx="106">
                  <c:v>90.602739999999997</c:v>
                </c:pt>
                <c:pt idx="107">
                  <c:v>90.571700000000007</c:v>
                </c:pt>
                <c:pt idx="108">
                  <c:v>90.697490000000002</c:v>
                </c:pt>
                <c:pt idx="109">
                  <c:v>90.930570000000003</c:v>
                </c:pt>
                <c:pt idx="110">
                  <c:v>91.07996</c:v>
                </c:pt>
                <c:pt idx="111">
                  <c:v>91.104370000000003</c:v>
                </c:pt>
                <c:pt idx="112">
                  <c:v>91.200819999999993</c:v>
                </c:pt>
                <c:pt idx="113">
                  <c:v>91.193960000000004</c:v>
                </c:pt>
                <c:pt idx="114">
                  <c:v>91.224180000000004</c:v>
                </c:pt>
                <c:pt idx="115">
                  <c:v>91.307569999999998</c:v>
                </c:pt>
                <c:pt idx="116">
                  <c:v>91.315520000000006</c:v>
                </c:pt>
                <c:pt idx="117">
                  <c:v>91.129000000000005</c:v>
                </c:pt>
                <c:pt idx="118">
                  <c:v>90.863339999999994</c:v>
                </c:pt>
                <c:pt idx="119">
                  <c:v>90.904129999999995</c:v>
                </c:pt>
                <c:pt idx="120">
                  <c:v>91.164190000000005</c:v>
                </c:pt>
                <c:pt idx="121">
                  <c:v>91.309439999999995</c:v>
                </c:pt>
                <c:pt idx="122">
                  <c:v>91.133669999999995</c:v>
                </c:pt>
                <c:pt idx="123">
                  <c:v>90.912459999999996</c:v>
                </c:pt>
                <c:pt idx="124">
                  <c:v>90.703919999999997</c:v>
                </c:pt>
                <c:pt idx="125">
                  <c:v>90.471549999999993</c:v>
                </c:pt>
                <c:pt idx="126">
                  <c:v>90.425399999999996</c:v>
                </c:pt>
                <c:pt idx="127">
                  <c:v>90.404640000000001</c:v>
                </c:pt>
                <c:pt idx="128">
                  <c:v>90.189599999999999</c:v>
                </c:pt>
                <c:pt idx="129">
                  <c:v>89.820130000000006</c:v>
                </c:pt>
                <c:pt idx="130">
                  <c:v>89.561670000000007</c:v>
                </c:pt>
                <c:pt idx="131">
                  <c:v>89.704269999999994</c:v>
                </c:pt>
                <c:pt idx="132">
                  <c:v>89.764099999999999</c:v>
                </c:pt>
                <c:pt idx="133">
                  <c:v>89.430019999999999</c:v>
                </c:pt>
                <c:pt idx="134">
                  <c:v>89.083969999999994</c:v>
                </c:pt>
                <c:pt idx="135">
                  <c:v>88.869929999999997</c:v>
                </c:pt>
                <c:pt idx="136">
                  <c:v>88.645480000000006</c:v>
                </c:pt>
                <c:pt idx="137">
                  <c:v>88.461399999999998</c:v>
                </c:pt>
                <c:pt idx="138">
                  <c:v>88.285820000000001</c:v>
                </c:pt>
                <c:pt idx="139">
                  <c:v>87.921859999999995</c:v>
                </c:pt>
                <c:pt idx="140">
                  <c:v>87.731039999999993</c:v>
                </c:pt>
                <c:pt idx="141">
                  <c:v>87.714190000000002</c:v>
                </c:pt>
                <c:pt idx="142">
                  <c:v>87.691209999999998</c:v>
                </c:pt>
                <c:pt idx="143">
                  <c:v>87.638189999999994</c:v>
                </c:pt>
                <c:pt idx="144">
                  <c:v>87.428970000000007</c:v>
                </c:pt>
                <c:pt idx="145">
                  <c:v>87.260319999999993</c:v>
                </c:pt>
                <c:pt idx="146">
                  <c:v>87.182609999999997</c:v>
                </c:pt>
                <c:pt idx="147">
                  <c:v>87.26576</c:v>
                </c:pt>
                <c:pt idx="148">
                  <c:v>87.160570000000007</c:v>
                </c:pt>
                <c:pt idx="149">
                  <c:v>86.961259999999996</c:v>
                </c:pt>
                <c:pt idx="150">
                  <c:v>86.896699999999996</c:v>
                </c:pt>
                <c:pt idx="151">
                  <c:v>86.747339999999994</c:v>
                </c:pt>
                <c:pt idx="152">
                  <c:v>86.712850000000003</c:v>
                </c:pt>
                <c:pt idx="153">
                  <c:v>86.873480000000001</c:v>
                </c:pt>
                <c:pt idx="154">
                  <c:v>86.990189999999998</c:v>
                </c:pt>
                <c:pt idx="155">
                  <c:v>87.149280000000005</c:v>
                </c:pt>
                <c:pt idx="156">
                  <c:v>87.5214</c:v>
                </c:pt>
                <c:pt idx="157">
                  <c:v>87.650769999999994</c:v>
                </c:pt>
                <c:pt idx="158">
                  <c:v>87.814589999999995</c:v>
                </c:pt>
                <c:pt idx="159">
                  <c:v>88.309479999999994</c:v>
                </c:pt>
                <c:pt idx="160">
                  <c:v>88.783230000000003</c:v>
                </c:pt>
                <c:pt idx="161">
                  <c:v>89.294709999999995</c:v>
                </c:pt>
                <c:pt idx="162">
                  <c:v>89.566919999999996</c:v>
                </c:pt>
                <c:pt idx="163">
                  <c:v>90.000619999999998</c:v>
                </c:pt>
                <c:pt idx="164">
                  <c:v>90.224040000000002</c:v>
                </c:pt>
                <c:pt idx="165">
                  <c:v>90.515919999999994</c:v>
                </c:pt>
                <c:pt idx="166">
                  <c:v>91.067099999999996</c:v>
                </c:pt>
                <c:pt idx="167">
                  <c:v>91.437349999999995</c:v>
                </c:pt>
                <c:pt idx="168">
                  <c:v>91.358419999999995</c:v>
                </c:pt>
                <c:pt idx="169">
                  <c:v>91.151359999999997</c:v>
                </c:pt>
                <c:pt idx="170">
                  <c:v>91.226529999999997</c:v>
                </c:pt>
                <c:pt idx="171">
                  <c:v>91.613590000000002</c:v>
                </c:pt>
                <c:pt idx="172">
                  <c:v>91.971819999999994</c:v>
                </c:pt>
                <c:pt idx="173">
                  <c:v>92.308689999999999</c:v>
                </c:pt>
                <c:pt idx="174">
                  <c:v>92.527249999999995</c:v>
                </c:pt>
                <c:pt idx="175">
                  <c:v>92.733019999999996</c:v>
                </c:pt>
                <c:pt idx="176">
                  <c:v>93.078559999999996</c:v>
                </c:pt>
                <c:pt idx="177">
                  <c:v>93.570350000000005</c:v>
                </c:pt>
                <c:pt idx="178">
                  <c:v>93.858459999999994</c:v>
                </c:pt>
                <c:pt idx="179">
                  <c:v>94.010159999999999</c:v>
                </c:pt>
                <c:pt idx="180">
                  <c:v>94.192660000000004</c:v>
                </c:pt>
                <c:pt idx="181">
                  <c:v>94.54316</c:v>
                </c:pt>
                <c:pt idx="182">
                  <c:v>94.977429999999998</c:v>
                </c:pt>
                <c:pt idx="183">
                  <c:v>95.269840000000002</c:v>
                </c:pt>
                <c:pt idx="184">
                  <c:v>95.536789999999996</c:v>
                </c:pt>
                <c:pt idx="185">
                  <c:v>95.730909999999994</c:v>
                </c:pt>
                <c:pt idx="186">
                  <c:v>95.860910000000004</c:v>
                </c:pt>
                <c:pt idx="187">
                  <c:v>96.069400000000002</c:v>
                </c:pt>
                <c:pt idx="188">
                  <c:v>96.264939999999996</c:v>
                </c:pt>
                <c:pt idx="189">
                  <c:v>96.525260000000003</c:v>
                </c:pt>
                <c:pt idx="190">
                  <c:v>96.842619999999997</c:v>
                </c:pt>
                <c:pt idx="191">
                  <c:v>97.016220000000004</c:v>
                </c:pt>
                <c:pt idx="192">
                  <c:v>97.124930000000006</c:v>
                </c:pt>
                <c:pt idx="193">
                  <c:v>97.310199999999995</c:v>
                </c:pt>
                <c:pt idx="194">
                  <c:v>97.689620000000005</c:v>
                </c:pt>
                <c:pt idx="195">
                  <c:v>98.099490000000003</c:v>
                </c:pt>
                <c:pt idx="196">
                  <c:v>98.302629999999994</c:v>
                </c:pt>
                <c:pt idx="197">
                  <c:v>98.447469999999996</c:v>
                </c:pt>
                <c:pt idx="198">
                  <c:v>98.594980000000007</c:v>
                </c:pt>
                <c:pt idx="199">
                  <c:v>98.552210000000002</c:v>
                </c:pt>
                <c:pt idx="200">
                  <c:v>98.766670000000005</c:v>
                </c:pt>
                <c:pt idx="201">
                  <c:v>98.972530000000006</c:v>
                </c:pt>
                <c:pt idx="202">
                  <c:v>98.996560000000002</c:v>
                </c:pt>
                <c:pt idx="203">
                  <c:v>98.923479999999998</c:v>
                </c:pt>
                <c:pt idx="204">
                  <c:v>98.968580000000003</c:v>
                </c:pt>
                <c:pt idx="205">
                  <c:v>98.997870000000006</c:v>
                </c:pt>
                <c:pt idx="206">
                  <c:v>98.897170000000003</c:v>
                </c:pt>
                <c:pt idx="207">
                  <c:v>98.945779999999999</c:v>
                </c:pt>
                <c:pt idx="208">
                  <c:v>99.060329999999993</c:v>
                </c:pt>
                <c:pt idx="209">
                  <c:v>99.040869999999998</c:v>
                </c:pt>
                <c:pt idx="210">
                  <c:v>98.860699999999994</c:v>
                </c:pt>
                <c:pt idx="211">
                  <c:v>98.833870000000005</c:v>
                </c:pt>
                <c:pt idx="212">
                  <c:v>98.818830000000005</c:v>
                </c:pt>
                <c:pt idx="213">
                  <c:v>98.961370000000002</c:v>
                </c:pt>
                <c:pt idx="214">
                  <c:v>99.097589999999997</c:v>
                </c:pt>
                <c:pt idx="215">
                  <c:v>99.050129999999996</c:v>
                </c:pt>
                <c:pt idx="216">
                  <c:v>99.052999999999997</c:v>
                </c:pt>
                <c:pt idx="217">
                  <c:v>99.070440000000005</c:v>
                </c:pt>
                <c:pt idx="218">
                  <c:v>99.039839999999998</c:v>
                </c:pt>
                <c:pt idx="219">
                  <c:v>98.964579999999998</c:v>
                </c:pt>
                <c:pt idx="220">
                  <c:v>98.868660000000006</c:v>
                </c:pt>
                <c:pt idx="221">
                  <c:v>98.946860000000001</c:v>
                </c:pt>
                <c:pt idx="222">
                  <c:v>99.015209999999996</c:v>
                </c:pt>
                <c:pt idx="223">
                  <c:v>98.771879999999996</c:v>
                </c:pt>
                <c:pt idx="224">
                  <c:v>98.646039999999999</c:v>
                </c:pt>
                <c:pt idx="225">
                  <c:v>98.936530000000005</c:v>
                </c:pt>
                <c:pt idx="226">
                  <c:v>98.999080000000006</c:v>
                </c:pt>
                <c:pt idx="227">
                  <c:v>98.994010000000003</c:v>
                </c:pt>
                <c:pt idx="228">
                  <c:v>99.009050000000002</c:v>
                </c:pt>
                <c:pt idx="229">
                  <c:v>98.960220000000007</c:v>
                </c:pt>
                <c:pt idx="230">
                  <c:v>98.965159999999997</c:v>
                </c:pt>
                <c:pt idx="231">
                  <c:v>99.047280000000001</c:v>
                </c:pt>
                <c:pt idx="232">
                  <c:v>99.054130000000001</c:v>
                </c:pt>
                <c:pt idx="233">
                  <c:v>98.998009999999994</c:v>
                </c:pt>
                <c:pt idx="234">
                  <c:v>99.005229999999997</c:v>
                </c:pt>
                <c:pt idx="235">
                  <c:v>98.952110000000005</c:v>
                </c:pt>
                <c:pt idx="236">
                  <c:v>98.920950000000005</c:v>
                </c:pt>
                <c:pt idx="237">
                  <c:v>98.934550000000002</c:v>
                </c:pt>
                <c:pt idx="238">
                  <c:v>98.854510000000005</c:v>
                </c:pt>
                <c:pt idx="239">
                  <c:v>98.825370000000007</c:v>
                </c:pt>
                <c:pt idx="240">
                  <c:v>98.844099999999997</c:v>
                </c:pt>
                <c:pt idx="241">
                  <c:v>98.883859999999999</c:v>
                </c:pt>
                <c:pt idx="242">
                  <c:v>98.822860000000006</c:v>
                </c:pt>
                <c:pt idx="243">
                  <c:v>98.857429999999994</c:v>
                </c:pt>
                <c:pt idx="244">
                  <c:v>98.901169999999993</c:v>
                </c:pt>
                <c:pt idx="245">
                  <c:v>98.943060000000003</c:v>
                </c:pt>
                <c:pt idx="246">
                  <c:v>98.989159999999998</c:v>
                </c:pt>
                <c:pt idx="247">
                  <c:v>98.911320000000003</c:v>
                </c:pt>
                <c:pt idx="248">
                  <c:v>98.83417</c:v>
                </c:pt>
                <c:pt idx="249">
                  <c:v>98.895669999999996</c:v>
                </c:pt>
                <c:pt idx="250">
                  <c:v>98.897909999999996</c:v>
                </c:pt>
                <c:pt idx="251">
                  <c:v>98.935429999999997</c:v>
                </c:pt>
                <c:pt idx="252">
                  <c:v>98.912080000000003</c:v>
                </c:pt>
                <c:pt idx="253">
                  <c:v>98.828860000000006</c:v>
                </c:pt>
                <c:pt idx="254">
                  <c:v>98.763729999999995</c:v>
                </c:pt>
                <c:pt idx="255">
                  <c:v>98.678229999999999</c:v>
                </c:pt>
                <c:pt idx="256">
                  <c:v>98.607810000000001</c:v>
                </c:pt>
                <c:pt idx="257">
                  <c:v>98.618830000000003</c:v>
                </c:pt>
                <c:pt idx="258">
                  <c:v>98.538219999999995</c:v>
                </c:pt>
                <c:pt idx="259">
                  <c:v>98.611149999999995</c:v>
                </c:pt>
                <c:pt idx="260">
                  <c:v>98.664609999999996</c:v>
                </c:pt>
                <c:pt idx="261">
                  <c:v>98.577979999999997</c:v>
                </c:pt>
                <c:pt idx="262">
                  <c:v>98.565079999999995</c:v>
                </c:pt>
                <c:pt idx="263">
                  <c:v>98.371399999999994</c:v>
                </c:pt>
                <c:pt idx="264">
                  <c:v>97.920010000000005</c:v>
                </c:pt>
                <c:pt idx="265">
                  <c:v>97.948080000000004</c:v>
                </c:pt>
                <c:pt idx="266">
                  <c:v>98.517709999999994</c:v>
                </c:pt>
                <c:pt idx="267">
                  <c:v>98.978520000000003</c:v>
                </c:pt>
                <c:pt idx="268">
                  <c:v>99.130439999999993</c:v>
                </c:pt>
                <c:pt idx="269">
                  <c:v>99.194720000000004</c:v>
                </c:pt>
                <c:pt idx="270">
                  <c:v>98.961029999999994</c:v>
                </c:pt>
                <c:pt idx="271">
                  <c:v>98.673599999999993</c:v>
                </c:pt>
                <c:pt idx="272">
                  <c:v>98.595209999999994</c:v>
                </c:pt>
                <c:pt idx="273">
                  <c:v>98.632320000000007</c:v>
                </c:pt>
                <c:pt idx="274">
                  <c:v>98.661659999999998</c:v>
                </c:pt>
                <c:pt idx="275">
                  <c:v>98.836299999999994</c:v>
                </c:pt>
                <c:pt idx="276">
                  <c:v>99.012339999999995</c:v>
                </c:pt>
                <c:pt idx="277">
                  <c:v>98.967010000000002</c:v>
                </c:pt>
                <c:pt idx="278">
                  <c:v>98.821839999999995</c:v>
                </c:pt>
                <c:pt idx="279">
                  <c:v>98.684600000000003</c:v>
                </c:pt>
                <c:pt idx="280">
                  <c:v>98.769220000000004</c:v>
                </c:pt>
                <c:pt idx="281">
                  <c:v>98.854299999999995</c:v>
                </c:pt>
                <c:pt idx="282">
                  <c:v>98.748320000000007</c:v>
                </c:pt>
                <c:pt idx="283">
                  <c:v>98.790840000000003</c:v>
                </c:pt>
                <c:pt idx="284">
                  <c:v>98.674940000000007</c:v>
                </c:pt>
                <c:pt idx="285">
                  <c:v>98.592089999999999</c:v>
                </c:pt>
                <c:pt idx="286">
                  <c:v>98.824680000000001</c:v>
                </c:pt>
                <c:pt idx="287">
                  <c:v>98.95017</c:v>
                </c:pt>
                <c:pt idx="288">
                  <c:v>98.694710000000001</c:v>
                </c:pt>
                <c:pt idx="289">
                  <c:v>98.631230000000002</c:v>
                </c:pt>
                <c:pt idx="290">
                  <c:v>98.838430000000002</c:v>
                </c:pt>
                <c:pt idx="291">
                  <c:v>98.889970000000005</c:v>
                </c:pt>
                <c:pt idx="292">
                  <c:v>98.853620000000006</c:v>
                </c:pt>
                <c:pt idx="293">
                  <c:v>98.81026</c:v>
                </c:pt>
                <c:pt idx="294">
                  <c:v>98.588279999999997</c:v>
                </c:pt>
                <c:pt idx="295">
                  <c:v>98.283320000000003</c:v>
                </c:pt>
                <c:pt idx="296">
                  <c:v>98.500280000000004</c:v>
                </c:pt>
                <c:pt idx="297">
                  <c:v>98.912599999999998</c:v>
                </c:pt>
                <c:pt idx="298">
                  <c:v>99.030810000000002</c:v>
                </c:pt>
                <c:pt idx="299">
                  <c:v>98.841099999999997</c:v>
                </c:pt>
                <c:pt idx="300">
                  <c:v>98.834029999999998</c:v>
                </c:pt>
                <c:pt idx="301">
                  <c:v>98.512690000000006</c:v>
                </c:pt>
                <c:pt idx="302">
                  <c:v>98.492009999999993</c:v>
                </c:pt>
                <c:pt idx="303">
                  <c:v>98.74051</c:v>
                </c:pt>
                <c:pt idx="304">
                  <c:v>98.818569999999994</c:v>
                </c:pt>
                <c:pt idx="305">
                  <c:v>98.736689999999996</c:v>
                </c:pt>
                <c:pt idx="306">
                  <c:v>98.786349999999999</c:v>
                </c:pt>
                <c:pt idx="307">
                  <c:v>98.707440000000005</c:v>
                </c:pt>
                <c:pt idx="308">
                  <c:v>98.658230000000003</c:v>
                </c:pt>
                <c:pt idx="309">
                  <c:v>98.720929999999996</c:v>
                </c:pt>
                <c:pt idx="310">
                  <c:v>98.693349999999995</c:v>
                </c:pt>
                <c:pt idx="311">
                  <c:v>98.582830000000001</c:v>
                </c:pt>
                <c:pt idx="312">
                  <c:v>98.731620000000007</c:v>
                </c:pt>
                <c:pt idx="313">
                  <c:v>98.814130000000006</c:v>
                </c:pt>
                <c:pt idx="314">
                  <c:v>98.799220000000005</c:v>
                </c:pt>
                <c:pt idx="315">
                  <c:v>98.702969999999993</c:v>
                </c:pt>
                <c:pt idx="316">
                  <c:v>98.722359999999995</c:v>
                </c:pt>
                <c:pt idx="317">
                  <c:v>98.78631</c:v>
                </c:pt>
                <c:pt idx="318">
                  <c:v>98.942800000000005</c:v>
                </c:pt>
                <c:pt idx="319">
                  <c:v>98.917150000000007</c:v>
                </c:pt>
                <c:pt idx="320">
                  <c:v>98.879000000000005</c:v>
                </c:pt>
                <c:pt idx="321">
                  <c:v>98.713579999999993</c:v>
                </c:pt>
                <c:pt idx="322">
                  <c:v>98.213970000000003</c:v>
                </c:pt>
                <c:pt idx="323">
                  <c:v>97.808660000000003</c:v>
                </c:pt>
                <c:pt idx="324">
                  <c:v>97.874650000000003</c:v>
                </c:pt>
                <c:pt idx="325">
                  <c:v>98.237009999999998</c:v>
                </c:pt>
                <c:pt idx="326">
                  <c:v>98.459860000000006</c:v>
                </c:pt>
                <c:pt idx="327">
                  <c:v>98.732069999999993</c:v>
                </c:pt>
                <c:pt idx="328">
                  <c:v>98.741759999999999</c:v>
                </c:pt>
                <c:pt idx="329">
                  <c:v>98.720870000000005</c:v>
                </c:pt>
                <c:pt idx="330">
                  <c:v>98.662360000000007</c:v>
                </c:pt>
                <c:pt idx="331">
                  <c:v>98.578239999999994</c:v>
                </c:pt>
                <c:pt idx="332">
                  <c:v>98.386759999999995</c:v>
                </c:pt>
                <c:pt idx="333">
                  <c:v>98.229370000000003</c:v>
                </c:pt>
                <c:pt idx="334">
                  <c:v>98.315889999999996</c:v>
                </c:pt>
                <c:pt idx="335">
                  <c:v>98.454589999999996</c:v>
                </c:pt>
                <c:pt idx="336">
                  <c:v>98.355930000000001</c:v>
                </c:pt>
                <c:pt idx="337">
                  <c:v>98.277190000000004</c:v>
                </c:pt>
                <c:pt idx="338">
                  <c:v>98.481059999999999</c:v>
                </c:pt>
                <c:pt idx="339">
                  <c:v>98.396770000000004</c:v>
                </c:pt>
                <c:pt idx="340">
                  <c:v>98.352360000000004</c:v>
                </c:pt>
                <c:pt idx="341">
                  <c:v>98.459739999999996</c:v>
                </c:pt>
                <c:pt idx="342">
                  <c:v>98.573409999999996</c:v>
                </c:pt>
                <c:pt idx="343">
                  <c:v>98.523529999999994</c:v>
                </c:pt>
                <c:pt idx="344">
                  <c:v>98.64922</c:v>
                </c:pt>
                <c:pt idx="345">
                  <c:v>98.757630000000006</c:v>
                </c:pt>
                <c:pt idx="346">
                  <c:v>99.10472</c:v>
                </c:pt>
                <c:pt idx="347">
                  <c:v>99.087879999999998</c:v>
                </c:pt>
                <c:pt idx="348">
                  <c:v>98.902339999999995</c:v>
                </c:pt>
                <c:pt idx="349">
                  <c:v>98.616789999999995</c:v>
                </c:pt>
                <c:pt idx="350">
                  <c:v>98.561359999999993</c:v>
                </c:pt>
                <c:pt idx="351">
                  <c:v>98.713579999999993</c:v>
                </c:pt>
                <c:pt idx="352">
                  <c:v>98.825580000000002</c:v>
                </c:pt>
                <c:pt idx="353">
                  <c:v>98.603700000000003</c:v>
                </c:pt>
                <c:pt idx="354">
                  <c:v>97.940209999999993</c:v>
                </c:pt>
                <c:pt idx="355">
                  <c:v>97.877520000000004</c:v>
                </c:pt>
                <c:pt idx="356">
                  <c:v>98.523570000000007</c:v>
                </c:pt>
                <c:pt idx="357">
                  <c:v>99.082949999999997</c:v>
                </c:pt>
                <c:pt idx="358">
                  <c:v>99.772739999999999</c:v>
                </c:pt>
                <c:pt idx="359">
                  <c:v>99.763819999999996</c:v>
                </c:pt>
                <c:pt idx="360">
                  <c:v>98.992769999999993</c:v>
                </c:pt>
                <c:pt idx="361">
                  <c:v>99.13</c:v>
                </c:pt>
                <c:pt idx="362">
                  <c:v>98.960449999999994</c:v>
                </c:pt>
                <c:pt idx="363">
                  <c:v>98.664209999999997</c:v>
                </c:pt>
                <c:pt idx="364">
                  <c:v>98.762780000000006</c:v>
                </c:pt>
                <c:pt idx="365">
                  <c:v>97.774069999999995</c:v>
                </c:pt>
                <c:pt idx="366">
                  <c:v>97.908879999999996</c:v>
                </c:pt>
                <c:pt idx="367">
                  <c:v>99.061300000000003</c:v>
                </c:pt>
                <c:pt idx="368">
                  <c:v>99.443049999999999</c:v>
                </c:pt>
                <c:pt idx="369">
                  <c:v>99.898830000000004</c:v>
                </c:pt>
                <c:pt idx="370">
                  <c:v>100.79322000000001</c:v>
                </c:pt>
                <c:pt idx="371">
                  <c:v>100.95622</c:v>
                </c:pt>
                <c:pt idx="372">
                  <c:v>100.47332</c:v>
                </c:pt>
                <c:pt idx="373">
                  <c:v>98.641769999999994</c:v>
                </c:pt>
                <c:pt idx="374">
                  <c:v>96.996629999999996</c:v>
                </c:pt>
                <c:pt idx="375">
                  <c:v>96.224220000000003</c:v>
                </c:pt>
                <c:pt idx="376">
                  <c:v>96.879009999999994</c:v>
                </c:pt>
                <c:pt idx="377">
                  <c:v>100.27087</c:v>
                </c:pt>
                <c:pt idx="378">
                  <c:v>103.59493000000001</c:v>
                </c:pt>
                <c:pt idx="379">
                  <c:v>103.14764</c:v>
                </c:pt>
                <c:pt idx="380">
                  <c:v>101.3049</c:v>
                </c:pt>
                <c:pt idx="381">
                  <c:v>100.17773</c:v>
                </c:pt>
                <c:pt idx="382">
                  <c:v>99.516030000000001</c:v>
                </c:pt>
                <c:pt idx="383">
                  <c:v>98.819540000000003</c:v>
                </c:pt>
                <c:pt idx="384">
                  <c:v>99.438450000000003</c:v>
                </c:pt>
                <c:pt idx="385">
                  <c:v>100.28179</c:v>
                </c:pt>
                <c:pt idx="386">
                  <c:v>98.765500000000003</c:v>
                </c:pt>
                <c:pt idx="387">
                  <c:v>96.987799999999993</c:v>
                </c:pt>
                <c:pt idx="388">
                  <c:v>95.762479999999996</c:v>
                </c:pt>
                <c:pt idx="389">
                  <c:v>96.382469999999998</c:v>
                </c:pt>
                <c:pt idx="390">
                  <c:v>98.311070000000001</c:v>
                </c:pt>
                <c:pt idx="391">
                  <c:v>98.915809999999993</c:v>
                </c:pt>
                <c:pt idx="392">
                  <c:v>101.70023999999999</c:v>
                </c:pt>
                <c:pt idx="393">
                  <c:v>100.74674</c:v>
                </c:pt>
                <c:pt idx="394">
                  <c:v>99.311120000000003</c:v>
                </c:pt>
                <c:pt idx="395">
                  <c:v>102.12483</c:v>
                </c:pt>
                <c:pt idx="396">
                  <c:v>101.90849</c:v>
                </c:pt>
                <c:pt idx="397">
                  <c:v>95.705460000000002</c:v>
                </c:pt>
                <c:pt idx="398">
                  <c:v>95.231740000000002</c:v>
                </c:pt>
                <c:pt idx="399">
                  <c:v>96.898200000000003</c:v>
                </c:pt>
                <c:pt idx="400">
                  <c:v>96.46199</c:v>
                </c:pt>
                <c:pt idx="401">
                  <c:v>99.065910000000002</c:v>
                </c:pt>
                <c:pt idx="402">
                  <c:v>100.65116999999999</c:v>
                </c:pt>
                <c:pt idx="403">
                  <c:v>99.724990000000005</c:v>
                </c:pt>
                <c:pt idx="404">
                  <c:v>98.120800000000003</c:v>
                </c:pt>
                <c:pt idx="405">
                  <c:v>96.335390000000004</c:v>
                </c:pt>
                <c:pt idx="406">
                  <c:v>96.344579999999993</c:v>
                </c:pt>
                <c:pt idx="407">
                  <c:v>97.366079999999997</c:v>
                </c:pt>
                <c:pt idx="408">
                  <c:v>98.058400000000006</c:v>
                </c:pt>
                <c:pt idx="409">
                  <c:v>97.738380000000006</c:v>
                </c:pt>
                <c:pt idx="410">
                  <c:v>97.572379999999995</c:v>
                </c:pt>
                <c:pt idx="411">
                  <c:v>98.901840000000007</c:v>
                </c:pt>
                <c:pt idx="412">
                  <c:v>99.67022</c:v>
                </c:pt>
                <c:pt idx="413">
                  <c:v>98.628749999999997</c:v>
                </c:pt>
                <c:pt idx="414">
                  <c:v>97.177769999999995</c:v>
                </c:pt>
                <c:pt idx="415">
                  <c:v>98.9422</c:v>
                </c:pt>
                <c:pt idx="416">
                  <c:v>100.08197</c:v>
                </c:pt>
                <c:pt idx="417">
                  <c:v>98.422520000000006</c:v>
                </c:pt>
                <c:pt idx="418">
                  <c:v>97.809619999999995</c:v>
                </c:pt>
                <c:pt idx="419">
                  <c:v>98.09975</c:v>
                </c:pt>
                <c:pt idx="420">
                  <c:v>98.42022</c:v>
                </c:pt>
                <c:pt idx="421">
                  <c:v>99.054789999999997</c:v>
                </c:pt>
                <c:pt idx="422">
                  <c:v>99.100459999999998</c:v>
                </c:pt>
                <c:pt idx="423">
                  <c:v>98.410259999999994</c:v>
                </c:pt>
                <c:pt idx="424">
                  <c:v>99.321420000000003</c:v>
                </c:pt>
                <c:pt idx="425">
                  <c:v>99.208889999999997</c:v>
                </c:pt>
                <c:pt idx="426">
                  <c:v>98.128420000000006</c:v>
                </c:pt>
                <c:pt idx="427">
                  <c:v>97.820229999999995</c:v>
                </c:pt>
                <c:pt idx="428">
                  <c:v>97.822800000000001</c:v>
                </c:pt>
                <c:pt idx="429">
                  <c:v>100.51839</c:v>
                </c:pt>
                <c:pt idx="430">
                  <c:v>99.633769999999998</c:v>
                </c:pt>
                <c:pt idx="431">
                  <c:v>97.123379999999997</c:v>
                </c:pt>
                <c:pt idx="432">
                  <c:v>96.180909999999997</c:v>
                </c:pt>
                <c:pt idx="433">
                  <c:v>96.37303</c:v>
                </c:pt>
                <c:pt idx="434">
                  <c:v>98.909899999999993</c:v>
                </c:pt>
                <c:pt idx="435">
                  <c:v>99.323059999999998</c:v>
                </c:pt>
                <c:pt idx="436">
                  <c:v>98.306150000000002</c:v>
                </c:pt>
                <c:pt idx="437">
                  <c:v>97.273970000000006</c:v>
                </c:pt>
                <c:pt idx="438">
                  <c:v>97.287220000000005</c:v>
                </c:pt>
                <c:pt idx="439">
                  <c:v>96.684629999999999</c:v>
                </c:pt>
                <c:pt idx="440">
                  <c:v>96.048410000000004</c:v>
                </c:pt>
                <c:pt idx="441">
                  <c:v>98.027680000000004</c:v>
                </c:pt>
                <c:pt idx="442">
                  <c:v>97.392510000000001</c:v>
                </c:pt>
                <c:pt idx="443">
                  <c:v>96.881259999999997</c:v>
                </c:pt>
                <c:pt idx="444">
                  <c:v>98.67022</c:v>
                </c:pt>
                <c:pt idx="445">
                  <c:v>98.565989999999999</c:v>
                </c:pt>
                <c:pt idx="446">
                  <c:v>97.049189999999996</c:v>
                </c:pt>
                <c:pt idx="447">
                  <c:v>97.402659999999997</c:v>
                </c:pt>
                <c:pt idx="448">
                  <c:v>98.957390000000004</c:v>
                </c:pt>
                <c:pt idx="449">
                  <c:v>99.733860000000007</c:v>
                </c:pt>
                <c:pt idx="450">
                  <c:v>98.420010000000005</c:v>
                </c:pt>
                <c:pt idx="451">
                  <c:v>97.516850000000005</c:v>
                </c:pt>
                <c:pt idx="452">
                  <c:v>98.069720000000004</c:v>
                </c:pt>
                <c:pt idx="453">
                  <c:v>98.157290000000003</c:v>
                </c:pt>
                <c:pt idx="454">
                  <c:v>97.383200000000002</c:v>
                </c:pt>
                <c:pt idx="455">
                  <c:v>97.777000000000001</c:v>
                </c:pt>
                <c:pt idx="456">
                  <c:v>98.229020000000006</c:v>
                </c:pt>
                <c:pt idx="457">
                  <c:v>98.354039999999998</c:v>
                </c:pt>
                <c:pt idx="458">
                  <c:v>98.261529999999993</c:v>
                </c:pt>
                <c:pt idx="459">
                  <c:v>97.384180000000001</c:v>
                </c:pt>
                <c:pt idx="460">
                  <c:v>97.485020000000006</c:v>
                </c:pt>
                <c:pt idx="461">
                  <c:v>97.977710000000002</c:v>
                </c:pt>
                <c:pt idx="462">
                  <c:v>98.088430000000002</c:v>
                </c:pt>
                <c:pt idx="463">
                  <c:v>97.356880000000004</c:v>
                </c:pt>
                <c:pt idx="464">
                  <c:v>96.78537</c:v>
                </c:pt>
                <c:pt idx="465">
                  <c:v>97.626140000000007</c:v>
                </c:pt>
                <c:pt idx="466">
                  <c:v>97.913200000000003</c:v>
                </c:pt>
                <c:pt idx="467">
                  <c:v>96.960980000000006</c:v>
                </c:pt>
                <c:pt idx="468">
                  <c:v>96.902810000000002</c:v>
                </c:pt>
                <c:pt idx="469">
                  <c:v>97.234059999999999</c:v>
                </c:pt>
                <c:pt idx="470">
                  <c:v>97.225359999999995</c:v>
                </c:pt>
                <c:pt idx="471">
                  <c:v>97.345089999999999</c:v>
                </c:pt>
                <c:pt idx="472">
                  <c:v>97.075230000000005</c:v>
                </c:pt>
                <c:pt idx="473">
                  <c:v>96.448120000000003</c:v>
                </c:pt>
                <c:pt idx="474">
                  <c:v>96.375159999999994</c:v>
                </c:pt>
                <c:pt idx="475">
                  <c:v>96.561499999999995</c:v>
                </c:pt>
                <c:pt idx="476">
                  <c:v>96.822779999999995</c:v>
                </c:pt>
                <c:pt idx="477">
                  <c:v>96.065730000000002</c:v>
                </c:pt>
                <c:pt idx="478">
                  <c:v>96.064149999999998</c:v>
                </c:pt>
                <c:pt idx="479">
                  <c:v>97.101889999999997</c:v>
                </c:pt>
                <c:pt idx="480">
                  <c:v>97.165750000000003</c:v>
                </c:pt>
                <c:pt idx="481">
                  <c:v>96.797569999999993</c:v>
                </c:pt>
                <c:pt idx="482">
                  <c:v>97.894620000000003</c:v>
                </c:pt>
                <c:pt idx="483">
                  <c:v>98.00694</c:v>
                </c:pt>
                <c:pt idx="484">
                  <c:v>97.445530000000005</c:v>
                </c:pt>
                <c:pt idx="485">
                  <c:v>97.682980000000001</c:v>
                </c:pt>
                <c:pt idx="486">
                  <c:v>97.671220000000005</c:v>
                </c:pt>
                <c:pt idx="487">
                  <c:v>97.445210000000003</c:v>
                </c:pt>
                <c:pt idx="488">
                  <c:v>97.400620000000004</c:v>
                </c:pt>
                <c:pt idx="489">
                  <c:v>97.973609999999994</c:v>
                </c:pt>
                <c:pt idx="490">
                  <c:v>98.513620000000003</c:v>
                </c:pt>
                <c:pt idx="491">
                  <c:v>98.548929999999999</c:v>
                </c:pt>
                <c:pt idx="492">
                  <c:v>98.273319999999998</c:v>
                </c:pt>
                <c:pt idx="493">
                  <c:v>98.229990000000001</c:v>
                </c:pt>
                <c:pt idx="494">
                  <c:v>98.500259999999997</c:v>
                </c:pt>
                <c:pt idx="495">
                  <c:v>98.284540000000007</c:v>
                </c:pt>
                <c:pt idx="496">
                  <c:v>97.851920000000007</c:v>
                </c:pt>
                <c:pt idx="497">
                  <c:v>98.028840000000002</c:v>
                </c:pt>
                <c:pt idx="498">
                  <c:v>98.518519999999995</c:v>
                </c:pt>
                <c:pt idx="499">
                  <c:v>98.818430000000006</c:v>
                </c:pt>
                <c:pt idx="500">
                  <c:v>98.616749999999996</c:v>
                </c:pt>
                <c:pt idx="501">
                  <c:v>98.241690000000006</c:v>
                </c:pt>
                <c:pt idx="502">
                  <c:v>97.978849999999994</c:v>
                </c:pt>
                <c:pt idx="503">
                  <c:v>98.193470000000005</c:v>
                </c:pt>
                <c:pt idx="504">
                  <c:v>98.057289999999995</c:v>
                </c:pt>
                <c:pt idx="505">
                  <c:v>97.886359999999996</c:v>
                </c:pt>
                <c:pt idx="506">
                  <c:v>97.91189</c:v>
                </c:pt>
                <c:pt idx="507">
                  <c:v>98.161389999999997</c:v>
                </c:pt>
                <c:pt idx="508">
                  <c:v>98.356350000000006</c:v>
                </c:pt>
                <c:pt idx="509">
                  <c:v>98.656660000000002</c:v>
                </c:pt>
                <c:pt idx="510">
                  <c:v>98.811430000000001</c:v>
                </c:pt>
                <c:pt idx="511">
                  <c:v>98.439009999999996</c:v>
                </c:pt>
                <c:pt idx="512">
                  <c:v>97.842960000000005</c:v>
                </c:pt>
                <c:pt idx="513">
                  <c:v>98.068460000000002</c:v>
                </c:pt>
                <c:pt idx="514">
                  <c:v>98.016739999999999</c:v>
                </c:pt>
                <c:pt idx="515">
                  <c:v>97.853390000000005</c:v>
                </c:pt>
                <c:pt idx="516">
                  <c:v>98.023150000000001</c:v>
                </c:pt>
                <c:pt idx="517">
                  <c:v>97.625540000000001</c:v>
                </c:pt>
                <c:pt idx="518">
                  <c:v>97.344390000000004</c:v>
                </c:pt>
                <c:pt idx="519">
                  <c:v>97.272149999999996</c:v>
                </c:pt>
                <c:pt idx="520">
                  <c:v>97.36224</c:v>
                </c:pt>
                <c:pt idx="521">
                  <c:v>97.820800000000006</c:v>
                </c:pt>
                <c:pt idx="522">
                  <c:v>97.946389999999994</c:v>
                </c:pt>
                <c:pt idx="523">
                  <c:v>97.565370000000001</c:v>
                </c:pt>
                <c:pt idx="524">
                  <c:v>97.547669999999997</c:v>
                </c:pt>
                <c:pt idx="525">
                  <c:v>97.997159999999994</c:v>
                </c:pt>
                <c:pt idx="526">
                  <c:v>98.003010000000003</c:v>
                </c:pt>
                <c:pt idx="527">
                  <c:v>97.962869999999995</c:v>
                </c:pt>
                <c:pt idx="528">
                  <c:v>97.774709999999999</c:v>
                </c:pt>
                <c:pt idx="529">
                  <c:v>98.385859999999994</c:v>
                </c:pt>
                <c:pt idx="530">
                  <c:v>98.072929999999999</c:v>
                </c:pt>
                <c:pt idx="531">
                  <c:v>97.5642</c:v>
                </c:pt>
                <c:pt idx="532">
                  <c:v>97.794200000000004</c:v>
                </c:pt>
                <c:pt idx="533">
                  <c:v>97.871579999999994</c:v>
                </c:pt>
                <c:pt idx="534">
                  <c:v>97.766170000000002</c:v>
                </c:pt>
                <c:pt idx="535">
                  <c:v>97.504000000000005</c:v>
                </c:pt>
                <c:pt idx="536">
                  <c:v>97.381360000000001</c:v>
                </c:pt>
                <c:pt idx="537">
                  <c:v>97.567160000000001</c:v>
                </c:pt>
                <c:pt idx="538">
                  <c:v>97.756069999999994</c:v>
                </c:pt>
                <c:pt idx="539">
                  <c:v>97.546180000000007</c:v>
                </c:pt>
                <c:pt idx="540">
                  <c:v>97.629270000000005</c:v>
                </c:pt>
                <c:pt idx="541">
                  <c:v>98.032619999999994</c:v>
                </c:pt>
                <c:pt idx="542">
                  <c:v>98.225970000000004</c:v>
                </c:pt>
                <c:pt idx="543">
                  <c:v>98.246110000000002</c:v>
                </c:pt>
                <c:pt idx="544">
                  <c:v>98.051230000000004</c:v>
                </c:pt>
                <c:pt idx="545">
                  <c:v>97.71414</c:v>
                </c:pt>
                <c:pt idx="546">
                  <c:v>97.677729999999997</c:v>
                </c:pt>
                <c:pt idx="547">
                  <c:v>97.609139999999996</c:v>
                </c:pt>
                <c:pt idx="548">
                  <c:v>97.468209999999999</c:v>
                </c:pt>
                <c:pt idx="549">
                  <c:v>97.342070000000007</c:v>
                </c:pt>
                <c:pt idx="550">
                  <c:v>97.169290000000004</c:v>
                </c:pt>
                <c:pt idx="551">
                  <c:v>97.359499999999997</c:v>
                </c:pt>
                <c:pt idx="552">
                  <c:v>97.895570000000006</c:v>
                </c:pt>
                <c:pt idx="553">
                  <c:v>97.908670000000001</c:v>
                </c:pt>
                <c:pt idx="554">
                  <c:v>97.777119999999996</c:v>
                </c:pt>
                <c:pt idx="555">
                  <c:v>97.903509999999997</c:v>
                </c:pt>
                <c:pt idx="556">
                  <c:v>97.908339999999995</c:v>
                </c:pt>
                <c:pt idx="557">
                  <c:v>97.582480000000004</c:v>
                </c:pt>
                <c:pt idx="558">
                  <c:v>97.405270000000002</c:v>
                </c:pt>
                <c:pt idx="559">
                  <c:v>97.588920000000002</c:v>
                </c:pt>
                <c:pt idx="560">
                  <c:v>97.654839999999993</c:v>
                </c:pt>
                <c:pt idx="561">
                  <c:v>97.668210000000002</c:v>
                </c:pt>
                <c:pt idx="562">
                  <c:v>97.677750000000003</c:v>
                </c:pt>
                <c:pt idx="563">
                  <c:v>97.720640000000003</c:v>
                </c:pt>
                <c:pt idx="564">
                  <c:v>97.848010000000002</c:v>
                </c:pt>
                <c:pt idx="565">
                  <c:v>97.831919999999997</c:v>
                </c:pt>
                <c:pt idx="566">
                  <c:v>97.740560000000002</c:v>
                </c:pt>
                <c:pt idx="567">
                  <c:v>97.532409999999999</c:v>
                </c:pt>
                <c:pt idx="568">
                  <c:v>97.458110000000005</c:v>
                </c:pt>
                <c:pt idx="569">
                  <c:v>97.557379999999995</c:v>
                </c:pt>
                <c:pt idx="570">
                  <c:v>97.743250000000003</c:v>
                </c:pt>
                <c:pt idx="571">
                  <c:v>97.807940000000002</c:v>
                </c:pt>
                <c:pt idx="572">
                  <c:v>97.832599999999999</c:v>
                </c:pt>
                <c:pt idx="573">
                  <c:v>97.827259999999995</c:v>
                </c:pt>
                <c:pt idx="574">
                  <c:v>97.835750000000004</c:v>
                </c:pt>
                <c:pt idx="575">
                  <c:v>97.562619999999995</c:v>
                </c:pt>
                <c:pt idx="576">
                  <c:v>97.322909999999993</c:v>
                </c:pt>
                <c:pt idx="577">
                  <c:v>97.320970000000003</c:v>
                </c:pt>
                <c:pt idx="578">
                  <c:v>97.243039999999993</c:v>
                </c:pt>
                <c:pt idx="579">
                  <c:v>97.303120000000007</c:v>
                </c:pt>
                <c:pt idx="580">
                  <c:v>97.544129999999996</c:v>
                </c:pt>
                <c:pt idx="581">
                  <c:v>97.708029999999994</c:v>
                </c:pt>
                <c:pt idx="582">
                  <c:v>97.613849999999999</c:v>
                </c:pt>
                <c:pt idx="583">
                  <c:v>97.746750000000006</c:v>
                </c:pt>
                <c:pt idx="584">
                  <c:v>98.070179999999993</c:v>
                </c:pt>
                <c:pt idx="585">
                  <c:v>97.696129999999997</c:v>
                </c:pt>
                <c:pt idx="586">
                  <c:v>97.59308</c:v>
                </c:pt>
                <c:pt idx="587">
                  <c:v>97.700980000000001</c:v>
                </c:pt>
                <c:pt idx="588">
                  <c:v>97.741119999999995</c:v>
                </c:pt>
                <c:pt idx="589">
                  <c:v>97.612889999999993</c:v>
                </c:pt>
                <c:pt idx="590">
                  <c:v>97.475960000000001</c:v>
                </c:pt>
                <c:pt idx="591">
                  <c:v>97.337569999999999</c:v>
                </c:pt>
                <c:pt idx="592">
                  <c:v>97.306539999999998</c:v>
                </c:pt>
                <c:pt idx="593">
                  <c:v>97.427269999999993</c:v>
                </c:pt>
                <c:pt idx="594">
                  <c:v>97.399320000000003</c:v>
                </c:pt>
                <c:pt idx="595">
                  <c:v>97.632689999999997</c:v>
                </c:pt>
                <c:pt idx="596">
                  <c:v>97.861649999999997</c:v>
                </c:pt>
                <c:pt idx="597">
                  <c:v>97.671639999999996</c:v>
                </c:pt>
                <c:pt idx="598">
                  <c:v>97.697130000000001</c:v>
                </c:pt>
                <c:pt idx="599">
                  <c:v>97.823350000000005</c:v>
                </c:pt>
                <c:pt idx="600">
                  <c:v>97.866240000000005</c:v>
                </c:pt>
                <c:pt idx="601">
                  <c:v>97.653589999999994</c:v>
                </c:pt>
                <c:pt idx="602">
                  <c:v>97.659310000000005</c:v>
                </c:pt>
                <c:pt idx="603">
                  <c:v>97.902879999999996</c:v>
                </c:pt>
                <c:pt idx="604">
                  <c:v>98.00282</c:v>
                </c:pt>
                <c:pt idx="605">
                  <c:v>97.813869999999994</c:v>
                </c:pt>
                <c:pt idx="606">
                  <c:v>97.89855</c:v>
                </c:pt>
                <c:pt idx="607">
                  <c:v>98.253770000000003</c:v>
                </c:pt>
                <c:pt idx="608">
                  <c:v>98.014679999999998</c:v>
                </c:pt>
                <c:pt idx="609">
                  <c:v>97.83999</c:v>
                </c:pt>
                <c:pt idx="610">
                  <c:v>98.059309999999996</c:v>
                </c:pt>
                <c:pt idx="611">
                  <c:v>98.105440000000002</c:v>
                </c:pt>
                <c:pt idx="612">
                  <c:v>97.862350000000006</c:v>
                </c:pt>
                <c:pt idx="613">
                  <c:v>97.531930000000003</c:v>
                </c:pt>
                <c:pt idx="614">
                  <c:v>97.363879999999995</c:v>
                </c:pt>
                <c:pt idx="615">
                  <c:v>97.730609999999999</c:v>
                </c:pt>
                <c:pt idx="616">
                  <c:v>98.047820000000002</c:v>
                </c:pt>
                <c:pt idx="617">
                  <c:v>98.133120000000005</c:v>
                </c:pt>
                <c:pt idx="618">
                  <c:v>97.896259999999998</c:v>
                </c:pt>
                <c:pt idx="619">
                  <c:v>97.749449999999996</c:v>
                </c:pt>
                <c:pt idx="620">
                  <c:v>97.759079999999997</c:v>
                </c:pt>
                <c:pt idx="621">
                  <c:v>97.617959999999997</c:v>
                </c:pt>
                <c:pt idx="622">
                  <c:v>97.788849999999996</c:v>
                </c:pt>
                <c:pt idx="623">
                  <c:v>97.799800000000005</c:v>
                </c:pt>
                <c:pt idx="624">
                  <c:v>97.747730000000004</c:v>
                </c:pt>
                <c:pt idx="625">
                  <c:v>97.817769999999996</c:v>
                </c:pt>
                <c:pt idx="626">
                  <c:v>97.73227</c:v>
                </c:pt>
                <c:pt idx="627">
                  <c:v>97.531379999999999</c:v>
                </c:pt>
                <c:pt idx="628">
                  <c:v>97.479309999999998</c:v>
                </c:pt>
                <c:pt idx="629">
                  <c:v>97.936160000000001</c:v>
                </c:pt>
                <c:pt idx="630">
                  <c:v>97.771609999999995</c:v>
                </c:pt>
                <c:pt idx="631">
                  <c:v>97.60942</c:v>
                </c:pt>
                <c:pt idx="632">
                  <c:v>97.668819999999997</c:v>
                </c:pt>
                <c:pt idx="633">
                  <c:v>97.273539999999997</c:v>
                </c:pt>
                <c:pt idx="634">
                  <c:v>97.33296</c:v>
                </c:pt>
                <c:pt idx="635">
                  <c:v>97.488169999999997</c:v>
                </c:pt>
                <c:pt idx="636">
                  <c:v>97.878649999999993</c:v>
                </c:pt>
                <c:pt idx="637">
                  <c:v>98.035589999999999</c:v>
                </c:pt>
                <c:pt idx="638">
                  <c:v>97.23057</c:v>
                </c:pt>
                <c:pt idx="639">
                  <c:v>96.961200000000005</c:v>
                </c:pt>
                <c:pt idx="640">
                  <c:v>97.449510000000004</c:v>
                </c:pt>
                <c:pt idx="641">
                  <c:v>97.702330000000003</c:v>
                </c:pt>
                <c:pt idx="642">
                  <c:v>97.784620000000004</c:v>
                </c:pt>
                <c:pt idx="643">
                  <c:v>97.653220000000005</c:v>
                </c:pt>
                <c:pt idx="644">
                  <c:v>97.481020000000001</c:v>
                </c:pt>
                <c:pt idx="645">
                  <c:v>97.344059999999999</c:v>
                </c:pt>
                <c:pt idx="646">
                  <c:v>97.466660000000005</c:v>
                </c:pt>
                <c:pt idx="647">
                  <c:v>97.274060000000006</c:v>
                </c:pt>
                <c:pt idx="648">
                  <c:v>97.019819999999996</c:v>
                </c:pt>
                <c:pt idx="649">
                  <c:v>96.929670000000002</c:v>
                </c:pt>
                <c:pt idx="650">
                  <c:v>96.983990000000006</c:v>
                </c:pt>
                <c:pt idx="651">
                  <c:v>97.080179999999999</c:v>
                </c:pt>
                <c:pt idx="652">
                  <c:v>97.522000000000006</c:v>
                </c:pt>
                <c:pt idx="653">
                  <c:v>97.684280000000001</c:v>
                </c:pt>
                <c:pt idx="654">
                  <c:v>97.600589999999997</c:v>
                </c:pt>
                <c:pt idx="655">
                  <c:v>97.714839999999995</c:v>
                </c:pt>
                <c:pt idx="656">
                  <c:v>97.491730000000004</c:v>
                </c:pt>
                <c:pt idx="657">
                  <c:v>97.102310000000003</c:v>
                </c:pt>
                <c:pt idx="658">
                  <c:v>97.176450000000003</c:v>
                </c:pt>
                <c:pt idx="659">
                  <c:v>97.0959</c:v>
                </c:pt>
                <c:pt idx="660">
                  <c:v>97.319329999999994</c:v>
                </c:pt>
                <c:pt idx="661">
                  <c:v>97.283550000000005</c:v>
                </c:pt>
                <c:pt idx="662">
                  <c:v>97.192729999999997</c:v>
                </c:pt>
                <c:pt idx="663">
                  <c:v>97.271460000000005</c:v>
                </c:pt>
                <c:pt idx="664">
                  <c:v>97.232740000000007</c:v>
                </c:pt>
                <c:pt idx="665">
                  <c:v>97.193780000000004</c:v>
                </c:pt>
                <c:pt idx="666">
                  <c:v>97.462850000000003</c:v>
                </c:pt>
                <c:pt idx="667">
                  <c:v>97.936359999999993</c:v>
                </c:pt>
                <c:pt idx="668">
                  <c:v>97.962429999999998</c:v>
                </c:pt>
                <c:pt idx="669">
                  <c:v>97.735140000000001</c:v>
                </c:pt>
                <c:pt idx="670">
                  <c:v>97.551289999999995</c:v>
                </c:pt>
                <c:pt idx="671">
                  <c:v>97.653080000000003</c:v>
                </c:pt>
                <c:pt idx="672">
                  <c:v>97.857820000000004</c:v>
                </c:pt>
                <c:pt idx="673">
                  <c:v>97.630949999999999</c:v>
                </c:pt>
                <c:pt idx="674">
                  <c:v>97.252210000000005</c:v>
                </c:pt>
                <c:pt idx="675">
                  <c:v>96.900559999999999</c:v>
                </c:pt>
                <c:pt idx="676">
                  <c:v>96.434060000000002</c:v>
                </c:pt>
                <c:pt idx="677">
                  <c:v>96.728009999999998</c:v>
                </c:pt>
                <c:pt idx="678">
                  <c:v>97.441689999999994</c:v>
                </c:pt>
                <c:pt idx="679">
                  <c:v>97.432779999999994</c:v>
                </c:pt>
                <c:pt idx="680">
                  <c:v>97.459329999999994</c:v>
                </c:pt>
                <c:pt idx="681">
                  <c:v>97.678989999999999</c:v>
                </c:pt>
                <c:pt idx="682">
                  <c:v>97.141360000000006</c:v>
                </c:pt>
                <c:pt idx="683">
                  <c:v>97.233949999999993</c:v>
                </c:pt>
                <c:pt idx="684">
                  <c:v>97.705060000000003</c:v>
                </c:pt>
                <c:pt idx="685">
                  <c:v>97.817260000000005</c:v>
                </c:pt>
                <c:pt idx="686">
                  <c:v>97.486630000000005</c:v>
                </c:pt>
                <c:pt idx="687">
                  <c:v>97.258129999999994</c:v>
                </c:pt>
                <c:pt idx="688">
                  <c:v>97.084590000000006</c:v>
                </c:pt>
                <c:pt idx="689">
                  <c:v>97.357699999999994</c:v>
                </c:pt>
                <c:pt idx="690">
                  <c:v>97.748400000000004</c:v>
                </c:pt>
                <c:pt idx="691">
                  <c:v>97.753500000000003</c:v>
                </c:pt>
                <c:pt idx="692">
                  <c:v>97.934389999999993</c:v>
                </c:pt>
                <c:pt idx="693">
                  <c:v>98.146789999999996</c:v>
                </c:pt>
                <c:pt idx="694">
                  <c:v>97.753429999999994</c:v>
                </c:pt>
                <c:pt idx="695">
                  <c:v>97.454769999999996</c:v>
                </c:pt>
                <c:pt idx="696">
                  <c:v>97.314260000000004</c:v>
                </c:pt>
                <c:pt idx="697">
                  <c:v>97.386960000000002</c:v>
                </c:pt>
                <c:pt idx="698">
                  <c:v>97.286730000000006</c:v>
                </c:pt>
                <c:pt idx="699">
                  <c:v>97.015940000000001</c:v>
                </c:pt>
                <c:pt idx="700">
                  <c:v>97.474590000000006</c:v>
                </c:pt>
                <c:pt idx="701">
                  <c:v>97.416349999999994</c:v>
                </c:pt>
                <c:pt idx="702">
                  <c:v>97.528210000000001</c:v>
                </c:pt>
                <c:pt idx="703">
                  <c:v>98.125299999999996</c:v>
                </c:pt>
                <c:pt idx="704">
                  <c:v>98.38691</c:v>
                </c:pt>
                <c:pt idx="705">
                  <c:v>97.839590000000001</c:v>
                </c:pt>
                <c:pt idx="706">
                  <c:v>96.967830000000006</c:v>
                </c:pt>
                <c:pt idx="707">
                  <c:v>97.01643</c:v>
                </c:pt>
                <c:pt idx="708">
                  <c:v>97.201790000000003</c:v>
                </c:pt>
                <c:pt idx="709">
                  <c:v>97.092600000000004</c:v>
                </c:pt>
                <c:pt idx="710">
                  <c:v>96.979380000000006</c:v>
                </c:pt>
                <c:pt idx="711">
                  <c:v>97.054580000000001</c:v>
                </c:pt>
                <c:pt idx="712">
                  <c:v>97.187259999999995</c:v>
                </c:pt>
                <c:pt idx="713">
                  <c:v>97.358490000000003</c:v>
                </c:pt>
                <c:pt idx="714">
                  <c:v>97.047389999999993</c:v>
                </c:pt>
                <c:pt idx="715">
                  <c:v>96.676439999999999</c:v>
                </c:pt>
                <c:pt idx="716">
                  <c:v>96.885390000000001</c:v>
                </c:pt>
                <c:pt idx="717">
                  <c:v>96.653909999999996</c:v>
                </c:pt>
                <c:pt idx="718">
                  <c:v>96.708529999999996</c:v>
                </c:pt>
                <c:pt idx="719">
                  <c:v>96.978480000000005</c:v>
                </c:pt>
                <c:pt idx="720">
                  <c:v>96.980689999999996</c:v>
                </c:pt>
                <c:pt idx="721">
                  <c:v>98.045770000000005</c:v>
                </c:pt>
                <c:pt idx="722">
                  <c:v>98.078339999999997</c:v>
                </c:pt>
                <c:pt idx="723">
                  <c:v>96.968909999999994</c:v>
                </c:pt>
                <c:pt idx="724">
                  <c:v>97.197460000000007</c:v>
                </c:pt>
                <c:pt idx="725">
                  <c:v>97.686880000000002</c:v>
                </c:pt>
                <c:pt idx="726">
                  <c:v>97.541650000000004</c:v>
                </c:pt>
                <c:pt idx="727">
                  <c:v>97.239909999999995</c:v>
                </c:pt>
                <c:pt idx="728">
                  <c:v>97.246300000000005</c:v>
                </c:pt>
                <c:pt idx="729">
                  <c:v>96.99794</c:v>
                </c:pt>
                <c:pt idx="730">
                  <c:v>96.878820000000005</c:v>
                </c:pt>
                <c:pt idx="731">
                  <c:v>96.920419999999993</c:v>
                </c:pt>
                <c:pt idx="732">
                  <c:v>96.706609999999998</c:v>
                </c:pt>
                <c:pt idx="733">
                  <c:v>96.265159999999995</c:v>
                </c:pt>
                <c:pt idx="734">
                  <c:v>96.778170000000003</c:v>
                </c:pt>
                <c:pt idx="735">
                  <c:v>97.574590000000001</c:v>
                </c:pt>
                <c:pt idx="736">
                  <c:v>97.434929999999994</c:v>
                </c:pt>
                <c:pt idx="737">
                  <c:v>97.328280000000007</c:v>
                </c:pt>
                <c:pt idx="738">
                  <c:v>96.736149999999995</c:v>
                </c:pt>
                <c:pt idx="739">
                  <c:v>96.181460000000001</c:v>
                </c:pt>
                <c:pt idx="740">
                  <c:v>96.231999999999999</c:v>
                </c:pt>
                <c:pt idx="741">
                  <c:v>96.433000000000007</c:v>
                </c:pt>
                <c:pt idx="742">
                  <c:v>95.919719999999998</c:v>
                </c:pt>
                <c:pt idx="743">
                  <c:v>95.712580000000003</c:v>
                </c:pt>
                <c:pt idx="744">
                  <c:v>95.841390000000004</c:v>
                </c:pt>
                <c:pt idx="745">
                  <c:v>95.939070000000001</c:v>
                </c:pt>
                <c:pt idx="746">
                  <c:v>96.307659999999998</c:v>
                </c:pt>
                <c:pt idx="747">
                  <c:v>96.232650000000007</c:v>
                </c:pt>
                <c:pt idx="748">
                  <c:v>96.531819999999996</c:v>
                </c:pt>
                <c:pt idx="749">
                  <c:v>96.973759999999999</c:v>
                </c:pt>
                <c:pt idx="750">
                  <c:v>96.345939999999999</c:v>
                </c:pt>
                <c:pt idx="751">
                  <c:v>96.199860000000001</c:v>
                </c:pt>
                <c:pt idx="752">
                  <c:v>96.846580000000003</c:v>
                </c:pt>
                <c:pt idx="753">
                  <c:v>96.938739999999996</c:v>
                </c:pt>
                <c:pt idx="754">
                  <c:v>96.614919999999998</c:v>
                </c:pt>
                <c:pt idx="755">
                  <c:v>96.204729999999998</c:v>
                </c:pt>
                <c:pt idx="756">
                  <c:v>96.127889999999994</c:v>
                </c:pt>
                <c:pt idx="757">
                  <c:v>96.049589999999995</c:v>
                </c:pt>
                <c:pt idx="758">
                  <c:v>96.493769999999998</c:v>
                </c:pt>
                <c:pt idx="759">
                  <c:v>97.11251</c:v>
                </c:pt>
                <c:pt idx="760">
                  <c:v>97.686170000000004</c:v>
                </c:pt>
                <c:pt idx="761">
                  <c:v>96.909480000000002</c:v>
                </c:pt>
                <c:pt idx="762">
                  <c:v>96.698319999999995</c:v>
                </c:pt>
                <c:pt idx="763">
                  <c:v>96.620500000000007</c:v>
                </c:pt>
                <c:pt idx="764">
                  <c:v>97.286240000000006</c:v>
                </c:pt>
                <c:pt idx="765">
                  <c:v>98.062669999999997</c:v>
                </c:pt>
                <c:pt idx="766">
                  <c:v>97.26343</c:v>
                </c:pt>
                <c:pt idx="767">
                  <c:v>96.858279999999993</c:v>
                </c:pt>
                <c:pt idx="768">
                  <c:v>97.290930000000003</c:v>
                </c:pt>
                <c:pt idx="769">
                  <c:v>97.717969999999994</c:v>
                </c:pt>
                <c:pt idx="770">
                  <c:v>97.375450000000001</c:v>
                </c:pt>
                <c:pt idx="771">
                  <c:v>96.759010000000004</c:v>
                </c:pt>
                <c:pt idx="772">
                  <c:v>96.323849999999993</c:v>
                </c:pt>
                <c:pt idx="773">
                  <c:v>96.043469999999999</c:v>
                </c:pt>
                <c:pt idx="774">
                  <c:v>96.139470000000003</c:v>
                </c:pt>
                <c:pt idx="775">
                  <c:v>96.535780000000003</c:v>
                </c:pt>
                <c:pt idx="776">
                  <c:v>96.831869999999995</c:v>
                </c:pt>
                <c:pt idx="777">
                  <c:v>96.219449999999995</c:v>
                </c:pt>
                <c:pt idx="778">
                  <c:v>95.790199999999999</c:v>
                </c:pt>
                <c:pt idx="779">
                  <c:v>96.649150000000006</c:v>
                </c:pt>
                <c:pt idx="780">
                  <c:v>96.577730000000003</c:v>
                </c:pt>
                <c:pt idx="781">
                  <c:v>95.579629999999995</c:v>
                </c:pt>
                <c:pt idx="782">
                  <c:v>95.163409999999999</c:v>
                </c:pt>
                <c:pt idx="783">
                  <c:v>95.655630000000002</c:v>
                </c:pt>
                <c:pt idx="784">
                  <c:v>96.017889999999994</c:v>
                </c:pt>
                <c:pt idx="785">
                  <c:v>96.532830000000004</c:v>
                </c:pt>
                <c:pt idx="786">
                  <c:v>96.643649999999994</c:v>
                </c:pt>
                <c:pt idx="787">
                  <c:v>95.936099999999996</c:v>
                </c:pt>
                <c:pt idx="788">
                  <c:v>96.953289999999996</c:v>
                </c:pt>
                <c:pt idx="789">
                  <c:v>97.083659999999995</c:v>
                </c:pt>
                <c:pt idx="790">
                  <c:v>96.771079999999998</c:v>
                </c:pt>
                <c:pt idx="791">
                  <c:v>97.233329999999995</c:v>
                </c:pt>
                <c:pt idx="792">
                  <c:v>97.414379999999994</c:v>
                </c:pt>
                <c:pt idx="793">
                  <c:v>96.820499999999996</c:v>
                </c:pt>
                <c:pt idx="794">
                  <c:v>96.236670000000004</c:v>
                </c:pt>
                <c:pt idx="795">
                  <c:v>96.708240000000004</c:v>
                </c:pt>
                <c:pt idx="796">
                  <c:v>97.000219999999999</c:v>
                </c:pt>
                <c:pt idx="797">
                  <c:v>96.57329</c:v>
                </c:pt>
                <c:pt idx="798">
                  <c:v>96.705619999999996</c:v>
                </c:pt>
                <c:pt idx="799">
                  <c:v>97.285139999999998</c:v>
                </c:pt>
                <c:pt idx="800">
                  <c:v>96.63064</c:v>
                </c:pt>
                <c:pt idx="801">
                  <c:v>96.5625</c:v>
                </c:pt>
                <c:pt idx="802">
                  <c:v>97.038899999999998</c:v>
                </c:pt>
                <c:pt idx="803">
                  <c:v>96.659170000000003</c:v>
                </c:pt>
                <c:pt idx="804">
                  <c:v>96.703630000000004</c:v>
                </c:pt>
                <c:pt idx="805">
                  <c:v>96.44238</c:v>
                </c:pt>
                <c:pt idx="806">
                  <c:v>95.814809999999994</c:v>
                </c:pt>
                <c:pt idx="807">
                  <c:v>95.860690000000005</c:v>
                </c:pt>
                <c:pt idx="808">
                  <c:v>95.713639999999998</c:v>
                </c:pt>
                <c:pt idx="809">
                  <c:v>95.591319999999996</c:v>
                </c:pt>
                <c:pt idx="810">
                  <c:v>95.962940000000003</c:v>
                </c:pt>
                <c:pt idx="811">
                  <c:v>96.097970000000004</c:v>
                </c:pt>
                <c:pt idx="812">
                  <c:v>96.443470000000005</c:v>
                </c:pt>
                <c:pt idx="813">
                  <c:v>96.423199999999994</c:v>
                </c:pt>
                <c:pt idx="814">
                  <c:v>96.222329999999999</c:v>
                </c:pt>
                <c:pt idx="815">
                  <c:v>95.886750000000006</c:v>
                </c:pt>
                <c:pt idx="816">
                  <c:v>96.270129999999995</c:v>
                </c:pt>
                <c:pt idx="817">
                  <c:v>96.952560000000005</c:v>
                </c:pt>
                <c:pt idx="818">
                  <c:v>96.057749999999999</c:v>
                </c:pt>
                <c:pt idx="819">
                  <c:v>95.724059999999994</c:v>
                </c:pt>
                <c:pt idx="820">
                  <c:v>96.041160000000005</c:v>
                </c:pt>
                <c:pt idx="821">
                  <c:v>96.137600000000006</c:v>
                </c:pt>
                <c:pt idx="822">
                  <c:v>96.154719999999998</c:v>
                </c:pt>
                <c:pt idx="823">
                  <c:v>95.771150000000006</c:v>
                </c:pt>
                <c:pt idx="824">
                  <c:v>95.911670000000001</c:v>
                </c:pt>
                <c:pt idx="825">
                  <c:v>96.271169999999998</c:v>
                </c:pt>
                <c:pt idx="826">
                  <c:v>96.360910000000004</c:v>
                </c:pt>
                <c:pt idx="827">
                  <c:v>96.240089999999995</c:v>
                </c:pt>
                <c:pt idx="828">
                  <c:v>96.544809999999998</c:v>
                </c:pt>
                <c:pt idx="829">
                  <c:v>95.933229999999995</c:v>
                </c:pt>
                <c:pt idx="830">
                  <c:v>95.301779999999994</c:v>
                </c:pt>
                <c:pt idx="831">
                  <c:v>95.835939999999994</c:v>
                </c:pt>
                <c:pt idx="832">
                  <c:v>96.44341</c:v>
                </c:pt>
                <c:pt idx="833">
                  <c:v>96.174819999999997</c:v>
                </c:pt>
                <c:pt idx="834">
                  <c:v>96.33663</c:v>
                </c:pt>
                <c:pt idx="835">
                  <c:v>96.702830000000006</c:v>
                </c:pt>
                <c:pt idx="836">
                  <c:v>95.923439999999999</c:v>
                </c:pt>
                <c:pt idx="837">
                  <c:v>95.988479999999996</c:v>
                </c:pt>
                <c:pt idx="838">
                  <c:v>96.196669999999997</c:v>
                </c:pt>
                <c:pt idx="839">
                  <c:v>95.662670000000006</c:v>
                </c:pt>
                <c:pt idx="840">
                  <c:v>96.403880000000001</c:v>
                </c:pt>
                <c:pt idx="841">
                  <c:v>97.148690000000002</c:v>
                </c:pt>
                <c:pt idx="842">
                  <c:v>96.512690000000006</c:v>
                </c:pt>
                <c:pt idx="843">
                  <c:v>95.537679999999995</c:v>
                </c:pt>
                <c:pt idx="844">
                  <c:v>95.733630000000005</c:v>
                </c:pt>
                <c:pt idx="845">
                  <c:v>95.554940000000002</c:v>
                </c:pt>
                <c:pt idx="846">
                  <c:v>95.851560000000006</c:v>
                </c:pt>
                <c:pt idx="847">
                  <c:v>96.673860000000005</c:v>
                </c:pt>
                <c:pt idx="848">
                  <c:v>96.542559999999995</c:v>
                </c:pt>
                <c:pt idx="849">
                  <c:v>95.953440000000001</c:v>
                </c:pt>
                <c:pt idx="850">
                  <c:v>96.439710000000005</c:v>
                </c:pt>
                <c:pt idx="851">
                  <c:v>96.550460000000001</c:v>
                </c:pt>
                <c:pt idx="852">
                  <c:v>96.494739999999993</c:v>
                </c:pt>
                <c:pt idx="853">
                  <c:v>96.762090000000001</c:v>
                </c:pt>
                <c:pt idx="854">
                  <c:v>96.98451</c:v>
                </c:pt>
                <c:pt idx="855">
                  <c:v>96.781530000000004</c:v>
                </c:pt>
                <c:pt idx="856">
                  <c:v>96.500389999999996</c:v>
                </c:pt>
                <c:pt idx="857">
                  <c:v>96.443079999999995</c:v>
                </c:pt>
                <c:pt idx="858">
                  <c:v>96.665300000000002</c:v>
                </c:pt>
                <c:pt idx="859">
                  <c:v>96.505790000000005</c:v>
                </c:pt>
                <c:pt idx="860">
                  <c:v>95.765039999999999</c:v>
                </c:pt>
                <c:pt idx="861">
                  <c:v>95.825810000000004</c:v>
                </c:pt>
                <c:pt idx="862">
                  <c:v>96.285499999999999</c:v>
                </c:pt>
                <c:pt idx="863">
                  <c:v>96.187089999999998</c:v>
                </c:pt>
                <c:pt idx="864">
                  <c:v>96.089690000000004</c:v>
                </c:pt>
                <c:pt idx="865">
                  <c:v>96.428299999999993</c:v>
                </c:pt>
                <c:pt idx="866">
                  <c:v>96.160160000000005</c:v>
                </c:pt>
                <c:pt idx="867">
                  <c:v>96.007530000000003</c:v>
                </c:pt>
                <c:pt idx="868">
                  <c:v>95.937100000000001</c:v>
                </c:pt>
                <c:pt idx="869">
                  <c:v>95.223050000000001</c:v>
                </c:pt>
                <c:pt idx="870">
                  <c:v>95.448329999999999</c:v>
                </c:pt>
                <c:pt idx="871">
                  <c:v>95.751599999999996</c:v>
                </c:pt>
                <c:pt idx="872">
                  <c:v>96.042910000000006</c:v>
                </c:pt>
                <c:pt idx="873">
                  <c:v>96.231309999999993</c:v>
                </c:pt>
                <c:pt idx="874">
                  <c:v>95.951669999999993</c:v>
                </c:pt>
                <c:pt idx="875">
                  <c:v>95.784610000000001</c:v>
                </c:pt>
                <c:pt idx="876">
                  <c:v>95.946629999999999</c:v>
                </c:pt>
                <c:pt idx="877">
                  <c:v>96.384519999999995</c:v>
                </c:pt>
                <c:pt idx="878">
                  <c:v>96.339950000000002</c:v>
                </c:pt>
                <c:pt idx="879">
                  <c:v>96.181740000000005</c:v>
                </c:pt>
                <c:pt idx="880">
                  <c:v>96.048760000000001</c:v>
                </c:pt>
                <c:pt idx="881">
                  <c:v>95.250370000000004</c:v>
                </c:pt>
                <c:pt idx="882">
                  <c:v>95.373040000000003</c:v>
                </c:pt>
                <c:pt idx="883">
                  <c:v>96.050610000000006</c:v>
                </c:pt>
                <c:pt idx="884">
                  <c:v>96.165999999999997</c:v>
                </c:pt>
                <c:pt idx="885">
                  <c:v>96.207229999999996</c:v>
                </c:pt>
                <c:pt idx="886">
                  <c:v>96.132099999999994</c:v>
                </c:pt>
                <c:pt idx="887">
                  <c:v>95.97184</c:v>
                </c:pt>
                <c:pt idx="888">
                  <c:v>95.889650000000003</c:v>
                </c:pt>
                <c:pt idx="889">
                  <c:v>96.155150000000006</c:v>
                </c:pt>
                <c:pt idx="890">
                  <c:v>96.545019999999994</c:v>
                </c:pt>
                <c:pt idx="891">
                  <c:v>96.613339999999994</c:v>
                </c:pt>
                <c:pt idx="892">
                  <c:v>96.143439999999998</c:v>
                </c:pt>
                <c:pt idx="893">
                  <c:v>96.000569999999996</c:v>
                </c:pt>
                <c:pt idx="894">
                  <c:v>96.292529999999999</c:v>
                </c:pt>
                <c:pt idx="895">
                  <c:v>96.455460000000002</c:v>
                </c:pt>
                <c:pt idx="896">
                  <c:v>96.129469999999998</c:v>
                </c:pt>
                <c:pt idx="897">
                  <c:v>96.02664</c:v>
                </c:pt>
                <c:pt idx="898">
                  <c:v>96.286280000000005</c:v>
                </c:pt>
                <c:pt idx="899">
                  <c:v>96.520510000000002</c:v>
                </c:pt>
                <c:pt idx="900">
                  <c:v>96.255369999999999</c:v>
                </c:pt>
                <c:pt idx="901">
                  <c:v>96.163820000000001</c:v>
                </c:pt>
                <c:pt idx="902">
                  <c:v>95.956999999999994</c:v>
                </c:pt>
                <c:pt idx="903">
                  <c:v>95.698679999999996</c:v>
                </c:pt>
                <c:pt idx="904">
                  <c:v>95.746020000000001</c:v>
                </c:pt>
                <c:pt idx="905">
                  <c:v>95.819950000000006</c:v>
                </c:pt>
                <c:pt idx="906">
                  <c:v>96.061199999999999</c:v>
                </c:pt>
                <c:pt idx="907">
                  <c:v>96.515140000000002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3A-44B8-9188-1221A258F40E}"/>
            </c:ext>
          </c:extLst>
        </c:ser>
        <c:ser>
          <c:idx val="1"/>
          <c:order val="1"/>
          <c:tx>
            <c:strRef>
              <c:f>[1]Sheet1!$C$1</c:f>
              <c:strCache>
                <c:ptCount val="1"/>
                <c:pt idx="0">
                  <c:v>HCM@TiO2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[1]Sheet1!$A$2:$A$909</c:f>
              <c:numCache>
                <c:formatCode>General</c:formatCode>
                <c:ptCount val="908"/>
                <c:pt idx="0">
                  <c:v>501.49216000000001</c:v>
                </c:pt>
                <c:pt idx="1">
                  <c:v>505.34978999999998</c:v>
                </c:pt>
                <c:pt idx="2">
                  <c:v>509.20742000000001</c:v>
                </c:pt>
                <c:pt idx="3">
                  <c:v>513.06506000000002</c:v>
                </c:pt>
                <c:pt idx="4">
                  <c:v>516.92268999999999</c:v>
                </c:pt>
                <c:pt idx="5">
                  <c:v>520.78031999999996</c:v>
                </c:pt>
                <c:pt idx="6">
                  <c:v>524.63795000000005</c:v>
                </c:pt>
                <c:pt idx="7">
                  <c:v>528.49558000000002</c:v>
                </c:pt>
                <c:pt idx="8">
                  <c:v>532.35321999999996</c:v>
                </c:pt>
                <c:pt idx="9">
                  <c:v>536.21085000000005</c:v>
                </c:pt>
                <c:pt idx="10">
                  <c:v>540.06848000000002</c:v>
                </c:pt>
                <c:pt idx="11">
                  <c:v>543.92610999999999</c:v>
                </c:pt>
                <c:pt idx="12">
                  <c:v>547.78373999999997</c:v>
                </c:pt>
                <c:pt idx="13">
                  <c:v>551.64138000000003</c:v>
                </c:pt>
                <c:pt idx="14">
                  <c:v>555.49901</c:v>
                </c:pt>
                <c:pt idx="15">
                  <c:v>559.35663999999997</c:v>
                </c:pt>
                <c:pt idx="16">
                  <c:v>563.21427000000006</c:v>
                </c:pt>
                <c:pt idx="17">
                  <c:v>567.07190000000003</c:v>
                </c:pt>
                <c:pt idx="18">
                  <c:v>570.92953999999997</c:v>
                </c:pt>
                <c:pt idx="19">
                  <c:v>574.78716999999995</c:v>
                </c:pt>
                <c:pt idx="20">
                  <c:v>578.64480000000003</c:v>
                </c:pt>
                <c:pt idx="21">
                  <c:v>582.50243</c:v>
                </c:pt>
                <c:pt idx="22">
                  <c:v>586.36005999999998</c:v>
                </c:pt>
                <c:pt idx="23">
                  <c:v>590.21770000000004</c:v>
                </c:pt>
                <c:pt idx="24">
                  <c:v>594.07533000000001</c:v>
                </c:pt>
                <c:pt idx="25">
                  <c:v>597.93295999999998</c:v>
                </c:pt>
                <c:pt idx="26">
                  <c:v>601.79058999999995</c:v>
                </c:pt>
                <c:pt idx="27">
                  <c:v>605.64822000000004</c:v>
                </c:pt>
                <c:pt idx="28">
                  <c:v>609.50585999999998</c:v>
                </c:pt>
                <c:pt idx="29">
                  <c:v>613.36348999999996</c:v>
                </c:pt>
                <c:pt idx="30">
                  <c:v>617.22112000000004</c:v>
                </c:pt>
                <c:pt idx="31">
                  <c:v>621.07875000000001</c:v>
                </c:pt>
                <c:pt idx="32">
                  <c:v>624.93637999999999</c:v>
                </c:pt>
                <c:pt idx="33">
                  <c:v>628.79402000000005</c:v>
                </c:pt>
                <c:pt idx="34">
                  <c:v>632.65165000000002</c:v>
                </c:pt>
                <c:pt idx="35">
                  <c:v>636.50927999999999</c:v>
                </c:pt>
                <c:pt idx="36">
                  <c:v>640.36690999999996</c:v>
                </c:pt>
                <c:pt idx="37">
                  <c:v>644.22454000000005</c:v>
                </c:pt>
                <c:pt idx="38">
                  <c:v>648.08217999999999</c:v>
                </c:pt>
                <c:pt idx="39">
                  <c:v>651.93980999999997</c:v>
                </c:pt>
                <c:pt idx="40">
                  <c:v>655.79744000000005</c:v>
                </c:pt>
                <c:pt idx="41">
                  <c:v>659.65507000000002</c:v>
                </c:pt>
                <c:pt idx="42">
                  <c:v>663.5127</c:v>
                </c:pt>
                <c:pt idx="43">
                  <c:v>667.37034000000006</c:v>
                </c:pt>
                <c:pt idx="44">
                  <c:v>671.22797000000003</c:v>
                </c:pt>
                <c:pt idx="45">
                  <c:v>675.0856</c:v>
                </c:pt>
                <c:pt idx="46">
                  <c:v>678.94322999999997</c:v>
                </c:pt>
                <c:pt idx="47">
                  <c:v>682.80085999999994</c:v>
                </c:pt>
                <c:pt idx="48">
                  <c:v>686.6585</c:v>
                </c:pt>
                <c:pt idx="49">
                  <c:v>690.51612999999998</c:v>
                </c:pt>
                <c:pt idx="50">
                  <c:v>694.37375999999995</c:v>
                </c:pt>
                <c:pt idx="51">
                  <c:v>698.23139000000003</c:v>
                </c:pt>
                <c:pt idx="52">
                  <c:v>702.08902</c:v>
                </c:pt>
                <c:pt idx="53">
                  <c:v>705.94665999999995</c:v>
                </c:pt>
                <c:pt idx="54">
                  <c:v>709.80429000000004</c:v>
                </c:pt>
                <c:pt idx="55">
                  <c:v>713.66192000000001</c:v>
                </c:pt>
                <c:pt idx="56">
                  <c:v>717.51954999999998</c:v>
                </c:pt>
                <c:pt idx="57">
                  <c:v>721.37717999999995</c:v>
                </c:pt>
                <c:pt idx="58">
                  <c:v>725.23482000000001</c:v>
                </c:pt>
                <c:pt idx="59">
                  <c:v>729.09244999999999</c:v>
                </c:pt>
                <c:pt idx="60">
                  <c:v>732.95007999999996</c:v>
                </c:pt>
                <c:pt idx="61">
                  <c:v>736.80771000000004</c:v>
                </c:pt>
                <c:pt idx="62">
                  <c:v>740.66534000000001</c:v>
                </c:pt>
                <c:pt idx="63">
                  <c:v>744.52297999999996</c:v>
                </c:pt>
                <c:pt idx="64">
                  <c:v>748.38061000000005</c:v>
                </c:pt>
                <c:pt idx="65">
                  <c:v>752.23824000000002</c:v>
                </c:pt>
                <c:pt idx="66">
                  <c:v>756.09586999999999</c:v>
                </c:pt>
                <c:pt idx="67">
                  <c:v>759.95349999999996</c:v>
                </c:pt>
                <c:pt idx="68">
                  <c:v>763.81114000000002</c:v>
                </c:pt>
                <c:pt idx="69">
                  <c:v>767.66876999999999</c:v>
                </c:pt>
                <c:pt idx="70">
                  <c:v>771.52639999999997</c:v>
                </c:pt>
                <c:pt idx="71">
                  <c:v>775.38403000000005</c:v>
                </c:pt>
                <c:pt idx="72">
                  <c:v>779.24166000000002</c:v>
                </c:pt>
                <c:pt idx="73">
                  <c:v>783.09929999999997</c:v>
                </c:pt>
                <c:pt idx="74">
                  <c:v>786.95693000000006</c:v>
                </c:pt>
                <c:pt idx="75">
                  <c:v>790.81456000000003</c:v>
                </c:pt>
                <c:pt idx="76">
                  <c:v>794.67219</c:v>
                </c:pt>
                <c:pt idx="77">
                  <c:v>798.52981999999997</c:v>
                </c:pt>
                <c:pt idx="78">
                  <c:v>802.38746000000003</c:v>
                </c:pt>
                <c:pt idx="79">
                  <c:v>806.24509</c:v>
                </c:pt>
                <c:pt idx="80">
                  <c:v>810.10271999999998</c:v>
                </c:pt>
                <c:pt idx="81">
                  <c:v>813.96034999999995</c:v>
                </c:pt>
                <c:pt idx="82">
                  <c:v>817.81798000000003</c:v>
                </c:pt>
                <c:pt idx="83">
                  <c:v>821.67561999999998</c:v>
                </c:pt>
                <c:pt idx="84">
                  <c:v>825.53324999999995</c:v>
                </c:pt>
                <c:pt idx="85">
                  <c:v>829.39088000000004</c:v>
                </c:pt>
                <c:pt idx="86">
                  <c:v>833.24851000000001</c:v>
                </c:pt>
                <c:pt idx="87">
                  <c:v>837.10613999999998</c:v>
                </c:pt>
                <c:pt idx="88">
                  <c:v>840.96378000000004</c:v>
                </c:pt>
                <c:pt idx="89">
                  <c:v>844.82141000000001</c:v>
                </c:pt>
                <c:pt idx="90">
                  <c:v>848.67903999999999</c:v>
                </c:pt>
                <c:pt idx="91">
                  <c:v>852.53666999999996</c:v>
                </c:pt>
                <c:pt idx="92">
                  <c:v>856.39430000000004</c:v>
                </c:pt>
                <c:pt idx="93">
                  <c:v>860.25193999999999</c:v>
                </c:pt>
                <c:pt idx="94">
                  <c:v>864.10956999999996</c:v>
                </c:pt>
                <c:pt idx="95">
                  <c:v>867.96720000000005</c:v>
                </c:pt>
                <c:pt idx="96">
                  <c:v>871.82483000000002</c:v>
                </c:pt>
                <c:pt idx="97">
                  <c:v>875.68245999999999</c:v>
                </c:pt>
                <c:pt idx="98">
                  <c:v>879.54010000000005</c:v>
                </c:pt>
                <c:pt idx="99">
                  <c:v>883.39773000000002</c:v>
                </c:pt>
                <c:pt idx="100">
                  <c:v>887.25536</c:v>
                </c:pt>
                <c:pt idx="101">
                  <c:v>891.11298999999997</c:v>
                </c:pt>
                <c:pt idx="102">
                  <c:v>894.97062000000005</c:v>
                </c:pt>
                <c:pt idx="103">
                  <c:v>898.82826</c:v>
                </c:pt>
                <c:pt idx="104">
                  <c:v>902.68588999999997</c:v>
                </c:pt>
                <c:pt idx="105">
                  <c:v>906.54351999999994</c:v>
                </c:pt>
                <c:pt idx="106">
                  <c:v>910.40115000000003</c:v>
                </c:pt>
                <c:pt idx="107">
                  <c:v>914.25878</c:v>
                </c:pt>
                <c:pt idx="108">
                  <c:v>918.11641999999995</c:v>
                </c:pt>
                <c:pt idx="109">
                  <c:v>921.97405000000003</c:v>
                </c:pt>
                <c:pt idx="110">
                  <c:v>925.83168000000001</c:v>
                </c:pt>
                <c:pt idx="111">
                  <c:v>929.68930999999998</c:v>
                </c:pt>
                <c:pt idx="112">
                  <c:v>933.54693999999995</c:v>
                </c:pt>
                <c:pt idx="113">
                  <c:v>937.40458000000001</c:v>
                </c:pt>
                <c:pt idx="114">
                  <c:v>941.26220999999998</c:v>
                </c:pt>
                <c:pt idx="115">
                  <c:v>945.11983999999995</c:v>
                </c:pt>
                <c:pt idx="116">
                  <c:v>948.97747000000004</c:v>
                </c:pt>
                <c:pt idx="117">
                  <c:v>952.83510000000001</c:v>
                </c:pt>
                <c:pt idx="118">
                  <c:v>956.69273999999996</c:v>
                </c:pt>
                <c:pt idx="119">
                  <c:v>960.55037000000004</c:v>
                </c:pt>
                <c:pt idx="120">
                  <c:v>964.40800000000002</c:v>
                </c:pt>
                <c:pt idx="121">
                  <c:v>968.26562999999999</c:v>
                </c:pt>
                <c:pt idx="122">
                  <c:v>972.12325999999996</c:v>
                </c:pt>
                <c:pt idx="123">
                  <c:v>975.98090000000002</c:v>
                </c:pt>
                <c:pt idx="124">
                  <c:v>979.83852999999999</c:v>
                </c:pt>
                <c:pt idx="125">
                  <c:v>983.69615999999996</c:v>
                </c:pt>
                <c:pt idx="126">
                  <c:v>987.55379000000005</c:v>
                </c:pt>
                <c:pt idx="127">
                  <c:v>991.41142000000002</c:v>
                </c:pt>
                <c:pt idx="128">
                  <c:v>995.26905999999997</c:v>
                </c:pt>
                <c:pt idx="129">
                  <c:v>999.12669000000005</c:v>
                </c:pt>
                <c:pt idx="130">
                  <c:v>1002.98432</c:v>
                </c:pt>
                <c:pt idx="131">
                  <c:v>1006.84195</c:v>
                </c:pt>
                <c:pt idx="132">
                  <c:v>1010.69958</c:v>
                </c:pt>
                <c:pt idx="133">
                  <c:v>1014.55722</c:v>
                </c:pt>
                <c:pt idx="134">
                  <c:v>1018.41485</c:v>
                </c:pt>
                <c:pt idx="135">
                  <c:v>1022.27248</c:v>
                </c:pt>
                <c:pt idx="136">
                  <c:v>1026.1301100000001</c:v>
                </c:pt>
                <c:pt idx="137">
                  <c:v>1029.98774</c:v>
                </c:pt>
                <c:pt idx="138">
                  <c:v>1033.84538</c:v>
                </c:pt>
                <c:pt idx="139">
                  <c:v>1037.7030099999999</c:v>
                </c:pt>
                <c:pt idx="140">
                  <c:v>1041.5606399999999</c:v>
                </c:pt>
                <c:pt idx="141">
                  <c:v>1045.4182699999999</c:v>
                </c:pt>
                <c:pt idx="142">
                  <c:v>1049.2759000000001</c:v>
                </c:pt>
                <c:pt idx="143">
                  <c:v>1053.13354</c:v>
                </c:pt>
                <c:pt idx="144">
                  <c:v>1056.99117</c:v>
                </c:pt>
                <c:pt idx="145">
                  <c:v>1060.8488</c:v>
                </c:pt>
                <c:pt idx="146">
                  <c:v>1064.70643</c:v>
                </c:pt>
                <c:pt idx="147">
                  <c:v>1068.5640599999999</c:v>
                </c:pt>
                <c:pt idx="148">
                  <c:v>1072.4217000000001</c:v>
                </c:pt>
                <c:pt idx="149">
                  <c:v>1076.2793300000001</c:v>
                </c:pt>
                <c:pt idx="150">
                  <c:v>1080.13696</c:v>
                </c:pt>
                <c:pt idx="151">
                  <c:v>1083.99459</c:v>
                </c:pt>
                <c:pt idx="152">
                  <c:v>1087.85222</c:v>
                </c:pt>
                <c:pt idx="153">
                  <c:v>1091.7098599999999</c:v>
                </c:pt>
                <c:pt idx="154">
                  <c:v>1095.5674899999999</c:v>
                </c:pt>
                <c:pt idx="155">
                  <c:v>1099.4251200000001</c:v>
                </c:pt>
                <c:pt idx="156">
                  <c:v>1103.2827500000001</c:v>
                </c:pt>
                <c:pt idx="157">
                  <c:v>1107.1403800000001</c:v>
                </c:pt>
                <c:pt idx="158">
                  <c:v>1110.99802</c:v>
                </c:pt>
                <c:pt idx="159">
                  <c:v>1114.85565</c:v>
                </c:pt>
                <c:pt idx="160">
                  <c:v>1118.7132799999999</c:v>
                </c:pt>
                <c:pt idx="161">
                  <c:v>1122.5709099999999</c:v>
                </c:pt>
                <c:pt idx="162">
                  <c:v>1126.4285400000001</c:v>
                </c:pt>
                <c:pt idx="163">
                  <c:v>1130.2861800000001</c:v>
                </c:pt>
                <c:pt idx="164">
                  <c:v>1134.14381</c:v>
                </c:pt>
                <c:pt idx="165">
                  <c:v>1138.00144</c:v>
                </c:pt>
                <c:pt idx="166">
                  <c:v>1141.85907</c:v>
                </c:pt>
                <c:pt idx="167">
                  <c:v>1145.7166999999999</c:v>
                </c:pt>
                <c:pt idx="168">
                  <c:v>1149.5743399999999</c:v>
                </c:pt>
                <c:pt idx="169">
                  <c:v>1153.4319700000001</c:v>
                </c:pt>
                <c:pt idx="170">
                  <c:v>1157.2896000000001</c:v>
                </c:pt>
                <c:pt idx="171">
                  <c:v>1161.14723</c:v>
                </c:pt>
                <c:pt idx="172">
                  <c:v>1165.00486</c:v>
                </c:pt>
                <c:pt idx="173">
                  <c:v>1168.8625</c:v>
                </c:pt>
                <c:pt idx="174">
                  <c:v>1172.7201299999999</c:v>
                </c:pt>
                <c:pt idx="175">
                  <c:v>1176.5777599999999</c:v>
                </c:pt>
                <c:pt idx="176">
                  <c:v>1180.4353900000001</c:v>
                </c:pt>
                <c:pt idx="177">
                  <c:v>1184.2930200000001</c:v>
                </c:pt>
                <c:pt idx="178">
                  <c:v>1188.15066</c:v>
                </c:pt>
                <c:pt idx="179">
                  <c:v>1192.00829</c:v>
                </c:pt>
                <c:pt idx="180">
                  <c:v>1195.86592</c:v>
                </c:pt>
                <c:pt idx="181">
                  <c:v>1199.7235499999999</c:v>
                </c:pt>
                <c:pt idx="182">
                  <c:v>1203.5811799999999</c:v>
                </c:pt>
                <c:pt idx="183">
                  <c:v>1207.4388200000001</c:v>
                </c:pt>
                <c:pt idx="184">
                  <c:v>1211.29645</c:v>
                </c:pt>
                <c:pt idx="185">
                  <c:v>1215.15408</c:v>
                </c:pt>
                <c:pt idx="186">
                  <c:v>1219.01171</c:v>
                </c:pt>
                <c:pt idx="187">
                  <c:v>1222.86934</c:v>
                </c:pt>
                <c:pt idx="188">
                  <c:v>1226.7269799999999</c:v>
                </c:pt>
                <c:pt idx="189">
                  <c:v>1230.5846100000001</c:v>
                </c:pt>
                <c:pt idx="190">
                  <c:v>1234.4422400000001</c:v>
                </c:pt>
                <c:pt idx="191">
                  <c:v>1238.2998700000001</c:v>
                </c:pt>
                <c:pt idx="192">
                  <c:v>1242.1575</c:v>
                </c:pt>
                <c:pt idx="193">
                  <c:v>1246.01514</c:v>
                </c:pt>
                <c:pt idx="194">
                  <c:v>1249.8727699999999</c:v>
                </c:pt>
                <c:pt idx="195">
                  <c:v>1253.7303999999999</c:v>
                </c:pt>
                <c:pt idx="196">
                  <c:v>1257.5880299999999</c:v>
                </c:pt>
                <c:pt idx="197">
                  <c:v>1261.4456600000001</c:v>
                </c:pt>
                <c:pt idx="198">
                  <c:v>1265.3033</c:v>
                </c:pt>
                <c:pt idx="199">
                  <c:v>1269.16093</c:v>
                </c:pt>
                <c:pt idx="200">
                  <c:v>1273.01856</c:v>
                </c:pt>
                <c:pt idx="201">
                  <c:v>1276.87619</c:v>
                </c:pt>
                <c:pt idx="202">
                  <c:v>1280.7338199999999</c:v>
                </c:pt>
                <c:pt idx="203">
                  <c:v>1284.5914600000001</c:v>
                </c:pt>
                <c:pt idx="204">
                  <c:v>1288.4490900000001</c:v>
                </c:pt>
                <c:pt idx="205">
                  <c:v>1292.30672</c:v>
                </c:pt>
                <c:pt idx="206">
                  <c:v>1296.16435</c:v>
                </c:pt>
                <c:pt idx="207">
                  <c:v>1300.02198</c:v>
                </c:pt>
                <c:pt idx="208">
                  <c:v>1303.8796199999999</c:v>
                </c:pt>
                <c:pt idx="209">
                  <c:v>1307.7372499999999</c:v>
                </c:pt>
                <c:pt idx="210">
                  <c:v>1311.5948800000001</c:v>
                </c:pt>
                <c:pt idx="211">
                  <c:v>1315.4525100000001</c:v>
                </c:pt>
                <c:pt idx="212">
                  <c:v>1319.31014</c:v>
                </c:pt>
                <c:pt idx="213">
                  <c:v>1323.16778</c:v>
                </c:pt>
                <c:pt idx="214">
                  <c:v>1327.02541</c:v>
                </c:pt>
                <c:pt idx="215">
                  <c:v>1330.8830399999999</c:v>
                </c:pt>
                <c:pt idx="216">
                  <c:v>1334.7406699999999</c:v>
                </c:pt>
                <c:pt idx="217">
                  <c:v>1338.5983000000001</c:v>
                </c:pt>
                <c:pt idx="218">
                  <c:v>1342.4559400000001</c:v>
                </c:pt>
                <c:pt idx="219">
                  <c:v>1346.31357</c:v>
                </c:pt>
                <c:pt idx="220">
                  <c:v>1350.1712</c:v>
                </c:pt>
                <c:pt idx="221">
                  <c:v>1354.02883</c:v>
                </c:pt>
                <c:pt idx="222">
                  <c:v>1357.8864599999999</c:v>
                </c:pt>
                <c:pt idx="223">
                  <c:v>1361.7440999999999</c:v>
                </c:pt>
                <c:pt idx="224">
                  <c:v>1365.6017300000001</c:v>
                </c:pt>
                <c:pt idx="225">
                  <c:v>1369.4593600000001</c:v>
                </c:pt>
                <c:pt idx="226">
                  <c:v>1373.31699</c:v>
                </c:pt>
                <c:pt idx="227">
                  <c:v>1377.17462</c:v>
                </c:pt>
                <c:pt idx="228">
                  <c:v>1381.03226</c:v>
                </c:pt>
                <c:pt idx="229">
                  <c:v>1384.8898899999999</c:v>
                </c:pt>
                <c:pt idx="230">
                  <c:v>1388.7475199999999</c:v>
                </c:pt>
                <c:pt idx="231">
                  <c:v>1392.6051500000001</c:v>
                </c:pt>
                <c:pt idx="232">
                  <c:v>1396.4627800000001</c:v>
                </c:pt>
                <c:pt idx="233">
                  <c:v>1400.32042</c:v>
                </c:pt>
                <c:pt idx="234">
                  <c:v>1404.17805</c:v>
                </c:pt>
                <c:pt idx="235">
                  <c:v>1408.03568</c:v>
                </c:pt>
                <c:pt idx="236">
                  <c:v>1411.8933099999999</c:v>
                </c:pt>
                <c:pt idx="237">
                  <c:v>1415.7509399999999</c:v>
                </c:pt>
                <c:pt idx="238">
                  <c:v>1419.6085800000001</c:v>
                </c:pt>
                <c:pt idx="239">
                  <c:v>1423.46621</c:v>
                </c:pt>
                <c:pt idx="240">
                  <c:v>1427.32384</c:v>
                </c:pt>
                <c:pt idx="241">
                  <c:v>1431.18147</c:v>
                </c:pt>
                <c:pt idx="242">
                  <c:v>1435.0391</c:v>
                </c:pt>
                <c:pt idx="243">
                  <c:v>1438.8967399999999</c:v>
                </c:pt>
                <c:pt idx="244">
                  <c:v>1442.7543700000001</c:v>
                </c:pt>
                <c:pt idx="245">
                  <c:v>1446.6120000000001</c:v>
                </c:pt>
                <c:pt idx="246">
                  <c:v>1450.4696300000001</c:v>
                </c:pt>
                <c:pt idx="247">
                  <c:v>1454.32726</c:v>
                </c:pt>
                <c:pt idx="248">
                  <c:v>1458.1849</c:v>
                </c:pt>
                <c:pt idx="249">
                  <c:v>1462.0425299999999</c:v>
                </c:pt>
                <c:pt idx="250">
                  <c:v>1465.9001599999999</c:v>
                </c:pt>
                <c:pt idx="251">
                  <c:v>1469.7577900000001</c:v>
                </c:pt>
                <c:pt idx="252">
                  <c:v>1473.6154200000001</c:v>
                </c:pt>
                <c:pt idx="253">
                  <c:v>1477.47306</c:v>
                </c:pt>
                <c:pt idx="254">
                  <c:v>1481.33069</c:v>
                </c:pt>
                <c:pt idx="255">
                  <c:v>1485.18832</c:v>
                </c:pt>
                <c:pt idx="256">
                  <c:v>1489.0459499999999</c:v>
                </c:pt>
                <c:pt idx="257">
                  <c:v>1492.9035799999999</c:v>
                </c:pt>
                <c:pt idx="258">
                  <c:v>1496.7612200000001</c:v>
                </c:pt>
                <c:pt idx="259">
                  <c:v>1500.6188500000001</c:v>
                </c:pt>
                <c:pt idx="260">
                  <c:v>1504.47648</c:v>
                </c:pt>
                <c:pt idx="261">
                  <c:v>1508.33411</c:v>
                </c:pt>
                <c:pt idx="262">
                  <c:v>1512.19174</c:v>
                </c:pt>
                <c:pt idx="263">
                  <c:v>1516.0493799999999</c:v>
                </c:pt>
                <c:pt idx="264">
                  <c:v>1519.9070099999999</c:v>
                </c:pt>
                <c:pt idx="265">
                  <c:v>1523.7646400000001</c:v>
                </c:pt>
                <c:pt idx="266">
                  <c:v>1527.6222700000001</c:v>
                </c:pt>
                <c:pt idx="267">
                  <c:v>1531.4799</c:v>
                </c:pt>
                <c:pt idx="268">
                  <c:v>1535.33754</c:v>
                </c:pt>
                <c:pt idx="269">
                  <c:v>1539.19517</c:v>
                </c:pt>
                <c:pt idx="270">
                  <c:v>1543.0527999999999</c:v>
                </c:pt>
                <c:pt idx="271">
                  <c:v>1546.9104299999999</c:v>
                </c:pt>
                <c:pt idx="272">
                  <c:v>1550.7680600000001</c:v>
                </c:pt>
                <c:pt idx="273">
                  <c:v>1554.6257000000001</c:v>
                </c:pt>
                <c:pt idx="274">
                  <c:v>1558.48333</c:v>
                </c:pt>
                <c:pt idx="275">
                  <c:v>1562.34096</c:v>
                </c:pt>
                <c:pt idx="276">
                  <c:v>1566.19859</c:v>
                </c:pt>
                <c:pt idx="277">
                  <c:v>1570.0562199999999</c:v>
                </c:pt>
                <c:pt idx="278">
                  <c:v>1573.9138600000001</c:v>
                </c:pt>
                <c:pt idx="279">
                  <c:v>1577.7714900000001</c:v>
                </c:pt>
                <c:pt idx="280">
                  <c:v>1581.6291200000001</c:v>
                </c:pt>
                <c:pt idx="281">
                  <c:v>1585.48675</c:v>
                </c:pt>
                <c:pt idx="282">
                  <c:v>1589.34438</c:v>
                </c:pt>
                <c:pt idx="283">
                  <c:v>1593.2020199999999</c:v>
                </c:pt>
                <c:pt idx="284">
                  <c:v>1597.0596499999999</c:v>
                </c:pt>
                <c:pt idx="285">
                  <c:v>1600.9172799999999</c:v>
                </c:pt>
                <c:pt idx="286">
                  <c:v>1604.7749100000001</c:v>
                </c:pt>
                <c:pt idx="287">
                  <c:v>1608.6325400000001</c:v>
                </c:pt>
                <c:pt idx="288">
                  <c:v>1612.49018</c:v>
                </c:pt>
                <c:pt idx="289">
                  <c:v>1616.34781</c:v>
                </c:pt>
                <c:pt idx="290">
                  <c:v>1620.20544</c:v>
                </c:pt>
                <c:pt idx="291">
                  <c:v>1624.0630699999999</c:v>
                </c:pt>
                <c:pt idx="292">
                  <c:v>1627.9206999999999</c:v>
                </c:pt>
                <c:pt idx="293">
                  <c:v>1631.7783400000001</c:v>
                </c:pt>
                <c:pt idx="294">
                  <c:v>1635.63597</c:v>
                </c:pt>
                <c:pt idx="295">
                  <c:v>1639.4936</c:v>
                </c:pt>
                <c:pt idx="296">
                  <c:v>1643.35123</c:v>
                </c:pt>
                <c:pt idx="297">
                  <c:v>1647.20886</c:v>
                </c:pt>
                <c:pt idx="298">
                  <c:v>1651.0664999999999</c:v>
                </c:pt>
                <c:pt idx="299">
                  <c:v>1654.9241300000001</c:v>
                </c:pt>
                <c:pt idx="300">
                  <c:v>1658.7817600000001</c:v>
                </c:pt>
                <c:pt idx="301">
                  <c:v>1662.63939</c:v>
                </c:pt>
                <c:pt idx="302">
                  <c:v>1666.49702</c:v>
                </c:pt>
                <c:pt idx="303">
                  <c:v>1670.35466</c:v>
                </c:pt>
                <c:pt idx="304">
                  <c:v>1674.2122899999999</c:v>
                </c:pt>
                <c:pt idx="305">
                  <c:v>1678.0699199999999</c:v>
                </c:pt>
                <c:pt idx="306">
                  <c:v>1681.9275500000001</c:v>
                </c:pt>
                <c:pt idx="307">
                  <c:v>1685.7851800000001</c:v>
                </c:pt>
                <c:pt idx="308">
                  <c:v>1689.64282</c:v>
                </c:pt>
                <c:pt idx="309">
                  <c:v>1693.50045</c:v>
                </c:pt>
                <c:pt idx="310">
                  <c:v>1697.35808</c:v>
                </c:pt>
                <c:pt idx="311">
                  <c:v>1701.2157099999999</c:v>
                </c:pt>
                <c:pt idx="312">
                  <c:v>1705.0733399999999</c:v>
                </c:pt>
                <c:pt idx="313">
                  <c:v>1708.9309800000001</c:v>
                </c:pt>
                <c:pt idx="314">
                  <c:v>1712.7886100000001</c:v>
                </c:pt>
                <c:pt idx="315">
                  <c:v>1716.64624</c:v>
                </c:pt>
                <c:pt idx="316">
                  <c:v>1720.50387</c:v>
                </c:pt>
                <c:pt idx="317">
                  <c:v>1724.3615</c:v>
                </c:pt>
                <c:pt idx="318">
                  <c:v>1728.2191399999999</c:v>
                </c:pt>
                <c:pt idx="319">
                  <c:v>1732.0767699999999</c:v>
                </c:pt>
                <c:pt idx="320">
                  <c:v>1735.9344000000001</c:v>
                </c:pt>
                <c:pt idx="321">
                  <c:v>1739.7920300000001</c:v>
                </c:pt>
                <c:pt idx="322">
                  <c:v>1743.64966</c:v>
                </c:pt>
                <c:pt idx="323">
                  <c:v>1747.5073</c:v>
                </c:pt>
                <c:pt idx="324">
                  <c:v>1751.36493</c:v>
                </c:pt>
                <c:pt idx="325">
                  <c:v>1755.2225599999999</c:v>
                </c:pt>
                <c:pt idx="326">
                  <c:v>1759.0801899999999</c:v>
                </c:pt>
                <c:pt idx="327">
                  <c:v>1762.9378200000001</c:v>
                </c:pt>
                <c:pt idx="328">
                  <c:v>1766.79546</c:v>
                </c:pt>
                <c:pt idx="329">
                  <c:v>1770.65309</c:v>
                </c:pt>
                <c:pt idx="330">
                  <c:v>1774.51072</c:v>
                </c:pt>
                <c:pt idx="331">
                  <c:v>1778.36835</c:v>
                </c:pt>
                <c:pt idx="332">
                  <c:v>1782.2259799999999</c:v>
                </c:pt>
                <c:pt idx="333">
                  <c:v>1786.0836200000001</c:v>
                </c:pt>
                <c:pt idx="334">
                  <c:v>1789.9412500000001</c:v>
                </c:pt>
                <c:pt idx="335">
                  <c:v>1793.7988800000001</c:v>
                </c:pt>
                <c:pt idx="336">
                  <c:v>1797.65651</c:v>
                </c:pt>
                <c:pt idx="337">
                  <c:v>1801.51414</c:v>
                </c:pt>
                <c:pt idx="338">
                  <c:v>1805.3717799999999</c:v>
                </c:pt>
                <c:pt idx="339">
                  <c:v>1809.2294099999999</c:v>
                </c:pt>
                <c:pt idx="340">
                  <c:v>1813.0870399999999</c:v>
                </c:pt>
                <c:pt idx="341">
                  <c:v>1816.9446700000001</c:v>
                </c:pt>
                <c:pt idx="342">
                  <c:v>1820.8023000000001</c:v>
                </c:pt>
                <c:pt idx="343">
                  <c:v>1824.65994</c:v>
                </c:pt>
                <c:pt idx="344">
                  <c:v>1828.51757</c:v>
                </c:pt>
                <c:pt idx="345">
                  <c:v>1832.3751999999999</c:v>
                </c:pt>
                <c:pt idx="346">
                  <c:v>1836.2328299999999</c:v>
                </c:pt>
                <c:pt idx="347">
                  <c:v>1840.0904599999999</c:v>
                </c:pt>
                <c:pt idx="348">
                  <c:v>1843.9481000000001</c:v>
                </c:pt>
                <c:pt idx="349">
                  <c:v>1847.80573</c:v>
                </c:pt>
                <c:pt idx="350">
                  <c:v>1851.66336</c:v>
                </c:pt>
                <c:pt idx="351">
                  <c:v>1855.52099</c:v>
                </c:pt>
                <c:pt idx="352">
                  <c:v>1859.37862</c:v>
                </c:pt>
                <c:pt idx="353">
                  <c:v>1863.2362599999999</c:v>
                </c:pt>
                <c:pt idx="354">
                  <c:v>1867.0938900000001</c:v>
                </c:pt>
                <c:pt idx="355">
                  <c:v>1870.9515200000001</c:v>
                </c:pt>
                <c:pt idx="356">
                  <c:v>1874.80915</c:v>
                </c:pt>
                <c:pt idx="357">
                  <c:v>1878.66678</c:v>
                </c:pt>
                <c:pt idx="358">
                  <c:v>1882.52442</c:v>
                </c:pt>
                <c:pt idx="359">
                  <c:v>1886.3820499999999</c:v>
                </c:pt>
                <c:pt idx="360">
                  <c:v>1890.2396799999999</c:v>
                </c:pt>
                <c:pt idx="361">
                  <c:v>1894.0973100000001</c:v>
                </c:pt>
                <c:pt idx="362">
                  <c:v>1897.9549400000001</c:v>
                </c:pt>
                <c:pt idx="363">
                  <c:v>1901.81258</c:v>
                </c:pt>
                <c:pt idx="364">
                  <c:v>1905.67021</c:v>
                </c:pt>
                <c:pt idx="365">
                  <c:v>1909.52784</c:v>
                </c:pt>
                <c:pt idx="366">
                  <c:v>1913.3854699999999</c:v>
                </c:pt>
                <c:pt idx="367">
                  <c:v>1917.2430999999999</c:v>
                </c:pt>
                <c:pt idx="368">
                  <c:v>1921.1007400000001</c:v>
                </c:pt>
                <c:pt idx="369">
                  <c:v>1924.9583700000001</c:v>
                </c:pt>
                <c:pt idx="370">
                  <c:v>1928.816</c:v>
                </c:pt>
                <c:pt idx="371">
                  <c:v>1932.67363</c:v>
                </c:pt>
                <c:pt idx="372">
                  <c:v>1936.53126</c:v>
                </c:pt>
                <c:pt idx="373">
                  <c:v>1940.3888999999999</c:v>
                </c:pt>
                <c:pt idx="374">
                  <c:v>1944.2465299999999</c:v>
                </c:pt>
                <c:pt idx="375">
                  <c:v>1948.1041600000001</c:v>
                </c:pt>
                <c:pt idx="376">
                  <c:v>1951.9617900000001</c:v>
                </c:pt>
                <c:pt idx="377">
                  <c:v>1955.81942</c:v>
                </c:pt>
                <c:pt idx="378">
                  <c:v>1959.67706</c:v>
                </c:pt>
                <c:pt idx="379">
                  <c:v>1963.53469</c:v>
                </c:pt>
                <c:pt idx="380">
                  <c:v>1967.3923199999999</c:v>
                </c:pt>
                <c:pt idx="381">
                  <c:v>1971.2499499999999</c:v>
                </c:pt>
                <c:pt idx="382">
                  <c:v>1975.1075800000001</c:v>
                </c:pt>
                <c:pt idx="383">
                  <c:v>1978.96522</c:v>
                </c:pt>
                <c:pt idx="384">
                  <c:v>1982.82285</c:v>
                </c:pt>
                <c:pt idx="385">
                  <c:v>1986.68048</c:v>
                </c:pt>
                <c:pt idx="386">
                  <c:v>1990.53811</c:v>
                </c:pt>
                <c:pt idx="387">
                  <c:v>1994.3957399999999</c:v>
                </c:pt>
                <c:pt idx="388">
                  <c:v>1998.2533800000001</c:v>
                </c:pt>
                <c:pt idx="389">
                  <c:v>2002.1110100000001</c:v>
                </c:pt>
                <c:pt idx="390">
                  <c:v>2005.9686400000001</c:v>
                </c:pt>
                <c:pt idx="391">
                  <c:v>2009.82627</c:v>
                </c:pt>
                <c:pt idx="392">
                  <c:v>2013.6839</c:v>
                </c:pt>
                <c:pt idx="393">
                  <c:v>2017.5415399999999</c:v>
                </c:pt>
                <c:pt idx="394">
                  <c:v>2021.3991699999999</c:v>
                </c:pt>
                <c:pt idx="395">
                  <c:v>2025.2568000000001</c:v>
                </c:pt>
                <c:pt idx="396">
                  <c:v>2029.1144300000001</c:v>
                </c:pt>
                <c:pt idx="397">
                  <c:v>2032.9720600000001</c:v>
                </c:pt>
                <c:pt idx="398">
                  <c:v>2036.8297</c:v>
                </c:pt>
                <c:pt idx="399">
                  <c:v>2040.68733</c:v>
                </c:pt>
                <c:pt idx="400">
                  <c:v>2044.5449599999999</c:v>
                </c:pt>
                <c:pt idx="401">
                  <c:v>2048.4025900000001</c:v>
                </c:pt>
                <c:pt idx="402">
                  <c:v>2052.2602200000001</c:v>
                </c:pt>
                <c:pt idx="403">
                  <c:v>2056.1178599999998</c:v>
                </c:pt>
                <c:pt idx="404">
                  <c:v>2059.9754899999998</c:v>
                </c:pt>
                <c:pt idx="405">
                  <c:v>2063.8331199999998</c:v>
                </c:pt>
                <c:pt idx="406">
                  <c:v>2067.6907500000002</c:v>
                </c:pt>
                <c:pt idx="407">
                  <c:v>2071.5483800000002</c:v>
                </c:pt>
                <c:pt idx="408">
                  <c:v>2075.4060199999999</c:v>
                </c:pt>
                <c:pt idx="409">
                  <c:v>2079.2636499999999</c:v>
                </c:pt>
                <c:pt idx="410">
                  <c:v>2083.1212799999998</c:v>
                </c:pt>
                <c:pt idx="411">
                  <c:v>2086.9789099999998</c:v>
                </c:pt>
                <c:pt idx="412">
                  <c:v>2090.8365399999998</c:v>
                </c:pt>
                <c:pt idx="413">
                  <c:v>2094.69418</c:v>
                </c:pt>
                <c:pt idx="414">
                  <c:v>2098.5518099999999</c:v>
                </c:pt>
                <c:pt idx="415">
                  <c:v>2102.4094399999999</c:v>
                </c:pt>
                <c:pt idx="416">
                  <c:v>2106.2670699999999</c:v>
                </c:pt>
                <c:pt idx="417">
                  <c:v>2110.1246999999998</c:v>
                </c:pt>
                <c:pt idx="418">
                  <c:v>2113.98234</c:v>
                </c:pt>
                <c:pt idx="419">
                  <c:v>2117.83997</c:v>
                </c:pt>
                <c:pt idx="420">
                  <c:v>2121.6976</c:v>
                </c:pt>
                <c:pt idx="421">
                  <c:v>2125.5552299999999</c:v>
                </c:pt>
                <c:pt idx="422">
                  <c:v>2129.4128599999999</c:v>
                </c:pt>
                <c:pt idx="423">
                  <c:v>2133.2705000000001</c:v>
                </c:pt>
                <c:pt idx="424">
                  <c:v>2137.1281300000001</c:v>
                </c:pt>
                <c:pt idx="425">
                  <c:v>2140.98576</c:v>
                </c:pt>
                <c:pt idx="426">
                  <c:v>2144.84339</c:v>
                </c:pt>
                <c:pt idx="427">
                  <c:v>2148.70102</c:v>
                </c:pt>
                <c:pt idx="428">
                  <c:v>2152.5586600000001</c:v>
                </c:pt>
                <c:pt idx="429">
                  <c:v>2156.4162900000001</c:v>
                </c:pt>
                <c:pt idx="430">
                  <c:v>2160.2739200000001</c:v>
                </c:pt>
                <c:pt idx="431">
                  <c:v>2164.1315500000001</c:v>
                </c:pt>
                <c:pt idx="432">
                  <c:v>2167.98918</c:v>
                </c:pt>
                <c:pt idx="433">
                  <c:v>2171.8468200000002</c:v>
                </c:pt>
                <c:pt idx="434">
                  <c:v>2175.7044500000002</c:v>
                </c:pt>
                <c:pt idx="435">
                  <c:v>2179.5620800000002</c:v>
                </c:pt>
                <c:pt idx="436">
                  <c:v>2183.4197100000001</c:v>
                </c:pt>
                <c:pt idx="437">
                  <c:v>2187.2773400000001</c:v>
                </c:pt>
                <c:pt idx="438">
                  <c:v>2191.1349799999998</c:v>
                </c:pt>
                <c:pt idx="439">
                  <c:v>2194.9926099999998</c:v>
                </c:pt>
                <c:pt idx="440">
                  <c:v>2198.8502400000002</c:v>
                </c:pt>
                <c:pt idx="441">
                  <c:v>2202.7078700000002</c:v>
                </c:pt>
                <c:pt idx="442">
                  <c:v>2206.5655000000002</c:v>
                </c:pt>
                <c:pt idx="443">
                  <c:v>2210.4231399999999</c:v>
                </c:pt>
                <c:pt idx="444">
                  <c:v>2214.2807699999998</c:v>
                </c:pt>
                <c:pt idx="445">
                  <c:v>2218.1383999999998</c:v>
                </c:pt>
                <c:pt idx="446">
                  <c:v>2221.9960299999998</c:v>
                </c:pt>
                <c:pt idx="447">
                  <c:v>2225.8536600000002</c:v>
                </c:pt>
                <c:pt idx="448">
                  <c:v>2229.7112999999999</c:v>
                </c:pt>
                <c:pt idx="449">
                  <c:v>2233.5689299999999</c:v>
                </c:pt>
                <c:pt idx="450">
                  <c:v>2237.4265599999999</c:v>
                </c:pt>
                <c:pt idx="451">
                  <c:v>2241.2841899999999</c:v>
                </c:pt>
                <c:pt idx="452">
                  <c:v>2245.1418199999998</c:v>
                </c:pt>
                <c:pt idx="453">
                  <c:v>2248.99946</c:v>
                </c:pt>
                <c:pt idx="454">
                  <c:v>2252.85709</c:v>
                </c:pt>
                <c:pt idx="455">
                  <c:v>2256.7147199999999</c:v>
                </c:pt>
                <c:pt idx="456">
                  <c:v>2260.5723499999999</c:v>
                </c:pt>
                <c:pt idx="457">
                  <c:v>2264.4299799999999</c:v>
                </c:pt>
                <c:pt idx="458">
                  <c:v>2268.2876200000001</c:v>
                </c:pt>
                <c:pt idx="459">
                  <c:v>2272.14525</c:v>
                </c:pt>
                <c:pt idx="460">
                  <c:v>2276.00288</c:v>
                </c:pt>
                <c:pt idx="461">
                  <c:v>2279.86051</c:v>
                </c:pt>
                <c:pt idx="462">
                  <c:v>2283.7181399999999</c:v>
                </c:pt>
                <c:pt idx="463">
                  <c:v>2287.5757800000001</c:v>
                </c:pt>
                <c:pt idx="464">
                  <c:v>2291.4334100000001</c:v>
                </c:pt>
                <c:pt idx="465">
                  <c:v>2295.2910400000001</c:v>
                </c:pt>
                <c:pt idx="466">
                  <c:v>2299.14867</c:v>
                </c:pt>
                <c:pt idx="467">
                  <c:v>2303.0063</c:v>
                </c:pt>
                <c:pt idx="468">
                  <c:v>2306.8639400000002</c:v>
                </c:pt>
                <c:pt idx="469">
                  <c:v>2310.7215700000002</c:v>
                </c:pt>
                <c:pt idx="470">
                  <c:v>2314.5792000000001</c:v>
                </c:pt>
                <c:pt idx="471">
                  <c:v>2318.4368300000001</c:v>
                </c:pt>
                <c:pt idx="472">
                  <c:v>2322.2944600000001</c:v>
                </c:pt>
                <c:pt idx="473">
                  <c:v>2326.1520999999998</c:v>
                </c:pt>
                <c:pt idx="474">
                  <c:v>2330.0097300000002</c:v>
                </c:pt>
                <c:pt idx="475">
                  <c:v>2333.8673600000002</c:v>
                </c:pt>
                <c:pt idx="476">
                  <c:v>2337.7249900000002</c:v>
                </c:pt>
                <c:pt idx="477">
                  <c:v>2341.5826200000001</c:v>
                </c:pt>
                <c:pt idx="478">
                  <c:v>2345.4402599999999</c:v>
                </c:pt>
                <c:pt idx="479">
                  <c:v>2349.2978899999998</c:v>
                </c:pt>
                <c:pt idx="480">
                  <c:v>2353.1555199999998</c:v>
                </c:pt>
                <c:pt idx="481">
                  <c:v>2357.0131500000002</c:v>
                </c:pt>
                <c:pt idx="482">
                  <c:v>2360.8707800000002</c:v>
                </c:pt>
                <c:pt idx="483">
                  <c:v>2364.7284199999999</c:v>
                </c:pt>
                <c:pt idx="484">
                  <c:v>2368.5860499999999</c:v>
                </c:pt>
                <c:pt idx="485">
                  <c:v>2372.4436799999999</c:v>
                </c:pt>
                <c:pt idx="486">
                  <c:v>2376.3013099999998</c:v>
                </c:pt>
                <c:pt idx="487">
                  <c:v>2380.1589399999998</c:v>
                </c:pt>
                <c:pt idx="488">
                  <c:v>2384.01658</c:v>
                </c:pt>
                <c:pt idx="489">
                  <c:v>2387.8742099999999</c:v>
                </c:pt>
                <c:pt idx="490">
                  <c:v>2391.7318399999999</c:v>
                </c:pt>
                <c:pt idx="491">
                  <c:v>2395.5894699999999</c:v>
                </c:pt>
                <c:pt idx="492">
                  <c:v>2399.4470999999999</c:v>
                </c:pt>
                <c:pt idx="493">
                  <c:v>2403.30474</c:v>
                </c:pt>
                <c:pt idx="494">
                  <c:v>2407.16237</c:v>
                </c:pt>
                <c:pt idx="495">
                  <c:v>2411.02</c:v>
                </c:pt>
                <c:pt idx="496">
                  <c:v>2414.87763</c:v>
                </c:pt>
                <c:pt idx="497">
                  <c:v>2418.7352599999999</c:v>
                </c:pt>
                <c:pt idx="498">
                  <c:v>2422.5929000000001</c:v>
                </c:pt>
                <c:pt idx="499">
                  <c:v>2426.4505300000001</c:v>
                </c:pt>
                <c:pt idx="500">
                  <c:v>2430.30816</c:v>
                </c:pt>
                <c:pt idx="501">
                  <c:v>2434.16579</c:v>
                </c:pt>
                <c:pt idx="502">
                  <c:v>2438.02342</c:v>
                </c:pt>
                <c:pt idx="503">
                  <c:v>2441.8810600000002</c:v>
                </c:pt>
                <c:pt idx="504">
                  <c:v>2445.7386900000001</c:v>
                </c:pt>
                <c:pt idx="505">
                  <c:v>2449.5963200000001</c:v>
                </c:pt>
                <c:pt idx="506">
                  <c:v>2453.4539500000001</c:v>
                </c:pt>
                <c:pt idx="507">
                  <c:v>2457.31158</c:v>
                </c:pt>
                <c:pt idx="508">
                  <c:v>2461.1692200000002</c:v>
                </c:pt>
                <c:pt idx="509">
                  <c:v>2465.0268500000002</c:v>
                </c:pt>
                <c:pt idx="510">
                  <c:v>2468.8844800000002</c:v>
                </c:pt>
                <c:pt idx="511">
                  <c:v>2472.7421100000001</c:v>
                </c:pt>
                <c:pt idx="512">
                  <c:v>2476.5997400000001</c:v>
                </c:pt>
                <c:pt idx="513">
                  <c:v>2480.4573799999998</c:v>
                </c:pt>
                <c:pt idx="514">
                  <c:v>2484.3150099999998</c:v>
                </c:pt>
                <c:pt idx="515">
                  <c:v>2488.1726399999998</c:v>
                </c:pt>
                <c:pt idx="516">
                  <c:v>2492.0302700000002</c:v>
                </c:pt>
                <c:pt idx="517">
                  <c:v>2495.8879000000002</c:v>
                </c:pt>
                <c:pt idx="518">
                  <c:v>2499.7455399999999</c:v>
                </c:pt>
                <c:pt idx="519">
                  <c:v>2503.6031699999999</c:v>
                </c:pt>
                <c:pt idx="520">
                  <c:v>2507.4607999999998</c:v>
                </c:pt>
                <c:pt idx="521">
                  <c:v>2511.3184299999998</c:v>
                </c:pt>
                <c:pt idx="522">
                  <c:v>2515.1760599999998</c:v>
                </c:pt>
                <c:pt idx="523">
                  <c:v>2519.0337</c:v>
                </c:pt>
                <c:pt idx="524">
                  <c:v>2522.8913299999999</c:v>
                </c:pt>
                <c:pt idx="525">
                  <c:v>2526.7489599999999</c:v>
                </c:pt>
                <c:pt idx="526">
                  <c:v>2530.6065899999999</c:v>
                </c:pt>
                <c:pt idx="527">
                  <c:v>2534.4642199999998</c:v>
                </c:pt>
                <c:pt idx="528">
                  <c:v>2538.32186</c:v>
                </c:pt>
                <c:pt idx="529">
                  <c:v>2542.17949</c:v>
                </c:pt>
                <c:pt idx="530">
                  <c:v>2546.03712</c:v>
                </c:pt>
                <c:pt idx="531">
                  <c:v>2549.8947499999999</c:v>
                </c:pt>
                <c:pt idx="532">
                  <c:v>2553.7523799999999</c:v>
                </c:pt>
                <c:pt idx="533">
                  <c:v>2557.6100200000001</c:v>
                </c:pt>
                <c:pt idx="534">
                  <c:v>2561.46765</c:v>
                </c:pt>
                <c:pt idx="535">
                  <c:v>2565.32528</c:v>
                </c:pt>
                <c:pt idx="536">
                  <c:v>2569.18291</c:v>
                </c:pt>
                <c:pt idx="537">
                  <c:v>2573.04054</c:v>
                </c:pt>
                <c:pt idx="538">
                  <c:v>2576.8981800000001</c:v>
                </c:pt>
                <c:pt idx="539">
                  <c:v>2580.7558100000001</c:v>
                </c:pt>
                <c:pt idx="540">
                  <c:v>2584.6134400000001</c:v>
                </c:pt>
                <c:pt idx="541">
                  <c:v>2588.4710700000001</c:v>
                </c:pt>
                <c:pt idx="542">
                  <c:v>2592.3287</c:v>
                </c:pt>
                <c:pt idx="543">
                  <c:v>2596.1863400000002</c:v>
                </c:pt>
                <c:pt idx="544">
                  <c:v>2600.0439700000002</c:v>
                </c:pt>
                <c:pt idx="545">
                  <c:v>2603.9016000000001</c:v>
                </c:pt>
                <c:pt idx="546">
                  <c:v>2607.7592300000001</c:v>
                </c:pt>
                <c:pt idx="547">
                  <c:v>2611.6168600000001</c:v>
                </c:pt>
                <c:pt idx="548">
                  <c:v>2615.4744999999998</c:v>
                </c:pt>
                <c:pt idx="549">
                  <c:v>2619.3321299999998</c:v>
                </c:pt>
                <c:pt idx="550">
                  <c:v>2623.1897600000002</c:v>
                </c:pt>
                <c:pt idx="551">
                  <c:v>2627.0473900000002</c:v>
                </c:pt>
                <c:pt idx="552">
                  <c:v>2630.9050200000001</c:v>
                </c:pt>
                <c:pt idx="553">
                  <c:v>2634.7626599999999</c:v>
                </c:pt>
                <c:pt idx="554">
                  <c:v>2638.6202899999998</c:v>
                </c:pt>
                <c:pt idx="555">
                  <c:v>2642.4779199999998</c:v>
                </c:pt>
                <c:pt idx="556">
                  <c:v>2646.3355499999998</c:v>
                </c:pt>
                <c:pt idx="557">
                  <c:v>2650.1931800000002</c:v>
                </c:pt>
                <c:pt idx="558">
                  <c:v>2654.0508199999999</c:v>
                </c:pt>
                <c:pt idx="559">
                  <c:v>2657.9084499999999</c:v>
                </c:pt>
                <c:pt idx="560">
                  <c:v>2661.7660799999999</c:v>
                </c:pt>
                <c:pt idx="561">
                  <c:v>2665.6237099999998</c:v>
                </c:pt>
                <c:pt idx="562">
                  <c:v>2669.4813399999998</c:v>
                </c:pt>
                <c:pt idx="563">
                  <c:v>2673.33898</c:v>
                </c:pt>
                <c:pt idx="564">
                  <c:v>2677.19661</c:v>
                </c:pt>
                <c:pt idx="565">
                  <c:v>2681.0542399999999</c:v>
                </c:pt>
                <c:pt idx="566">
                  <c:v>2684.9118699999999</c:v>
                </c:pt>
                <c:pt idx="567">
                  <c:v>2688.7694999999999</c:v>
                </c:pt>
                <c:pt idx="568">
                  <c:v>2692.6271400000001</c:v>
                </c:pt>
                <c:pt idx="569">
                  <c:v>2696.48477</c:v>
                </c:pt>
                <c:pt idx="570">
                  <c:v>2700.3424</c:v>
                </c:pt>
                <c:pt idx="571">
                  <c:v>2704.20003</c:v>
                </c:pt>
                <c:pt idx="572">
                  <c:v>2708.0576599999999</c:v>
                </c:pt>
                <c:pt idx="573">
                  <c:v>2711.9153000000001</c:v>
                </c:pt>
                <c:pt idx="574">
                  <c:v>2715.7729300000001</c:v>
                </c:pt>
                <c:pt idx="575">
                  <c:v>2719.6305600000001</c:v>
                </c:pt>
                <c:pt idx="576">
                  <c:v>2723.48819</c:v>
                </c:pt>
                <c:pt idx="577">
                  <c:v>2727.34582</c:v>
                </c:pt>
                <c:pt idx="578">
                  <c:v>2731.2034600000002</c:v>
                </c:pt>
                <c:pt idx="579">
                  <c:v>2735.0610900000001</c:v>
                </c:pt>
                <c:pt idx="580">
                  <c:v>2738.9187200000001</c:v>
                </c:pt>
                <c:pt idx="581">
                  <c:v>2742.7763500000001</c:v>
                </c:pt>
                <c:pt idx="582">
                  <c:v>2746.6339800000001</c:v>
                </c:pt>
                <c:pt idx="583">
                  <c:v>2750.4916199999998</c:v>
                </c:pt>
                <c:pt idx="584">
                  <c:v>2754.3492500000002</c:v>
                </c:pt>
                <c:pt idx="585">
                  <c:v>2758.2068800000002</c:v>
                </c:pt>
                <c:pt idx="586">
                  <c:v>2762.0645100000002</c:v>
                </c:pt>
                <c:pt idx="587">
                  <c:v>2765.9221400000001</c:v>
                </c:pt>
                <c:pt idx="588">
                  <c:v>2769.7797799999998</c:v>
                </c:pt>
                <c:pt idx="589">
                  <c:v>2773.6374099999998</c:v>
                </c:pt>
                <c:pt idx="590">
                  <c:v>2777.4950399999998</c:v>
                </c:pt>
                <c:pt idx="591">
                  <c:v>2781.3526700000002</c:v>
                </c:pt>
                <c:pt idx="592">
                  <c:v>2785.2103000000002</c:v>
                </c:pt>
                <c:pt idx="593">
                  <c:v>2789.0679399999999</c:v>
                </c:pt>
                <c:pt idx="594">
                  <c:v>2792.9255699999999</c:v>
                </c:pt>
                <c:pt idx="595">
                  <c:v>2796.7831999999999</c:v>
                </c:pt>
                <c:pt idx="596">
                  <c:v>2800.6408299999998</c:v>
                </c:pt>
                <c:pt idx="597">
                  <c:v>2804.4984599999998</c:v>
                </c:pt>
                <c:pt idx="598">
                  <c:v>2808.3561</c:v>
                </c:pt>
                <c:pt idx="599">
                  <c:v>2812.2137299999999</c:v>
                </c:pt>
                <c:pt idx="600">
                  <c:v>2816.0713599999999</c:v>
                </c:pt>
                <c:pt idx="601">
                  <c:v>2819.9289899999999</c:v>
                </c:pt>
                <c:pt idx="602">
                  <c:v>2823.7866199999999</c:v>
                </c:pt>
                <c:pt idx="603">
                  <c:v>2827.64426</c:v>
                </c:pt>
                <c:pt idx="604">
                  <c:v>2831.50189</c:v>
                </c:pt>
                <c:pt idx="605">
                  <c:v>2835.35952</c:v>
                </c:pt>
                <c:pt idx="606">
                  <c:v>2839.2171499999999</c:v>
                </c:pt>
                <c:pt idx="607">
                  <c:v>2843.0747799999999</c:v>
                </c:pt>
                <c:pt idx="608">
                  <c:v>2846.9324200000001</c:v>
                </c:pt>
                <c:pt idx="609">
                  <c:v>2850.7900500000001</c:v>
                </c:pt>
                <c:pt idx="610">
                  <c:v>2854.64768</c:v>
                </c:pt>
                <c:pt idx="611">
                  <c:v>2858.50531</c:v>
                </c:pt>
                <c:pt idx="612">
                  <c:v>2862.36294</c:v>
                </c:pt>
                <c:pt idx="613">
                  <c:v>2866.2205800000002</c:v>
                </c:pt>
                <c:pt idx="614">
                  <c:v>2870.0782100000001</c:v>
                </c:pt>
                <c:pt idx="615">
                  <c:v>2873.9358400000001</c:v>
                </c:pt>
                <c:pt idx="616">
                  <c:v>2877.7934700000001</c:v>
                </c:pt>
                <c:pt idx="617">
                  <c:v>2881.6511</c:v>
                </c:pt>
                <c:pt idx="618">
                  <c:v>2885.5087400000002</c:v>
                </c:pt>
                <c:pt idx="619">
                  <c:v>2889.3663700000002</c:v>
                </c:pt>
                <c:pt idx="620">
                  <c:v>2893.2240000000002</c:v>
                </c:pt>
                <c:pt idx="621">
                  <c:v>2897.0816300000001</c:v>
                </c:pt>
                <c:pt idx="622">
                  <c:v>2900.9392600000001</c:v>
                </c:pt>
                <c:pt idx="623">
                  <c:v>2904.7968999999998</c:v>
                </c:pt>
                <c:pt idx="624">
                  <c:v>2908.6545299999998</c:v>
                </c:pt>
                <c:pt idx="625">
                  <c:v>2912.5121600000002</c:v>
                </c:pt>
                <c:pt idx="626">
                  <c:v>2916.3697900000002</c:v>
                </c:pt>
                <c:pt idx="627">
                  <c:v>2920.2274200000002</c:v>
                </c:pt>
                <c:pt idx="628">
                  <c:v>2924.0850599999999</c:v>
                </c:pt>
                <c:pt idx="629">
                  <c:v>2927.9426899999999</c:v>
                </c:pt>
                <c:pt idx="630">
                  <c:v>2931.8003199999998</c:v>
                </c:pt>
                <c:pt idx="631">
                  <c:v>2935.6579499999998</c:v>
                </c:pt>
                <c:pt idx="632">
                  <c:v>2939.5155800000002</c:v>
                </c:pt>
                <c:pt idx="633">
                  <c:v>2943.3732199999999</c:v>
                </c:pt>
                <c:pt idx="634">
                  <c:v>2947.2308499999999</c:v>
                </c:pt>
                <c:pt idx="635">
                  <c:v>2951.0884799999999</c:v>
                </c:pt>
                <c:pt idx="636">
                  <c:v>2954.9461099999999</c:v>
                </c:pt>
                <c:pt idx="637">
                  <c:v>2958.8037399999998</c:v>
                </c:pt>
                <c:pt idx="638">
                  <c:v>2962.66138</c:v>
                </c:pt>
                <c:pt idx="639">
                  <c:v>2966.51901</c:v>
                </c:pt>
                <c:pt idx="640">
                  <c:v>2970.37664</c:v>
                </c:pt>
                <c:pt idx="641">
                  <c:v>2974.2342699999999</c:v>
                </c:pt>
                <c:pt idx="642">
                  <c:v>2978.0918999999999</c:v>
                </c:pt>
                <c:pt idx="643">
                  <c:v>2981.9495400000001</c:v>
                </c:pt>
                <c:pt idx="644">
                  <c:v>2985.80717</c:v>
                </c:pt>
                <c:pt idx="645">
                  <c:v>2989.6648</c:v>
                </c:pt>
                <c:pt idx="646">
                  <c:v>2993.52243</c:v>
                </c:pt>
                <c:pt idx="647">
                  <c:v>2997.38006</c:v>
                </c:pt>
                <c:pt idx="648">
                  <c:v>3001.2377000000001</c:v>
                </c:pt>
                <c:pt idx="649">
                  <c:v>3005.0953300000001</c:v>
                </c:pt>
                <c:pt idx="650">
                  <c:v>3008.9529600000001</c:v>
                </c:pt>
                <c:pt idx="651">
                  <c:v>3012.81059</c:v>
                </c:pt>
                <c:pt idx="652">
                  <c:v>3016.66822</c:v>
                </c:pt>
                <c:pt idx="653">
                  <c:v>3020.5258600000002</c:v>
                </c:pt>
                <c:pt idx="654">
                  <c:v>3024.3834900000002</c:v>
                </c:pt>
                <c:pt idx="655">
                  <c:v>3028.2411200000001</c:v>
                </c:pt>
                <c:pt idx="656">
                  <c:v>3032.0987500000001</c:v>
                </c:pt>
                <c:pt idx="657">
                  <c:v>3035.9563800000001</c:v>
                </c:pt>
                <c:pt idx="658">
                  <c:v>3039.8140199999998</c:v>
                </c:pt>
                <c:pt idx="659">
                  <c:v>3043.6716500000002</c:v>
                </c:pt>
                <c:pt idx="660">
                  <c:v>3047.5292800000002</c:v>
                </c:pt>
                <c:pt idx="661">
                  <c:v>3051.3869100000002</c:v>
                </c:pt>
                <c:pt idx="662">
                  <c:v>3055.2445400000001</c:v>
                </c:pt>
                <c:pt idx="663">
                  <c:v>3059.1021799999999</c:v>
                </c:pt>
                <c:pt idx="664">
                  <c:v>3062.9598099999998</c:v>
                </c:pt>
                <c:pt idx="665">
                  <c:v>3066.8174399999998</c:v>
                </c:pt>
                <c:pt idx="666">
                  <c:v>3070.6750699999998</c:v>
                </c:pt>
                <c:pt idx="667">
                  <c:v>3074.5327000000002</c:v>
                </c:pt>
                <c:pt idx="668">
                  <c:v>3078.3903399999999</c:v>
                </c:pt>
                <c:pt idx="669">
                  <c:v>3082.2479699999999</c:v>
                </c:pt>
                <c:pt idx="670">
                  <c:v>3086.1055999999999</c:v>
                </c:pt>
                <c:pt idx="671">
                  <c:v>3089.9632299999998</c:v>
                </c:pt>
                <c:pt idx="672">
                  <c:v>3093.8208599999998</c:v>
                </c:pt>
                <c:pt idx="673">
                  <c:v>3097.6785</c:v>
                </c:pt>
                <c:pt idx="674">
                  <c:v>3101.53613</c:v>
                </c:pt>
                <c:pt idx="675">
                  <c:v>3105.3937599999999</c:v>
                </c:pt>
                <c:pt idx="676">
                  <c:v>3109.2513899999999</c:v>
                </c:pt>
                <c:pt idx="677">
                  <c:v>3113.1090199999999</c:v>
                </c:pt>
                <c:pt idx="678">
                  <c:v>3116.96666</c:v>
                </c:pt>
                <c:pt idx="679">
                  <c:v>3120.82429</c:v>
                </c:pt>
                <c:pt idx="680">
                  <c:v>3124.68192</c:v>
                </c:pt>
                <c:pt idx="681">
                  <c:v>3128.53955</c:v>
                </c:pt>
                <c:pt idx="682">
                  <c:v>3132.3971799999999</c:v>
                </c:pt>
                <c:pt idx="683">
                  <c:v>3136.2548200000001</c:v>
                </c:pt>
                <c:pt idx="684">
                  <c:v>3140.1124500000001</c:v>
                </c:pt>
                <c:pt idx="685">
                  <c:v>3143.9700800000001</c:v>
                </c:pt>
                <c:pt idx="686">
                  <c:v>3147.82771</c:v>
                </c:pt>
                <c:pt idx="687">
                  <c:v>3151.68534</c:v>
                </c:pt>
                <c:pt idx="688">
                  <c:v>3155.5429800000002</c:v>
                </c:pt>
                <c:pt idx="689">
                  <c:v>3159.4006100000001</c:v>
                </c:pt>
                <c:pt idx="690">
                  <c:v>3163.2582400000001</c:v>
                </c:pt>
                <c:pt idx="691">
                  <c:v>3167.1158700000001</c:v>
                </c:pt>
                <c:pt idx="692">
                  <c:v>3170.9735000000001</c:v>
                </c:pt>
                <c:pt idx="693">
                  <c:v>3174.8311399999998</c:v>
                </c:pt>
                <c:pt idx="694">
                  <c:v>3178.6887700000002</c:v>
                </c:pt>
                <c:pt idx="695">
                  <c:v>3182.5464000000002</c:v>
                </c:pt>
                <c:pt idx="696">
                  <c:v>3186.4040300000001</c:v>
                </c:pt>
                <c:pt idx="697">
                  <c:v>3190.2616600000001</c:v>
                </c:pt>
                <c:pt idx="698">
                  <c:v>3194.1192999999998</c:v>
                </c:pt>
                <c:pt idx="699">
                  <c:v>3197.9769299999998</c:v>
                </c:pt>
                <c:pt idx="700">
                  <c:v>3201.8345599999998</c:v>
                </c:pt>
                <c:pt idx="701">
                  <c:v>3205.6921900000002</c:v>
                </c:pt>
                <c:pt idx="702">
                  <c:v>3209.5498200000002</c:v>
                </c:pt>
                <c:pt idx="703">
                  <c:v>3213.4074599999999</c:v>
                </c:pt>
                <c:pt idx="704">
                  <c:v>3217.2650899999999</c:v>
                </c:pt>
                <c:pt idx="705">
                  <c:v>3221.1227199999998</c:v>
                </c:pt>
                <c:pt idx="706">
                  <c:v>3224.9803499999998</c:v>
                </c:pt>
                <c:pt idx="707">
                  <c:v>3228.8379799999998</c:v>
                </c:pt>
                <c:pt idx="708">
                  <c:v>3232.69562</c:v>
                </c:pt>
                <c:pt idx="709">
                  <c:v>3236.5532499999999</c:v>
                </c:pt>
                <c:pt idx="710">
                  <c:v>3240.4108799999999</c:v>
                </c:pt>
                <c:pt idx="711">
                  <c:v>3244.2685099999999</c:v>
                </c:pt>
                <c:pt idx="712">
                  <c:v>3248.1261399999999</c:v>
                </c:pt>
                <c:pt idx="713">
                  <c:v>3251.98378</c:v>
                </c:pt>
                <c:pt idx="714">
                  <c:v>3255.84141</c:v>
                </c:pt>
                <c:pt idx="715">
                  <c:v>3259.69904</c:v>
                </c:pt>
                <c:pt idx="716">
                  <c:v>3263.5566699999999</c:v>
                </c:pt>
                <c:pt idx="717">
                  <c:v>3267.4142999999999</c:v>
                </c:pt>
                <c:pt idx="718">
                  <c:v>3271.2719400000001</c:v>
                </c:pt>
                <c:pt idx="719">
                  <c:v>3275.1295700000001</c:v>
                </c:pt>
                <c:pt idx="720">
                  <c:v>3278.9872</c:v>
                </c:pt>
                <c:pt idx="721">
                  <c:v>3282.84483</c:v>
                </c:pt>
                <c:pt idx="722">
                  <c:v>3286.70246</c:v>
                </c:pt>
                <c:pt idx="723">
                  <c:v>3290.5601000000001</c:v>
                </c:pt>
                <c:pt idx="724">
                  <c:v>3294.4177300000001</c:v>
                </c:pt>
                <c:pt idx="725">
                  <c:v>3298.2753600000001</c:v>
                </c:pt>
                <c:pt idx="726">
                  <c:v>3302.1329900000001</c:v>
                </c:pt>
                <c:pt idx="727">
                  <c:v>3305.99062</c:v>
                </c:pt>
                <c:pt idx="728">
                  <c:v>3309.8482600000002</c:v>
                </c:pt>
                <c:pt idx="729">
                  <c:v>3313.7058900000002</c:v>
                </c:pt>
                <c:pt idx="730">
                  <c:v>3317.5635200000002</c:v>
                </c:pt>
                <c:pt idx="731">
                  <c:v>3321.4211500000001</c:v>
                </c:pt>
                <c:pt idx="732">
                  <c:v>3325.2787800000001</c:v>
                </c:pt>
                <c:pt idx="733">
                  <c:v>3329.1364199999998</c:v>
                </c:pt>
                <c:pt idx="734">
                  <c:v>3332.9940499999998</c:v>
                </c:pt>
                <c:pt idx="735">
                  <c:v>3336.8516800000002</c:v>
                </c:pt>
                <c:pt idx="736">
                  <c:v>3340.7093100000002</c:v>
                </c:pt>
                <c:pt idx="737">
                  <c:v>3344.5669400000002</c:v>
                </c:pt>
                <c:pt idx="738">
                  <c:v>3348.4245799999999</c:v>
                </c:pt>
                <c:pt idx="739">
                  <c:v>3352.2822099999998</c:v>
                </c:pt>
                <c:pt idx="740">
                  <c:v>3356.1398399999998</c:v>
                </c:pt>
                <c:pt idx="741">
                  <c:v>3359.9974699999998</c:v>
                </c:pt>
                <c:pt idx="742">
                  <c:v>3363.8551000000002</c:v>
                </c:pt>
                <c:pt idx="743">
                  <c:v>3367.7127399999999</c:v>
                </c:pt>
                <c:pt idx="744">
                  <c:v>3371.5703699999999</c:v>
                </c:pt>
                <c:pt idx="745">
                  <c:v>3375.4279999999999</c:v>
                </c:pt>
                <c:pt idx="746">
                  <c:v>3379.2856299999999</c:v>
                </c:pt>
                <c:pt idx="747">
                  <c:v>3383.1432599999998</c:v>
                </c:pt>
                <c:pt idx="748">
                  <c:v>3387.0009</c:v>
                </c:pt>
                <c:pt idx="749">
                  <c:v>3390.85853</c:v>
                </c:pt>
                <c:pt idx="750">
                  <c:v>3394.7161599999999</c:v>
                </c:pt>
                <c:pt idx="751">
                  <c:v>3398.5737899999999</c:v>
                </c:pt>
                <c:pt idx="752">
                  <c:v>3402.4314199999999</c:v>
                </c:pt>
                <c:pt idx="753">
                  <c:v>3406.2890600000001</c:v>
                </c:pt>
                <c:pt idx="754">
                  <c:v>3410.14669</c:v>
                </c:pt>
                <c:pt idx="755">
                  <c:v>3414.00432</c:v>
                </c:pt>
                <c:pt idx="756">
                  <c:v>3417.86195</c:v>
                </c:pt>
                <c:pt idx="757">
                  <c:v>3421.71958</c:v>
                </c:pt>
                <c:pt idx="758">
                  <c:v>3425.5772200000001</c:v>
                </c:pt>
                <c:pt idx="759">
                  <c:v>3429.4348500000001</c:v>
                </c:pt>
                <c:pt idx="760">
                  <c:v>3433.2924800000001</c:v>
                </c:pt>
                <c:pt idx="761">
                  <c:v>3437.15011</c:v>
                </c:pt>
                <c:pt idx="762">
                  <c:v>3441.00774</c:v>
                </c:pt>
                <c:pt idx="763">
                  <c:v>3444.8653800000002</c:v>
                </c:pt>
                <c:pt idx="764">
                  <c:v>3448.7230100000002</c:v>
                </c:pt>
                <c:pt idx="765">
                  <c:v>3452.5806400000001</c:v>
                </c:pt>
                <c:pt idx="766">
                  <c:v>3456.4382700000001</c:v>
                </c:pt>
                <c:pt idx="767">
                  <c:v>3460.2959000000001</c:v>
                </c:pt>
                <c:pt idx="768">
                  <c:v>3464.1535399999998</c:v>
                </c:pt>
                <c:pt idx="769">
                  <c:v>3468.0111700000002</c:v>
                </c:pt>
                <c:pt idx="770">
                  <c:v>3471.8688000000002</c:v>
                </c:pt>
                <c:pt idx="771">
                  <c:v>3475.7264300000002</c:v>
                </c:pt>
                <c:pt idx="772">
                  <c:v>3479.5840600000001</c:v>
                </c:pt>
                <c:pt idx="773">
                  <c:v>3483.4416999999999</c:v>
                </c:pt>
                <c:pt idx="774">
                  <c:v>3487.2993299999998</c:v>
                </c:pt>
                <c:pt idx="775">
                  <c:v>3491.1569599999998</c:v>
                </c:pt>
                <c:pt idx="776">
                  <c:v>3495.0145900000002</c:v>
                </c:pt>
                <c:pt idx="777">
                  <c:v>3498.8722200000002</c:v>
                </c:pt>
                <c:pt idx="778">
                  <c:v>3502.7298599999999</c:v>
                </c:pt>
                <c:pt idx="779">
                  <c:v>3506.5874899999999</c:v>
                </c:pt>
                <c:pt idx="780">
                  <c:v>3510.4451199999999</c:v>
                </c:pt>
                <c:pt idx="781">
                  <c:v>3514.3027499999998</c:v>
                </c:pt>
                <c:pt idx="782">
                  <c:v>3518.1603799999998</c:v>
                </c:pt>
                <c:pt idx="783">
                  <c:v>3522.01802</c:v>
                </c:pt>
                <c:pt idx="784">
                  <c:v>3525.87565</c:v>
                </c:pt>
                <c:pt idx="785">
                  <c:v>3529.7332799999999</c:v>
                </c:pt>
                <c:pt idx="786">
                  <c:v>3533.5909099999999</c:v>
                </c:pt>
                <c:pt idx="787">
                  <c:v>3537.4485399999999</c:v>
                </c:pt>
                <c:pt idx="788">
                  <c:v>3541.30618</c:v>
                </c:pt>
                <c:pt idx="789">
                  <c:v>3545.16381</c:v>
                </c:pt>
                <c:pt idx="790">
                  <c:v>3549.02144</c:v>
                </c:pt>
                <c:pt idx="791">
                  <c:v>3552.87907</c:v>
                </c:pt>
                <c:pt idx="792">
                  <c:v>3556.7366999999999</c:v>
                </c:pt>
                <c:pt idx="793">
                  <c:v>3560.5943400000001</c:v>
                </c:pt>
                <c:pt idx="794">
                  <c:v>3564.4519700000001</c:v>
                </c:pt>
                <c:pt idx="795">
                  <c:v>3568.3096</c:v>
                </c:pt>
                <c:pt idx="796">
                  <c:v>3572.16723</c:v>
                </c:pt>
                <c:pt idx="797">
                  <c:v>3576.02486</c:v>
                </c:pt>
                <c:pt idx="798">
                  <c:v>3579.8825000000002</c:v>
                </c:pt>
                <c:pt idx="799">
                  <c:v>3583.7401300000001</c:v>
                </c:pt>
                <c:pt idx="800">
                  <c:v>3587.5977600000001</c:v>
                </c:pt>
                <c:pt idx="801">
                  <c:v>3591.4553900000001</c:v>
                </c:pt>
                <c:pt idx="802">
                  <c:v>3595.3130200000001</c:v>
                </c:pt>
                <c:pt idx="803">
                  <c:v>3599.1706600000002</c:v>
                </c:pt>
                <c:pt idx="804">
                  <c:v>3603.0282900000002</c:v>
                </c:pt>
                <c:pt idx="805">
                  <c:v>3606.8859200000002</c:v>
                </c:pt>
                <c:pt idx="806">
                  <c:v>3610.7435500000001</c:v>
                </c:pt>
                <c:pt idx="807">
                  <c:v>3614.6011800000001</c:v>
                </c:pt>
                <c:pt idx="808">
                  <c:v>3618.4588199999998</c:v>
                </c:pt>
                <c:pt idx="809">
                  <c:v>3622.3164499999998</c:v>
                </c:pt>
                <c:pt idx="810">
                  <c:v>3626.1740799999998</c:v>
                </c:pt>
                <c:pt idx="811">
                  <c:v>3630.0317100000002</c:v>
                </c:pt>
                <c:pt idx="812">
                  <c:v>3633.8893400000002</c:v>
                </c:pt>
                <c:pt idx="813">
                  <c:v>3637.7469799999999</c:v>
                </c:pt>
                <c:pt idx="814">
                  <c:v>3641.6046099999999</c:v>
                </c:pt>
                <c:pt idx="815">
                  <c:v>3645.4622399999998</c:v>
                </c:pt>
                <c:pt idx="816">
                  <c:v>3649.3198699999998</c:v>
                </c:pt>
                <c:pt idx="817">
                  <c:v>3653.1774999999998</c:v>
                </c:pt>
                <c:pt idx="818">
                  <c:v>3657.03514</c:v>
                </c:pt>
                <c:pt idx="819">
                  <c:v>3660.8927699999999</c:v>
                </c:pt>
                <c:pt idx="820">
                  <c:v>3664.7503999999999</c:v>
                </c:pt>
                <c:pt idx="821">
                  <c:v>3668.6080299999999</c:v>
                </c:pt>
                <c:pt idx="822">
                  <c:v>3672.4656599999998</c:v>
                </c:pt>
                <c:pt idx="823">
                  <c:v>3676.3233</c:v>
                </c:pt>
                <c:pt idx="824">
                  <c:v>3680.18093</c:v>
                </c:pt>
                <c:pt idx="825">
                  <c:v>3684.03856</c:v>
                </c:pt>
                <c:pt idx="826">
                  <c:v>3687.8961899999999</c:v>
                </c:pt>
                <c:pt idx="827">
                  <c:v>3691.7538199999999</c:v>
                </c:pt>
                <c:pt idx="828">
                  <c:v>3695.6114600000001</c:v>
                </c:pt>
                <c:pt idx="829">
                  <c:v>3699.4690900000001</c:v>
                </c:pt>
                <c:pt idx="830">
                  <c:v>3703.32672</c:v>
                </c:pt>
                <c:pt idx="831">
                  <c:v>3707.18435</c:v>
                </c:pt>
                <c:pt idx="832">
                  <c:v>3711.04198</c:v>
                </c:pt>
                <c:pt idx="833">
                  <c:v>3714.8996200000001</c:v>
                </c:pt>
                <c:pt idx="834">
                  <c:v>3718.7572500000001</c:v>
                </c:pt>
                <c:pt idx="835">
                  <c:v>3722.6148800000001</c:v>
                </c:pt>
                <c:pt idx="836">
                  <c:v>3726.4725100000001</c:v>
                </c:pt>
                <c:pt idx="837">
                  <c:v>3730.33014</c:v>
                </c:pt>
                <c:pt idx="838">
                  <c:v>3734.1877800000002</c:v>
                </c:pt>
                <c:pt idx="839">
                  <c:v>3738.0454100000002</c:v>
                </c:pt>
                <c:pt idx="840">
                  <c:v>3741.9030400000001</c:v>
                </c:pt>
                <c:pt idx="841">
                  <c:v>3745.7606700000001</c:v>
                </c:pt>
                <c:pt idx="842">
                  <c:v>3749.6183000000001</c:v>
                </c:pt>
                <c:pt idx="843">
                  <c:v>3753.4759399999998</c:v>
                </c:pt>
                <c:pt idx="844">
                  <c:v>3757.3335699999998</c:v>
                </c:pt>
                <c:pt idx="845">
                  <c:v>3761.1912000000002</c:v>
                </c:pt>
                <c:pt idx="846">
                  <c:v>3765.0488300000002</c:v>
                </c:pt>
                <c:pt idx="847">
                  <c:v>3768.9064600000002</c:v>
                </c:pt>
                <c:pt idx="848">
                  <c:v>3772.7640999999999</c:v>
                </c:pt>
                <c:pt idx="849">
                  <c:v>3776.6217299999998</c:v>
                </c:pt>
                <c:pt idx="850">
                  <c:v>3780.4793599999998</c:v>
                </c:pt>
                <c:pt idx="851">
                  <c:v>3784.3369899999998</c:v>
                </c:pt>
                <c:pt idx="852">
                  <c:v>3788.1946200000002</c:v>
                </c:pt>
                <c:pt idx="853">
                  <c:v>3792.0522599999999</c:v>
                </c:pt>
                <c:pt idx="854">
                  <c:v>3795.9098899999999</c:v>
                </c:pt>
                <c:pt idx="855">
                  <c:v>3799.7675199999999</c:v>
                </c:pt>
                <c:pt idx="856">
                  <c:v>3803.6251499999998</c:v>
                </c:pt>
                <c:pt idx="857">
                  <c:v>3807.4827799999998</c:v>
                </c:pt>
                <c:pt idx="858">
                  <c:v>3811.34042</c:v>
                </c:pt>
                <c:pt idx="859">
                  <c:v>3815.19805</c:v>
                </c:pt>
                <c:pt idx="860">
                  <c:v>3819.0556799999999</c:v>
                </c:pt>
                <c:pt idx="861">
                  <c:v>3822.9133099999999</c:v>
                </c:pt>
                <c:pt idx="862">
                  <c:v>3826.7709399999999</c:v>
                </c:pt>
                <c:pt idx="863">
                  <c:v>3830.6285800000001</c:v>
                </c:pt>
                <c:pt idx="864">
                  <c:v>3834.48621</c:v>
                </c:pt>
                <c:pt idx="865">
                  <c:v>3838.34384</c:v>
                </c:pt>
                <c:pt idx="866">
                  <c:v>3842.20147</c:v>
                </c:pt>
                <c:pt idx="867">
                  <c:v>3846.0590999999999</c:v>
                </c:pt>
                <c:pt idx="868">
                  <c:v>3849.9167400000001</c:v>
                </c:pt>
                <c:pt idx="869">
                  <c:v>3853.7743700000001</c:v>
                </c:pt>
                <c:pt idx="870">
                  <c:v>3857.6320000000001</c:v>
                </c:pt>
                <c:pt idx="871">
                  <c:v>3861.48963</c:v>
                </c:pt>
                <c:pt idx="872">
                  <c:v>3865.34726</c:v>
                </c:pt>
                <c:pt idx="873">
                  <c:v>3869.2049000000002</c:v>
                </c:pt>
                <c:pt idx="874">
                  <c:v>3873.0625300000002</c:v>
                </c:pt>
                <c:pt idx="875">
                  <c:v>3876.9201600000001</c:v>
                </c:pt>
                <c:pt idx="876">
                  <c:v>3880.7777900000001</c:v>
                </c:pt>
                <c:pt idx="877">
                  <c:v>3884.6354200000001</c:v>
                </c:pt>
                <c:pt idx="878">
                  <c:v>3888.4930599999998</c:v>
                </c:pt>
                <c:pt idx="879">
                  <c:v>3892.3506900000002</c:v>
                </c:pt>
                <c:pt idx="880">
                  <c:v>3896.2083200000002</c:v>
                </c:pt>
                <c:pt idx="881">
                  <c:v>3900.0659500000002</c:v>
                </c:pt>
                <c:pt idx="882">
                  <c:v>3903.9235800000001</c:v>
                </c:pt>
                <c:pt idx="883">
                  <c:v>3907.7812199999998</c:v>
                </c:pt>
                <c:pt idx="884">
                  <c:v>3911.6388499999998</c:v>
                </c:pt>
                <c:pt idx="885">
                  <c:v>3915.4964799999998</c:v>
                </c:pt>
                <c:pt idx="886">
                  <c:v>3919.3541100000002</c:v>
                </c:pt>
                <c:pt idx="887">
                  <c:v>3923.2117400000002</c:v>
                </c:pt>
                <c:pt idx="888">
                  <c:v>3927.0693799999999</c:v>
                </c:pt>
                <c:pt idx="889">
                  <c:v>3930.9270099999999</c:v>
                </c:pt>
                <c:pt idx="890">
                  <c:v>3934.7846399999999</c:v>
                </c:pt>
                <c:pt idx="891">
                  <c:v>3938.6422699999998</c:v>
                </c:pt>
                <c:pt idx="892">
                  <c:v>3942.4998999999998</c:v>
                </c:pt>
                <c:pt idx="893">
                  <c:v>3946.35754</c:v>
                </c:pt>
                <c:pt idx="894">
                  <c:v>3950.2151699999999</c:v>
                </c:pt>
                <c:pt idx="895">
                  <c:v>3954.0727999999999</c:v>
                </c:pt>
                <c:pt idx="896">
                  <c:v>3957.9304299999999</c:v>
                </c:pt>
                <c:pt idx="897">
                  <c:v>3961.7880599999999</c:v>
                </c:pt>
                <c:pt idx="898">
                  <c:v>3965.6457</c:v>
                </c:pt>
                <c:pt idx="899">
                  <c:v>3969.50333</c:v>
                </c:pt>
                <c:pt idx="900">
                  <c:v>3973.36096</c:v>
                </c:pt>
                <c:pt idx="901">
                  <c:v>3977.2185899999999</c:v>
                </c:pt>
                <c:pt idx="902">
                  <c:v>3981.0762199999999</c:v>
                </c:pt>
                <c:pt idx="903">
                  <c:v>3984.9338600000001</c:v>
                </c:pt>
                <c:pt idx="904">
                  <c:v>3988.7914900000001</c:v>
                </c:pt>
                <c:pt idx="905">
                  <c:v>3992.64912</c:v>
                </c:pt>
                <c:pt idx="906">
                  <c:v>3996.50675</c:v>
                </c:pt>
                <c:pt idx="907">
                  <c:v>4000.36438</c:v>
                </c:pt>
              </c:numCache>
            </c:numRef>
          </c:xVal>
          <c:yVal>
            <c:numRef>
              <c:f>[1]Sheet1!$C$2:$C$909</c:f>
              <c:numCache>
                <c:formatCode>General</c:formatCode>
                <c:ptCount val="908"/>
                <c:pt idx="0">
                  <c:v>66.798919999999995</c:v>
                </c:pt>
                <c:pt idx="1">
                  <c:v>63.615740000000002</c:v>
                </c:pt>
                <c:pt idx="2">
                  <c:v>62.209539999999997</c:v>
                </c:pt>
                <c:pt idx="3">
                  <c:v>64.047870000000003</c:v>
                </c:pt>
                <c:pt idx="4">
                  <c:v>63.657580000000003</c:v>
                </c:pt>
                <c:pt idx="5">
                  <c:v>61.7423</c:v>
                </c:pt>
                <c:pt idx="6">
                  <c:v>60.544670000000004</c:v>
                </c:pt>
                <c:pt idx="7">
                  <c:v>62.65898</c:v>
                </c:pt>
                <c:pt idx="8">
                  <c:v>65.091470000000001</c:v>
                </c:pt>
                <c:pt idx="9">
                  <c:v>64.75403</c:v>
                </c:pt>
                <c:pt idx="10">
                  <c:v>64.459280000000007</c:v>
                </c:pt>
                <c:pt idx="11">
                  <c:v>65.544390000000007</c:v>
                </c:pt>
                <c:pt idx="12">
                  <c:v>66.323120000000003</c:v>
                </c:pt>
                <c:pt idx="13">
                  <c:v>67.106290000000001</c:v>
                </c:pt>
                <c:pt idx="14">
                  <c:v>66.762200000000007</c:v>
                </c:pt>
                <c:pt idx="15">
                  <c:v>66.348709999999997</c:v>
                </c:pt>
                <c:pt idx="16">
                  <c:v>66.720650000000006</c:v>
                </c:pt>
                <c:pt idx="17">
                  <c:v>66.189229999999995</c:v>
                </c:pt>
                <c:pt idx="18">
                  <c:v>67.04374</c:v>
                </c:pt>
                <c:pt idx="19">
                  <c:v>67.597750000000005</c:v>
                </c:pt>
                <c:pt idx="20">
                  <c:v>68.691839999999999</c:v>
                </c:pt>
                <c:pt idx="21">
                  <c:v>70.516739999999999</c:v>
                </c:pt>
                <c:pt idx="22">
                  <c:v>70.070359999999994</c:v>
                </c:pt>
                <c:pt idx="23">
                  <c:v>68.85812</c:v>
                </c:pt>
                <c:pt idx="24">
                  <c:v>70.087819999999994</c:v>
                </c:pt>
                <c:pt idx="25">
                  <c:v>71.795529999999999</c:v>
                </c:pt>
                <c:pt idx="26">
                  <c:v>71.530709999999999</c:v>
                </c:pt>
                <c:pt idx="27">
                  <c:v>71.180880000000002</c:v>
                </c:pt>
                <c:pt idx="28">
                  <c:v>71.870320000000007</c:v>
                </c:pt>
                <c:pt idx="29">
                  <c:v>71.994529999999997</c:v>
                </c:pt>
                <c:pt idx="30">
                  <c:v>71.292630000000003</c:v>
                </c:pt>
                <c:pt idx="31">
                  <c:v>71.686480000000003</c:v>
                </c:pt>
                <c:pt idx="32">
                  <c:v>72.156360000000006</c:v>
                </c:pt>
                <c:pt idx="33">
                  <c:v>72.420079999999999</c:v>
                </c:pt>
                <c:pt idx="34">
                  <c:v>72.55583</c:v>
                </c:pt>
                <c:pt idx="35">
                  <c:v>72.644019999999998</c:v>
                </c:pt>
                <c:pt idx="36">
                  <c:v>72.938490000000002</c:v>
                </c:pt>
                <c:pt idx="37">
                  <c:v>73.362070000000003</c:v>
                </c:pt>
                <c:pt idx="38">
                  <c:v>73.691680000000005</c:v>
                </c:pt>
                <c:pt idx="39">
                  <c:v>73.903400000000005</c:v>
                </c:pt>
                <c:pt idx="40">
                  <c:v>73.906480000000002</c:v>
                </c:pt>
                <c:pt idx="41">
                  <c:v>74.01455</c:v>
                </c:pt>
                <c:pt idx="42">
                  <c:v>74.361189999999993</c:v>
                </c:pt>
                <c:pt idx="43">
                  <c:v>74.615979999999993</c:v>
                </c:pt>
                <c:pt idx="44">
                  <c:v>74.897769999999994</c:v>
                </c:pt>
                <c:pt idx="45">
                  <c:v>75.206649999999996</c:v>
                </c:pt>
                <c:pt idx="46">
                  <c:v>75.680030000000002</c:v>
                </c:pt>
                <c:pt idx="47">
                  <c:v>76.252369999999999</c:v>
                </c:pt>
                <c:pt idx="48">
                  <c:v>76.775319999999994</c:v>
                </c:pt>
                <c:pt idx="49">
                  <c:v>77.045060000000007</c:v>
                </c:pt>
                <c:pt idx="50">
                  <c:v>77.321809999999999</c:v>
                </c:pt>
                <c:pt idx="51">
                  <c:v>77.496740000000003</c:v>
                </c:pt>
                <c:pt idx="52">
                  <c:v>77.356679999999997</c:v>
                </c:pt>
                <c:pt idx="53">
                  <c:v>77.915279999999996</c:v>
                </c:pt>
                <c:pt idx="54">
                  <c:v>78.334549999999993</c:v>
                </c:pt>
                <c:pt idx="55">
                  <c:v>78.466790000000003</c:v>
                </c:pt>
                <c:pt idx="56">
                  <c:v>78.670990000000003</c:v>
                </c:pt>
                <c:pt idx="57">
                  <c:v>78.989729999999994</c:v>
                </c:pt>
                <c:pt idx="58">
                  <c:v>79.026340000000005</c:v>
                </c:pt>
                <c:pt idx="59">
                  <c:v>79.02619</c:v>
                </c:pt>
                <c:pt idx="60">
                  <c:v>79.502440000000007</c:v>
                </c:pt>
                <c:pt idx="61">
                  <c:v>79.961849999999998</c:v>
                </c:pt>
                <c:pt idx="62">
                  <c:v>80.292879999999997</c:v>
                </c:pt>
                <c:pt idx="63">
                  <c:v>80.375709999999998</c:v>
                </c:pt>
                <c:pt idx="64">
                  <c:v>80.50264</c:v>
                </c:pt>
                <c:pt idx="65">
                  <c:v>80.758510000000001</c:v>
                </c:pt>
                <c:pt idx="66">
                  <c:v>81.293369999999996</c:v>
                </c:pt>
                <c:pt idx="67">
                  <c:v>81.718119999999999</c:v>
                </c:pt>
                <c:pt idx="68">
                  <c:v>81.419700000000006</c:v>
                </c:pt>
                <c:pt idx="69">
                  <c:v>81.353740000000002</c:v>
                </c:pt>
                <c:pt idx="70">
                  <c:v>81.428169999999994</c:v>
                </c:pt>
                <c:pt idx="71">
                  <c:v>82.044280000000001</c:v>
                </c:pt>
                <c:pt idx="72">
                  <c:v>82.843609999999998</c:v>
                </c:pt>
                <c:pt idx="73">
                  <c:v>83.062830000000005</c:v>
                </c:pt>
                <c:pt idx="74">
                  <c:v>83.171390000000002</c:v>
                </c:pt>
                <c:pt idx="75">
                  <c:v>83.913390000000007</c:v>
                </c:pt>
                <c:pt idx="76">
                  <c:v>84.249690000000001</c:v>
                </c:pt>
                <c:pt idx="77">
                  <c:v>84.233760000000004</c:v>
                </c:pt>
                <c:pt idx="78">
                  <c:v>84.467680000000001</c:v>
                </c:pt>
                <c:pt idx="79">
                  <c:v>84.946100000000001</c:v>
                </c:pt>
                <c:pt idx="80">
                  <c:v>85.412890000000004</c:v>
                </c:pt>
                <c:pt idx="81">
                  <c:v>85.703460000000007</c:v>
                </c:pt>
                <c:pt idx="82">
                  <c:v>85.932460000000006</c:v>
                </c:pt>
                <c:pt idx="83">
                  <c:v>85.878240000000005</c:v>
                </c:pt>
                <c:pt idx="84">
                  <c:v>85.891829999999999</c:v>
                </c:pt>
                <c:pt idx="85">
                  <c:v>86.902550000000005</c:v>
                </c:pt>
                <c:pt idx="86">
                  <c:v>87.68683</c:v>
                </c:pt>
                <c:pt idx="87">
                  <c:v>87.695760000000007</c:v>
                </c:pt>
                <c:pt idx="88">
                  <c:v>87.881259999999997</c:v>
                </c:pt>
                <c:pt idx="89">
                  <c:v>88.208860000000001</c:v>
                </c:pt>
                <c:pt idx="90">
                  <c:v>88.558499999999995</c:v>
                </c:pt>
                <c:pt idx="91">
                  <c:v>88.374229999999997</c:v>
                </c:pt>
                <c:pt idx="92">
                  <c:v>88.351179999999999</c:v>
                </c:pt>
                <c:pt idx="93">
                  <c:v>88.598249999999993</c:v>
                </c:pt>
                <c:pt idx="94">
                  <c:v>88.689660000000003</c:v>
                </c:pt>
                <c:pt idx="95">
                  <c:v>88.775779999999997</c:v>
                </c:pt>
                <c:pt idx="96">
                  <c:v>89.151200000000003</c:v>
                </c:pt>
                <c:pt idx="97">
                  <c:v>89.629239999999996</c:v>
                </c:pt>
                <c:pt idx="98">
                  <c:v>89.890820000000005</c:v>
                </c:pt>
                <c:pt idx="99">
                  <c:v>90.020129999999995</c:v>
                </c:pt>
                <c:pt idx="100">
                  <c:v>89.666070000000005</c:v>
                </c:pt>
                <c:pt idx="101">
                  <c:v>89.499440000000007</c:v>
                </c:pt>
                <c:pt idx="102">
                  <c:v>89.48742</c:v>
                </c:pt>
                <c:pt idx="103">
                  <c:v>89.628519999999995</c:v>
                </c:pt>
                <c:pt idx="104">
                  <c:v>89.698499999999996</c:v>
                </c:pt>
                <c:pt idx="105">
                  <c:v>89.72099</c:v>
                </c:pt>
                <c:pt idx="106">
                  <c:v>89.875910000000005</c:v>
                </c:pt>
                <c:pt idx="107">
                  <c:v>89.999070000000003</c:v>
                </c:pt>
                <c:pt idx="108">
                  <c:v>90.008039999999994</c:v>
                </c:pt>
                <c:pt idx="109">
                  <c:v>90.391180000000006</c:v>
                </c:pt>
                <c:pt idx="110">
                  <c:v>90.760999999999996</c:v>
                </c:pt>
                <c:pt idx="111">
                  <c:v>90.808359999999993</c:v>
                </c:pt>
                <c:pt idx="112">
                  <c:v>90.932860000000005</c:v>
                </c:pt>
                <c:pt idx="113">
                  <c:v>90.667379999999994</c:v>
                </c:pt>
                <c:pt idx="114">
                  <c:v>90.42989</c:v>
                </c:pt>
                <c:pt idx="115">
                  <c:v>90.540149999999997</c:v>
                </c:pt>
                <c:pt idx="116">
                  <c:v>90.594729999999998</c:v>
                </c:pt>
                <c:pt idx="117">
                  <c:v>90.433279999999996</c:v>
                </c:pt>
                <c:pt idx="118">
                  <c:v>90.368880000000004</c:v>
                </c:pt>
                <c:pt idx="119">
                  <c:v>90.265820000000005</c:v>
                </c:pt>
                <c:pt idx="120">
                  <c:v>90.279750000000007</c:v>
                </c:pt>
                <c:pt idx="121">
                  <c:v>90.296499999999995</c:v>
                </c:pt>
                <c:pt idx="122">
                  <c:v>90.111180000000004</c:v>
                </c:pt>
                <c:pt idx="123">
                  <c:v>89.674340000000001</c:v>
                </c:pt>
                <c:pt idx="124">
                  <c:v>89.348640000000003</c:v>
                </c:pt>
                <c:pt idx="125">
                  <c:v>89.482420000000005</c:v>
                </c:pt>
                <c:pt idx="126">
                  <c:v>89.419359999999998</c:v>
                </c:pt>
                <c:pt idx="127">
                  <c:v>89.341750000000005</c:v>
                </c:pt>
                <c:pt idx="128">
                  <c:v>89.240939999999995</c:v>
                </c:pt>
                <c:pt idx="129">
                  <c:v>88.991950000000003</c:v>
                </c:pt>
                <c:pt idx="130">
                  <c:v>88.748990000000006</c:v>
                </c:pt>
                <c:pt idx="131">
                  <c:v>88.826030000000003</c:v>
                </c:pt>
                <c:pt idx="132">
                  <c:v>88.893100000000004</c:v>
                </c:pt>
                <c:pt idx="133">
                  <c:v>88.803259999999995</c:v>
                </c:pt>
                <c:pt idx="134">
                  <c:v>88.743920000000003</c:v>
                </c:pt>
                <c:pt idx="135">
                  <c:v>88.682640000000006</c:v>
                </c:pt>
                <c:pt idx="136">
                  <c:v>88.782629999999997</c:v>
                </c:pt>
                <c:pt idx="137">
                  <c:v>88.942099999999996</c:v>
                </c:pt>
                <c:pt idx="138">
                  <c:v>89.019499999999994</c:v>
                </c:pt>
                <c:pt idx="139">
                  <c:v>89.059510000000003</c:v>
                </c:pt>
                <c:pt idx="140">
                  <c:v>89.290499999999994</c:v>
                </c:pt>
                <c:pt idx="141">
                  <c:v>89.732669999999999</c:v>
                </c:pt>
                <c:pt idx="142">
                  <c:v>90.267560000000003</c:v>
                </c:pt>
                <c:pt idx="143">
                  <c:v>90.599419999999995</c:v>
                </c:pt>
                <c:pt idx="144">
                  <c:v>90.468209999999999</c:v>
                </c:pt>
                <c:pt idx="145">
                  <c:v>90.383099999999999</c:v>
                </c:pt>
                <c:pt idx="146">
                  <c:v>90.794449999999998</c:v>
                </c:pt>
                <c:pt idx="147">
                  <c:v>90.854910000000004</c:v>
                </c:pt>
                <c:pt idx="148">
                  <c:v>90.905360000000002</c:v>
                </c:pt>
                <c:pt idx="149">
                  <c:v>90.998270000000005</c:v>
                </c:pt>
                <c:pt idx="150">
                  <c:v>91.284520000000001</c:v>
                </c:pt>
                <c:pt idx="151">
                  <c:v>91.559970000000007</c:v>
                </c:pt>
                <c:pt idx="152">
                  <c:v>91.697630000000004</c:v>
                </c:pt>
                <c:pt idx="153">
                  <c:v>91.924440000000004</c:v>
                </c:pt>
                <c:pt idx="154">
                  <c:v>92.105429999999998</c:v>
                </c:pt>
                <c:pt idx="155">
                  <c:v>92.119069999999994</c:v>
                </c:pt>
                <c:pt idx="156">
                  <c:v>92.232690000000005</c:v>
                </c:pt>
                <c:pt idx="157">
                  <c:v>92.336740000000006</c:v>
                </c:pt>
                <c:pt idx="158">
                  <c:v>92.436700000000002</c:v>
                </c:pt>
                <c:pt idx="159">
                  <c:v>92.673900000000003</c:v>
                </c:pt>
                <c:pt idx="160">
                  <c:v>92.990650000000002</c:v>
                </c:pt>
                <c:pt idx="161">
                  <c:v>93.140199999999993</c:v>
                </c:pt>
                <c:pt idx="162">
                  <c:v>93.398309999999995</c:v>
                </c:pt>
                <c:pt idx="163">
                  <c:v>93.654110000000003</c:v>
                </c:pt>
                <c:pt idx="164">
                  <c:v>93.913449999999997</c:v>
                </c:pt>
                <c:pt idx="165">
                  <c:v>94.35</c:v>
                </c:pt>
                <c:pt idx="166">
                  <c:v>94.664689999999993</c:v>
                </c:pt>
                <c:pt idx="167">
                  <c:v>94.727270000000004</c:v>
                </c:pt>
                <c:pt idx="168">
                  <c:v>94.809460000000001</c:v>
                </c:pt>
                <c:pt idx="169">
                  <c:v>95.018039999999999</c:v>
                </c:pt>
                <c:pt idx="170">
                  <c:v>94.942769999999996</c:v>
                </c:pt>
                <c:pt idx="171">
                  <c:v>94.713250000000002</c:v>
                </c:pt>
                <c:pt idx="172">
                  <c:v>94.767830000000004</c:v>
                </c:pt>
                <c:pt idx="173">
                  <c:v>95.043189999999996</c:v>
                </c:pt>
                <c:pt idx="174">
                  <c:v>95.158349999999999</c:v>
                </c:pt>
                <c:pt idx="175">
                  <c:v>95.315150000000003</c:v>
                </c:pt>
                <c:pt idx="176">
                  <c:v>95.385570000000001</c:v>
                </c:pt>
                <c:pt idx="177">
                  <c:v>95.384020000000007</c:v>
                </c:pt>
                <c:pt idx="178">
                  <c:v>95.418080000000003</c:v>
                </c:pt>
                <c:pt idx="179">
                  <c:v>95.718320000000006</c:v>
                </c:pt>
                <c:pt idx="180">
                  <c:v>95.901790000000005</c:v>
                </c:pt>
                <c:pt idx="181">
                  <c:v>95.849050000000005</c:v>
                </c:pt>
                <c:pt idx="182">
                  <c:v>95.827659999999995</c:v>
                </c:pt>
                <c:pt idx="183">
                  <c:v>95.894009999999994</c:v>
                </c:pt>
                <c:pt idx="184">
                  <c:v>95.914559999999994</c:v>
                </c:pt>
                <c:pt idx="185">
                  <c:v>95.858260000000001</c:v>
                </c:pt>
                <c:pt idx="186">
                  <c:v>95.744060000000005</c:v>
                </c:pt>
                <c:pt idx="187">
                  <c:v>95.571179999999998</c:v>
                </c:pt>
                <c:pt idx="188">
                  <c:v>95.405559999999994</c:v>
                </c:pt>
                <c:pt idx="189">
                  <c:v>95.480819999999994</c:v>
                </c:pt>
                <c:pt idx="190">
                  <c:v>95.541960000000003</c:v>
                </c:pt>
                <c:pt idx="191">
                  <c:v>95.556820000000002</c:v>
                </c:pt>
                <c:pt idx="192">
                  <c:v>95.464590000000001</c:v>
                </c:pt>
                <c:pt idx="193">
                  <c:v>95.222669999999994</c:v>
                </c:pt>
                <c:pt idx="194">
                  <c:v>95.068070000000006</c:v>
                </c:pt>
                <c:pt idx="195">
                  <c:v>94.711590000000001</c:v>
                </c:pt>
                <c:pt idx="196">
                  <c:v>94.252780000000001</c:v>
                </c:pt>
                <c:pt idx="197">
                  <c:v>93.663169999999994</c:v>
                </c:pt>
                <c:pt idx="198">
                  <c:v>93.236509999999996</c:v>
                </c:pt>
                <c:pt idx="199">
                  <c:v>93.297460000000001</c:v>
                </c:pt>
                <c:pt idx="200">
                  <c:v>93.727260000000001</c:v>
                </c:pt>
                <c:pt idx="201">
                  <c:v>94.375579999999999</c:v>
                </c:pt>
                <c:pt idx="202">
                  <c:v>95.004260000000002</c:v>
                </c:pt>
                <c:pt idx="203">
                  <c:v>95.362080000000006</c:v>
                </c:pt>
                <c:pt idx="204">
                  <c:v>95.339960000000005</c:v>
                </c:pt>
                <c:pt idx="205">
                  <c:v>95.126949999999994</c:v>
                </c:pt>
                <c:pt idx="206">
                  <c:v>94.964200000000005</c:v>
                </c:pt>
                <c:pt idx="207">
                  <c:v>94.746579999999994</c:v>
                </c:pt>
                <c:pt idx="208">
                  <c:v>94.647869999999998</c:v>
                </c:pt>
                <c:pt idx="209">
                  <c:v>94.679209999999998</c:v>
                </c:pt>
                <c:pt idx="210">
                  <c:v>94.644620000000003</c:v>
                </c:pt>
                <c:pt idx="211">
                  <c:v>94.551850000000002</c:v>
                </c:pt>
                <c:pt idx="212">
                  <c:v>94.428820000000002</c:v>
                </c:pt>
                <c:pt idx="213">
                  <c:v>94.408389999999997</c:v>
                </c:pt>
                <c:pt idx="214">
                  <c:v>94.385099999999994</c:v>
                </c:pt>
                <c:pt idx="215">
                  <c:v>94.42989</c:v>
                </c:pt>
                <c:pt idx="216">
                  <c:v>94.467680000000001</c:v>
                </c:pt>
                <c:pt idx="217">
                  <c:v>94.362899999999996</c:v>
                </c:pt>
                <c:pt idx="218">
                  <c:v>94.308809999999994</c:v>
                </c:pt>
                <c:pt idx="219">
                  <c:v>94.33963</c:v>
                </c:pt>
                <c:pt idx="220">
                  <c:v>94.566460000000006</c:v>
                </c:pt>
                <c:pt idx="221">
                  <c:v>94.859790000000004</c:v>
                </c:pt>
                <c:pt idx="222">
                  <c:v>94.914320000000004</c:v>
                </c:pt>
                <c:pt idx="223">
                  <c:v>94.909499999999994</c:v>
                </c:pt>
                <c:pt idx="224">
                  <c:v>94.898129999999995</c:v>
                </c:pt>
                <c:pt idx="225">
                  <c:v>94.836209999999994</c:v>
                </c:pt>
                <c:pt idx="226">
                  <c:v>94.752070000000003</c:v>
                </c:pt>
                <c:pt idx="227">
                  <c:v>94.897959999999998</c:v>
                </c:pt>
                <c:pt idx="228">
                  <c:v>94.986080000000001</c:v>
                </c:pt>
                <c:pt idx="229">
                  <c:v>94.860169999999997</c:v>
                </c:pt>
                <c:pt idx="230">
                  <c:v>94.75676</c:v>
                </c:pt>
                <c:pt idx="231">
                  <c:v>94.742720000000006</c:v>
                </c:pt>
                <c:pt idx="232">
                  <c:v>94.570319999999995</c:v>
                </c:pt>
                <c:pt idx="233">
                  <c:v>94.419240000000002</c:v>
                </c:pt>
                <c:pt idx="234">
                  <c:v>94.401240000000001</c:v>
                </c:pt>
                <c:pt idx="235">
                  <c:v>94.433400000000006</c:v>
                </c:pt>
                <c:pt idx="236">
                  <c:v>94.3827</c:v>
                </c:pt>
                <c:pt idx="237">
                  <c:v>94.326970000000003</c:v>
                </c:pt>
                <c:pt idx="238">
                  <c:v>94.301450000000003</c:v>
                </c:pt>
                <c:pt idx="239">
                  <c:v>94.290989999999994</c:v>
                </c:pt>
                <c:pt idx="240">
                  <c:v>94.337069999999997</c:v>
                </c:pt>
                <c:pt idx="241">
                  <c:v>94.401179999999997</c:v>
                </c:pt>
                <c:pt idx="242">
                  <c:v>94.426929999999999</c:v>
                </c:pt>
                <c:pt idx="243">
                  <c:v>94.547839999999994</c:v>
                </c:pt>
                <c:pt idx="244">
                  <c:v>94.70975</c:v>
                </c:pt>
                <c:pt idx="245">
                  <c:v>94.827709999999996</c:v>
                </c:pt>
                <c:pt idx="246">
                  <c:v>94.999489999999994</c:v>
                </c:pt>
                <c:pt idx="247">
                  <c:v>95.368369999999999</c:v>
                </c:pt>
                <c:pt idx="248">
                  <c:v>95.672870000000003</c:v>
                </c:pt>
                <c:pt idx="249">
                  <c:v>95.699359999999999</c:v>
                </c:pt>
                <c:pt idx="250">
                  <c:v>95.820149999999998</c:v>
                </c:pt>
                <c:pt idx="251">
                  <c:v>96.164820000000006</c:v>
                </c:pt>
                <c:pt idx="252">
                  <c:v>96.528989999999993</c:v>
                </c:pt>
                <c:pt idx="253">
                  <c:v>96.795869999999994</c:v>
                </c:pt>
                <c:pt idx="254">
                  <c:v>97.01164</c:v>
                </c:pt>
                <c:pt idx="255">
                  <c:v>97.094430000000003</c:v>
                </c:pt>
                <c:pt idx="256">
                  <c:v>97.181439999999995</c:v>
                </c:pt>
                <c:pt idx="257">
                  <c:v>97.231840000000005</c:v>
                </c:pt>
                <c:pt idx="258">
                  <c:v>97.288560000000004</c:v>
                </c:pt>
                <c:pt idx="259">
                  <c:v>97.367789999999999</c:v>
                </c:pt>
                <c:pt idx="260">
                  <c:v>97.561859999999996</c:v>
                </c:pt>
                <c:pt idx="261">
                  <c:v>97.606470000000002</c:v>
                </c:pt>
                <c:pt idx="262">
                  <c:v>97.605080000000001</c:v>
                </c:pt>
                <c:pt idx="263">
                  <c:v>97.564269999999993</c:v>
                </c:pt>
                <c:pt idx="264">
                  <c:v>97.359849999999994</c:v>
                </c:pt>
                <c:pt idx="265">
                  <c:v>97.372249999999994</c:v>
                </c:pt>
                <c:pt idx="266">
                  <c:v>97.417069999999995</c:v>
                </c:pt>
                <c:pt idx="267">
                  <c:v>97.335049999999995</c:v>
                </c:pt>
                <c:pt idx="268">
                  <c:v>97.140839999999997</c:v>
                </c:pt>
                <c:pt idx="269">
                  <c:v>96.999690000000001</c:v>
                </c:pt>
                <c:pt idx="270">
                  <c:v>97.077439999999996</c:v>
                </c:pt>
                <c:pt idx="271">
                  <c:v>97.194990000000004</c:v>
                </c:pt>
                <c:pt idx="272">
                  <c:v>97.255750000000006</c:v>
                </c:pt>
                <c:pt idx="273">
                  <c:v>97.331299999999999</c:v>
                </c:pt>
                <c:pt idx="274">
                  <c:v>97.360420000000005</c:v>
                </c:pt>
                <c:pt idx="275">
                  <c:v>97.195390000000003</c:v>
                </c:pt>
                <c:pt idx="276">
                  <c:v>97.131969999999995</c:v>
                </c:pt>
                <c:pt idx="277">
                  <c:v>97.190560000000005</c:v>
                </c:pt>
                <c:pt idx="278">
                  <c:v>97.327209999999994</c:v>
                </c:pt>
                <c:pt idx="279">
                  <c:v>97.31362</c:v>
                </c:pt>
                <c:pt idx="280">
                  <c:v>97.177670000000006</c:v>
                </c:pt>
                <c:pt idx="281">
                  <c:v>97.049539999999993</c:v>
                </c:pt>
                <c:pt idx="282">
                  <c:v>97.091329999999999</c:v>
                </c:pt>
                <c:pt idx="283">
                  <c:v>97.25094</c:v>
                </c:pt>
                <c:pt idx="284">
                  <c:v>97.379630000000006</c:v>
                </c:pt>
                <c:pt idx="285">
                  <c:v>97.191640000000007</c:v>
                </c:pt>
                <c:pt idx="286">
                  <c:v>97.075550000000007</c:v>
                </c:pt>
                <c:pt idx="287">
                  <c:v>97.131519999999995</c:v>
                </c:pt>
                <c:pt idx="288">
                  <c:v>97.225110000000001</c:v>
                </c:pt>
                <c:pt idx="289">
                  <c:v>97.116770000000002</c:v>
                </c:pt>
                <c:pt idx="290">
                  <c:v>97.001429999999999</c:v>
                </c:pt>
                <c:pt idx="291">
                  <c:v>97.089659999999995</c:v>
                </c:pt>
                <c:pt idx="292">
                  <c:v>96.922970000000007</c:v>
                </c:pt>
                <c:pt idx="293">
                  <c:v>96.877480000000006</c:v>
                </c:pt>
                <c:pt idx="294">
                  <c:v>97.064920000000001</c:v>
                </c:pt>
                <c:pt idx="295">
                  <c:v>97.159390000000002</c:v>
                </c:pt>
                <c:pt idx="296">
                  <c:v>97.058220000000006</c:v>
                </c:pt>
                <c:pt idx="297">
                  <c:v>96.94229</c:v>
                </c:pt>
                <c:pt idx="298">
                  <c:v>96.87809</c:v>
                </c:pt>
                <c:pt idx="299">
                  <c:v>96.975769999999997</c:v>
                </c:pt>
                <c:pt idx="300">
                  <c:v>97.02346</c:v>
                </c:pt>
                <c:pt idx="301">
                  <c:v>97.114180000000005</c:v>
                </c:pt>
                <c:pt idx="302">
                  <c:v>97.188959999999994</c:v>
                </c:pt>
                <c:pt idx="303">
                  <c:v>97.089759999999998</c:v>
                </c:pt>
                <c:pt idx="304">
                  <c:v>97.053979999999996</c:v>
                </c:pt>
                <c:pt idx="305">
                  <c:v>97.065299999999993</c:v>
                </c:pt>
                <c:pt idx="306">
                  <c:v>96.919650000000004</c:v>
                </c:pt>
                <c:pt idx="307">
                  <c:v>96.783060000000006</c:v>
                </c:pt>
                <c:pt idx="308">
                  <c:v>96.881950000000003</c:v>
                </c:pt>
                <c:pt idx="309">
                  <c:v>97.026539999999997</c:v>
                </c:pt>
                <c:pt idx="310">
                  <c:v>97.144959999999998</c:v>
                </c:pt>
                <c:pt idx="311">
                  <c:v>96.772400000000005</c:v>
                </c:pt>
                <c:pt idx="312">
                  <c:v>96.550619999999995</c:v>
                </c:pt>
                <c:pt idx="313">
                  <c:v>96.577529999999996</c:v>
                </c:pt>
                <c:pt idx="314">
                  <c:v>96.470470000000006</c:v>
                </c:pt>
                <c:pt idx="315">
                  <c:v>96.245509999999996</c:v>
                </c:pt>
                <c:pt idx="316">
                  <c:v>96.134280000000004</c:v>
                </c:pt>
                <c:pt idx="317">
                  <c:v>96.080119999999994</c:v>
                </c:pt>
                <c:pt idx="318">
                  <c:v>96.14058</c:v>
                </c:pt>
                <c:pt idx="319">
                  <c:v>96.099100000000007</c:v>
                </c:pt>
                <c:pt idx="320">
                  <c:v>96.247500000000002</c:v>
                </c:pt>
                <c:pt idx="321">
                  <c:v>96.526669999999996</c:v>
                </c:pt>
                <c:pt idx="322">
                  <c:v>96.631960000000007</c:v>
                </c:pt>
                <c:pt idx="323">
                  <c:v>96.617829999999998</c:v>
                </c:pt>
                <c:pt idx="324">
                  <c:v>96.769279999999995</c:v>
                </c:pt>
                <c:pt idx="325">
                  <c:v>97.166330000000002</c:v>
                </c:pt>
                <c:pt idx="326">
                  <c:v>97.473870000000005</c:v>
                </c:pt>
                <c:pt idx="327">
                  <c:v>97.384950000000003</c:v>
                </c:pt>
                <c:pt idx="328">
                  <c:v>97.128529999999998</c:v>
                </c:pt>
                <c:pt idx="329">
                  <c:v>97.175939999999997</c:v>
                </c:pt>
                <c:pt idx="330">
                  <c:v>97.274280000000005</c:v>
                </c:pt>
                <c:pt idx="331">
                  <c:v>97.319900000000004</c:v>
                </c:pt>
                <c:pt idx="332">
                  <c:v>97.210049999999995</c:v>
                </c:pt>
                <c:pt idx="333">
                  <c:v>97.125470000000007</c:v>
                </c:pt>
                <c:pt idx="334">
                  <c:v>97.299520000000001</c:v>
                </c:pt>
                <c:pt idx="335">
                  <c:v>97.496629999999996</c:v>
                </c:pt>
                <c:pt idx="336">
                  <c:v>97.524850000000001</c:v>
                </c:pt>
                <c:pt idx="337">
                  <c:v>97.384450000000001</c:v>
                </c:pt>
                <c:pt idx="338">
                  <c:v>97.298069999999996</c:v>
                </c:pt>
                <c:pt idx="339">
                  <c:v>97.244659999999996</c:v>
                </c:pt>
                <c:pt idx="340">
                  <c:v>97.234390000000005</c:v>
                </c:pt>
                <c:pt idx="341">
                  <c:v>97.108710000000002</c:v>
                </c:pt>
                <c:pt idx="342">
                  <c:v>97.191180000000003</c:v>
                </c:pt>
                <c:pt idx="343">
                  <c:v>97.406869999999998</c:v>
                </c:pt>
                <c:pt idx="344">
                  <c:v>97.423649999999995</c:v>
                </c:pt>
                <c:pt idx="345">
                  <c:v>97.62715</c:v>
                </c:pt>
                <c:pt idx="346">
                  <c:v>97.681989999999999</c:v>
                </c:pt>
                <c:pt idx="347">
                  <c:v>97.533519999999996</c:v>
                </c:pt>
                <c:pt idx="348">
                  <c:v>97.587230000000005</c:v>
                </c:pt>
                <c:pt idx="349">
                  <c:v>97.390450000000001</c:v>
                </c:pt>
                <c:pt idx="350">
                  <c:v>97.174899999999994</c:v>
                </c:pt>
                <c:pt idx="351">
                  <c:v>97.265460000000004</c:v>
                </c:pt>
                <c:pt idx="352">
                  <c:v>97.42268</c:v>
                </c:pt>
                <c:pt idx="353">
                  <c:v>97.181100000000001</c:v>
                </c:pt>
                <c:pt idx="354">
                  <c:v>96.792109999999994</c:v>
                </c:pt>
                <c:pt idx="355">
                  <c:v>97.268439999999998</c:v>
                </c:pt>
                <c:pt idx="356">
                  <c:v>97.903700000000001</c:v>
                </c:pt>
                <c:pt idx="357">
                  <c:v>97.538889999999995</c:v>
                </c:pt>
                <c:pt idx="358">
                  <c:v>97.266099999999994</c:v>
                </c:pt>
                <c:pt idx="359">
                  <c:v>97.704319999999996</c:v>
                </c:pt>
                <c:pt idx="360">
                  <c:v>97.374110000000002</c:v>
                </c:pt>
                <c:pt idx="361">
                  <c:v>97.035309999999996</c:v>
                </c:pt>
                <c:pt idx="362">
                  <c:v>97.195210000000003</c:v>
                </c:pt>
                <c:pt idx="363">
                  <c:v>97.121279999999999</c:v>
                </c:pt>
                <c:pt idx="364">
                  <c:v>97.463660000000004</c:v>
                </c:pt>
                <c:pt idx="365">
                  <c:v>97.358519999999999</c:v>
                </c:pt>
                <c:pt idx="366">
                  <c:v>97.986310000000003</c:v>
                </c:pt>
                <c:pt idx="367">
                  <c:v>98.297610000000006</c:v>
                </c:pt>
                <c:pt idx="368">
                  <c:v>97.856949999999998</c:v>
                </c:pt>
                <c:pt idx="369">
                  <c:v>97.169470000000004</c:v>
                </c:pt>
                <c:pt idx="370">
                  <c:v>97.083359999999999</c:v>
                </c:pt>
                <c:pt idx="371">
                  <c:v>97.022279999999995</c:v>
                </c:pt>
                <c:pt idx="372">
                  <c:v>97.413719999999998</c:v>
                </c:pt>
                <c:pt idx="373">
                  <c:v>98.12764</c:v>
                </c:pt>
                <c:pt idx="374">
                  <c:v>98.934870000000004</c:v>
                </c:pt>
                <c:pt idx="375">
                  <c:v>99.097440000000006</c:v>
                </c:pt>
                <c:pt idx="376">
                  <c:v>99.210570000000004</c:v>
                </c:pt>
                <c:pt idx="377">
                  <c:v>99.111639999999994</c:v>
                </c:pt>
                <c:pt idx="378">
                  <c:v>99.401269999999997</c:v>
                </c:pt>
                <c:pt idx="379">
                  <c:v>99.191029999999998</c:v>
                </c:pt>
                <c:pt idx="380">
                  <c:v>96.803529999999995</c:v>
                </c:pt>
                <c:pt idx="381">
                  <c:v>94.807180000000002</c:v>
                </c:pt>
                <c:pt idx="382">
                  <c:v>96.577449999999999</c:v>
                </c:pt>
                <c:pt idx="383">
                  <c:v>98.386279999999999</c:v>
                </c:pt>
                <c:pt idx="384">
                  <c:v>97.2864</c:v>
                </c:pt>
                <c:pt idx="385">
                  <c:v>95.932429999999997</c:v>
                </c:pt>
                <c:pt idx="386">
                  <c:v>95.948759999999993</c:v>
                </c:pt>
                <c:pt idx="387">
                  <c:v>97.521150000000006</c:v>
                </c:pt>
                <c:pt idx="388">
                  <c:v>98.065219999999997</c:v>
                </c:pt>
                <c:pt idx="389">
                  <c:v>99.567750000000004</c:v>
                </c:pt>
                <c:pt idx="390">
                  <c:v>99.943020000000004</c:v>
                </c:pt>
                <c:pt idx="391">
                  <c:v>101.38281000000001</c:v>
                </c:pt>
                <c:pt idx="392">
                  <c:v>99.394019999999998</c:v>
                </c:pt>
                <c:pt idx="393">
                  <c:v>95.893129999999999</c:v>
                </c:pt>
                <c:pt idx="394">
                  <c:v>96.118960000000001</c:v>
                </c:pt>
                <c:pt idx="395">
                  <c:v>98.089979999999997</c:v>
                </c:pt>
                <c:pt idx="396">
                  <c:v>100.08242</c:v>
                </c:pt>
                <c:pt idx="397">
                  <c:v>98.929659999999998</c:v>
                </c:pt>
                <c:pt idx="398">
                  <c:v>96.494820000000004</c:v>
                </c:pt>
                <c:pt idx="399">
                  <c:v>97.50103</c:v>
                </c:pt>
                <c:pt idx="400">
                  <c:v>98.453850000000003</c:v>
                </c:pt>
                <c:pt idx="401">
                  <c:v>97.756590000000003</c:v>
                </c:pt>
                <c:pt idx="402">
                  <c:v>96.501900000000006</c:v>
                </c:pt>
                <c:pt idx="403">
                  <c:v>96.536270000000002</c:v>
                </c:pt>
                <c:pt idx="404">
                  <c:v>97.428709999999995</c:v>
                </c:pt>
                <c:pt idx="405">
                  <c:v>97.460790000000003</c:v>
                </c:pt>
                <c:pt idx="406">
                  <c:v>96.607489999999999</c:v>
                </c:pt>
                <c:pt idx="407">
                  <c:v>95.255350000000007</c:v>
                </c:pt>
                <c:pt idx="408">
                  <c:v>94.574820000000003</c:v>
                </c:pt>
                <c:pt idx="409">
                  <c:v>94.951430000000002</c:v>
                </c:pt>
                <c:pt idx="410">
                  <c:v>96.31532</c:v>
                </c:pt>
                <c:pt idx="411">
                  <c:v>96.682680000000005</c:v>
                </c:pt>
                <c:pt idx="412">
                  <c:v>97.095799999999997</c:v>
                </c:pt>
                <c:pt idx="413">
                  <c:v>97.000140000000002</c:v>
                </c:pt>
                <c:pt idx="414">
                  <c:v>97.398690000000002</c:v>
                </c:pt>
                <c:pt idx="415">
                  <c:v>97.259110000000007</c:v>
                </c:pt>
                <c:pt idx="416">
                  <c:v>96.680729999999997</c:v>
                </c:pt>
                <c:pt idx="417">
                  <c:v>96.76361</c:v>
                </c:pt>
                <c:pt idx="418">
                  <c:v>96.978409999999997</c:v>
                </c:pt>
                <c:pt idx="419">
                  <c:v>96.96208</c:v>
                </c:pt>
                <c:pt idx="420">
                  <c:v>96.451459999999997</c:v>
                </c:pt>
                <c:pt idx="421">
                  <c:v>97.08981</c:v>
                </c:pt>
                <c:pt idx="422">
                  <c:v>97.61036</c:v>
                </c:pt>
                <c:pt idx="423">
                  <c:v>97.199669999999998</c:v>
                </c:pt>
                <c:pt idx="424">
                  <c:v>98.24091</c:v>
                </c:pt>
                <c:pt idx="425">
                  <c:v>99.973659999999995</c:v>
                </c:pt>
                <c:pt idx="426">
                  <c:v>99.044820000000001</c:v>
                </c:pt>
                <c:pt idx="427">
                  <c:v>97.22936</c:v>
                </c:pt>
                <c:pt idx="428">
                  <c:v>97.343580000000003</c:v>
                </c:pt>
                <c:pt idx="429">
                  <c:v>99.520259999999993</c:v>
                </c:pt>
                <c:pt idx="430">
                  <c:v>95.644779999999997</c:v>
                </c:pt>
                <c:pt idx="431">
                  <c:v>93.139399999999995</c:v>
                </c:pt>
                <c:pt idx="432">
                  <c:v>95.455699999999993</c:v>
                </c:pt>
                <c:pt idx="433">
                  <c:v>96.941770000000005</c:v>
                </c:pt>
                <c:pt idx="434">
                  <c:v>100.16621000000001</c:v>
                </c:pt>
                <c:pt idx="435">
                  <c:v>101.54488000000001</c:v>
                </c:pt>
                <c:pt idx="436">
                  <c:v>98.590100000000007</c:v>
                </c:pt>
                <c:pt idx="437">
                  <c:v>96.015069999999994</c:v>
                </c:pt>
                <c:pt idx="438">
                  <c:v>96.171210000000002</c:v>
                </c:pt>
                <c:pt idx="439">
                  <c:v>96.595020000000005</c:v>
                </c:pt>
                <c:pt idx="440">
                  <c:v>97.450819999999993</c:v>
                </c:pt>
                <c:pt idx="441">
                  <c:v>97.93262</c:v>
                </c:pt>
                <c:pt idx="442">
                  <c:v>96.022130000000004</c:v>
                </c:pt>
                <c:pt idx="443">
                  <c:v>97.519019999999998</c:v>
                </c:pt>
                <c:pt idx="444">
                  <c:v>100.03461</c:v>
                </c:pt>
                <c:pt idx="445">
                  <c:v>98.384720000000002</c:v>
                </c:pt>
                <c:pt idx="446">
                  <c:v>97.694199999999995</c:v>
                </c:pt>
                <c:pt idx="447">
                  <c:v>97.04562</c:v>
                </c:pt>
                <c:pt idx="448">
                  <c:v>96.028239999999997</c:v>
                </c:pt>
                <c:pt idx="449">
                  <c:v>95.679869999999994</c:v>
                </c:pt>
                <c:pt idx="450">
                  <c:v>96.759280000000004</c:v>
                </c:pt>
                <c:pt idx="451">
                  <c:v>97.496700000000004</c:v>
                </c:pt>
                <c:pt idx="452">
                  <c:v>97.21508</c:v>
                </c:pt>
                <c:pt idx="453">
                  <c:v>96.72175</c:v>
                </c:pt>
                <c:pt idx="454">
                  <c:v>96.546449999999993</c:v>
                </c:pt>
                <c:pt idx="455">
                  <c:v>96.763109999999998</c:v>
                </c:pt>
                <c:pt idx="456">
                  <c:v>96.992140000000006</c:v>
                </c:pt>
                <c:pt idx="457">
                  <c:v>97.829390000000004</c:v>
                </c:pt>
                <c:pt idx="458">
                  <c:v>97.750789999999995</c:v>
                </c:pt>
                <c:pt idx="459">
                  <c:v>95.838509999999999</c:v>
                </c:pt>
                <c:pt idx="460">
                  <c:v>95.181229999999999</c:v>
                </c:pt>
                <c:pt idx="461">
                  <c:v>96.609499999999997</c:v>
                </c:pt>
                <c:pt idx="462">
                  <c:v>97.061120000000003</c:v>
                </c:pt>
                <c:pt idx="463">
                  <c:v>96.555700000000002</c:v>
                </c:pt>
                <c:pt idx="464">
                  <c:v>96.495480000000001</c:v>
                </c:pt>
                <c:pt idx="465">
                  <c:v>96.269930000000002</c:v>
                </c:pt>
                <c:pt idx="466">
                  <c:v>95.714340000000007</c:v>
                </c:pt>
                <c:pt idx="467">
                  <c:v>95.701909999999998</c:v>
                </c:pt>
                <c:pt idx="468">
                  <c:v>96.14864</c:v>
                </c:pt>
                <c:pt idx="469">
                  <c:v>96.125439999999998</c:v>
                </c:pt>
                <c:pt idx="470">
                  <c:v>96.139600000000002</c:v>
                </c:pt>
                <c:pt idx="471">
                  <c:v>95.95429</c:v>
                </c:pt>
                <c:pt idx="472">
                  <c:v>95.274439999999998</c:v>
                </c:pt>
                <c:pt idx="473">
                  <c:v>94.501279999999994</c:v>
                </c:pt>
                <c:pt idx="474">
                  <c:v>94.735900000000001</c:v>
                </c:pt>
                <c:pt idx="475">
                  <c:v>95.806820000000002</c:v>
                </c:pt>
                <c:pt idx="476">
                  <c:v>95.904139999999998</c:v>
                </c:pt>
                <c:pt idx="477">
                  <c:v>94.882949999999994</c:v>
                </c:pt>
                <c:pt idx="478">
                  <c:v>95.214489999999998</c:v>
                </c:pt>
                <c:pt idx="479">
                  <c:v>95.188820000000007</c:v>
                </c:pt>
                <c:pt idx="480">
                  <c:v>94.904470000000003</c:v>
                </c:pt>
                <c:pt idx="481">
                  <c:v>95.463499999999996</c:v>
                </c:pt>
                <c:pt idx="482">
                  <c:v>96.331410000000005</c:v>
                </c:pt>
                <c:pt idx="483">
                  <c:v>95.908850000000001</c:v>
                </c:pt>
                <c:pt idx="484">
                  <c:v>95.844149999999999</c:v>
                </c:pt>
                <c:pt idx="485">
                  <c:v>96.327550000000002</c:v>
                </c:pt>
                <c:pt idx="486">
                  <c:v>96.634330000000006</c:v>
                </c:pt>
                <c:pt idx="487">
                  <c:v>96.820300000000003</c:v>
                </c:pt>
                <c:pt idx="488">
                  <c:v>96.997169999999997</c:v>
                </c:pt>
                <c:pt idx="489">
                  <c:v>96.525710000000004</c:v>
                </c:pt>
                <c:pt idx="490">
                  <c:v>96.371110000000002</c:v>
                </c:pt>
                <c:pt idx="491">
                  <c:v>96.361130000000003</c:v>
                </c:pt>
                <c:pt idx="492">
                  <c:v>96.427490000000006</c:v>
                </c:pt>
                <c:pt idx="493">
                  <c:v>96.669539999999998</c:v>
                </c:pt>
                <c:pt idx="494">
                  <c:v>96.830920000000006</c:v>
                </c:pt>
                <c:pt idx="495">
                  <c:v>96.964209999999994</c:v>
                </c:pt>
                <c:pt idx="496">
                  <c:v>96.938779999999994</c:v>
                </c:pt>
                <c:pt idx="497">
                  <c:v>97.068119999999993</c:v>
                </c:pt>
                <c:pt idx="498">
                  <c:v>97.144670000000005</c:v>
                </c:pt>
                <c:pt idx="499">
                  <c:v>97.026139999999998</c:v>
                </c:pt>
                <c:pt idx="500">
                  <c:v>96.734840000000005</c:v>
                </c:pt>
                <c:pt idx="501">
                  <c:v>96.708250000000007</c:v>
                </c:pt>
                <c:pt idx="502">
                  <c:v>97.065359999999998</c:v>
                </c:pt>
                <c:pt idx="503">
                  <c:v>97.453029999999998</c:v>
                </c:pt>
                <c:pt idx="504">
                  <c:v>97.388379999999998</c:v>
                </c:pt>
                <c:pt idx="505">
                  <c:v>96.926230000000004</c:v>
                </c:pt>
                <c:pt idx="506">
                  <c:v>96.53134</c:v>
                </c:pt>
                <c:pt idx="507">
                  <c:v>96.451660000000004</c:v>
                </c:pt>
                <c:pt idx="508">
                  <c:v>96.742009999999993</c:v>
                </c:pt>
                <c:pt idx="509">
                  <c:v>96.793700000000001</c:v>
                </c:pt>
                <c:pt idx="510">
                  <c:v>96.68383</c:v>
                </c:pt>
                <c:pt idx="511">
                  <c:v>96.540040000000005</c:v>
                </c:pt>
                <c:pt idx="512">
                  <c:v>96.871309999999994</c:v>
                </c:pt>
                <c:pt idx="513">
                  <c:v>96.938329999999993</c:v>
                </c:pt>
                <c:pt idx="514">
                  <c:v>96.688609999999997</c:v>
                </c:pt>
                <c:pt idx="515">
                  <c:v>96.709549999999993</c:v>
                </c:pt>
                <c:pt idx="516">
                  <c:v>96.753510000000006</c:v>
                </c:pt>
                <c:pt idx="517">
                  <c:v>96.764830000000003</c:v>
                </c:pt>
                <c:pt idx="518">
                  <c:v>97.306830000000005</c:v>
                </c:pt>
                <c:pt idx="519">
                  <c:v>97.288520000000005</c:v>
                </c:pt>
                <c:pt idx="520">
                  <c:v>97.047370000000001</c:v>
                </c:pt>
                <c:pt idx="521">
                  <c:v>97.575659999999999</c:v>
                </c:pt>
                <c:pt idx="522">
                  <c:v>96.98509</c:v>
                </c:pt>
                <c:pt idx="523">
                  <c:v>96.23939</c:v>
                </c:pt>
                <c:pt idx="524">
                  <c:v>96.490809999999996</c:v>
                </c:pt>
                <c:pt idx="525">
                  <c:v>96.573899999999995</c:v>
                </c:pt>
                <c:pt idx="526">
                  <c:v>96.500960000000006</c:v>
                </c:pt>
                <c:pt idx="527">
                  <c:v>96.924859999999995</c:v>
                </c:pt>
                <c:pt idx="528">
                  <c:v>96.726969999999994</c:v>
                </c:pt>
                <c:pt idx="529">
                  <c:v>96.755629999999996</c:v>
                </c:pt>
                <c:pt idx="530">
                  <c:v>97.233490000000003</c:v>
                </c:pt>
                <c:pt idx="531">
                  <c:v>97.339730000000003</c:v>
                </c:pt>
                <c:pt idx="532">
                  <c:v>96.33981</c:v>
                </c:pt>
                <c:pt idx="533">
                  <c:v>95.976600000000005</c:v>
                </c:pt>
                <c:pt idx="534">
                  <c:v>96.061769999999996</c:v>
                </c:pt>
                <c:pt idx="535">
                  <c:v>96.357879999999994</c:v>
                </c:pt>
                <c:pt idx="536">
                  <c:v>96.333399999999997</c:v>
                </c:pt>
                <c:pt idx="537">
                  <c:v>96.041529999999995</c:v>
                </c:pt>
                <c:pt idx="538">
                  <c:v>96.210440000000006</c:v>
                </c:pt>
                <c:pt idx="539">
                  <c:v>96.839799999999997</c:v>
                </c:pt>
                <c:pt idx="540">
                  <c:v>96.80565</c:v>
                </c:pt>
                <c:pt idx="541">
                  <c:v>96.300479999999993</c:v>
                </c:pt>
                <c:pt idx="542">
                  <c:v>96.127930000000006</c:v>
                </c:pt>
                <c:pt idx="543">
                  <c:v>96.108819999999994</c:v>
                </c:pt>
                <c:pt idx="544">
                  <c:v>96.371390000000005</c:v>
                </c:pt>
                <c:pt idx="545">
                  <c:v>96.506420000000006</c:v>
                </c:pt>
                <c:pt idx="546">
                  <c:v>96.447149999999993</c:v>
                </c:pt>
                <c:pt idx="547">
                  <c:v>96.343559999999997</c:v>
                </c:pt>
                <c:pt idx="548">
                  <c:v>96.342680000000001</c:v>
                </c:pt>
                <c:pt idx="549">
                  <c:v>96.176720000000003</c:v>
                </c:pt>
                <c:pt idx="550">
                  <c:v>96.320040000000006</c:v>
                </c:pt>
                <c:pt idx="551">
                  <c:v>96.354479999999995</c:v>
                </c:pt>
                <c:pt idx="552">
                  <c:v>96.273219999999995</c:v>
                </c:pt>
                <c:pt idx="553">
                  <c:v>96.41771</c:v>
                </c:pt>
                <c:pt idx="554">
                  <c:v>96.359470000000002</c:v>
                </c:pt>
                <c:pt idx="555">
                  <c:v>96.543930000000003</c:v>
                </c:pt>
                <c:pt idx="556">
                  <c:v>96.473690000000005</c:v>
                </c:pt>
                <c:pt idx="557">
                  <c:v>96.073499999999996</c:v>
                </c:pt>
                <c:pt idx="558">
                  <c:v>96.055880000000002</c:v>
                </c:pt>
                <c:pt idx="559">
                  <c:v>95.936970000000002</c:v>
                </c:pt>
                <c:pt idx="560">
                  <c:v>95.741730000000004</c:v>
                </c:pt>
                <c:pt idx="561">
                  <c:v>96.015479999999997</c:v>
                </c:pt>
                <c:pt idx="562">
                  <c:v>96.257760000000005</c:v>
                </c:pt>
                <c:pt idx="563">
                  <c:v>96.126239999999996</c:v>
                </c:pt>
                <c:pt idx="564">
                  <c:v>96.167810000000003</c:v>
                </c:pt>
                <c:pt idx="565">
                  <c:v>96.115769999999998</c:v>
                </c:pt>
                <c:pt idx="566">
                  <c:v>96.112499999999997</c:v>
                </c:pt>
                <c:pt idx="567">
                  <c:v>96.167609999999996</c:v>
                </c:pt>
                <c:pt idx="568">
                  <c:v>95.999430000000004</c:v>
                </c:pt>
                <c:pt idx="569">
                  <c:v>96.027709999999999</c:v>
                </c:pt>
                <c:pt idx="570">
                  <c:v>96.217380000000006</c:v>
                </c:pt>
                <c:pt idx="571">
                  <c:v>96.234920000000002</c:v>
                </c:pt>
                <c:pt idx="572">
                  <c:v>95.975089999999994</c:v>
                </c:pt>
                <c:pt idx="573">
                  <c:v>95.937349999999995</c:v>
                </c:pt>
                <c:pt idx="574">
                  <c:v>96.360569999999996</c:v>
                </c:pt>
                <c:pt idx="575">
                  <c:v>96.407730000000001</c:v>
                </c:pt>
                <c:pt idx="576">
                  <c:v>96.316580000000002</c:v>
                </c:pt>
                <c:pt idx="577">
                  <c:v>96.344489999999993</c:v>
                </c:pt>
                <c:pt idx="578">
                  <c:v>96.013660000000002</c:v>
                </c:pt>
                <c:pt idx="579">
                  <c:v>95.721019999999996</c:v>
                </c:pt>
                <c:pt idx="580">
                  <c:v>95.697130000000001</c:v>
                </c:pt>
                <c:pt idx="581">
                  <c:v>95.882249999999999</c:v>
                </c:pt>
                <c:pt idx="582">
                  <c:v>96.113330000000005</c:v>
                </c:pt>
                <c:pt idx="583">
                  <c:v>96.314319999999995</c:v>
                </c:pt>
                <c:pt idx="584">
                  <c:v>96.128510000000006</c:v>
                </c:pt>
                <c:pt idx="585">
                  <c:v>96.114410000000007</c:v>
                </c:pt>
                <c:pt idx="586">
                  <c:v>96.303659999999994</c:v>
                </c:pt>
                <c:pt idx="587">
                  <c:v>96.190119999999993</c:v>
                </c:pt>
                <c:pt idx="588">
                  <c:v>96.103399999999993</c:v>
                </c:pt>
                <c:pt idx="589">
                  <c:v>95.968410000000006</c:v>
                </c:pt>
                <c:pt idx="590">
                  <c:v>96.049779999999998</c:v>
                </c:pt>
                <c:pt idx="591">
                  <c:v>96.085179999999994</c:v>
                </c:pt>
                <c:pt idx="592">
                  <c:v>96.058530000000005</c:v>
                </c:pt>
                <c:pt idx="593">
                  <c:v>96.180179999999993</c:v>
                </c:pt>
                <c:pt idx="594">
                  <c:v>95.950550000000007</c:v>
                </c:pt>
                <c:pt idx="595">
                  <c:v>95.685019999999994</c:v>
                </c:pt>
                <c:pt idx="596">
                  <c:v>95.873639999999995</c:v>
                </c:pt>
                <c:pt idx="597">
                  <c:v>96.293350000000004</c:v>
                </c:pt>
                <c:pt idx="598">
                  <c:v>96.238799999999998</c:v>
                </c:pt>
                <c:pt idx="599">
                  <c:v>95.776330000000002</c:v>
                </c:pt>
                <c:pt idx="600">
                  <c:v>95.479100000000003</c:v>
                </c:pt>
                <c:pt idx="601">
                  <c:v>95.657399999999996</c:v>
                </c:pt>
                <c:pt idx="602">
                  <c:v>95.93329</c:v>
                </c:pt>
                <c:pt idx="603">
                  <c:v>95.892750000000007</c:v>
                </c:pt>
                <c:pt idx="604">
                  <c:v>95.700410000000005</c:v>
                </c:pt>
                <c:pt idx="605">
                  <c:v>95.668530000000004</c:v>
                </c:pt>
                <c:pt idx="606">
                  <c:v>95.6267</c:v>
                </c:pt>
                <c:pt idx="607">
                  <c:v>95.548349999999999</c:v>
                </c:pt>
                <c:pt idx="608">
                  <c:v>95.108159999999998</c:v>
                </c:pt>
                <c:pt idx="609">
                  <c:v>95.131900000000002</c:v>
                </c:pt>
                <c:pt idx="610">
                  <c:v>95.619290000000007</c:v>
                </c:pt>
                <c:pt idx="611">
                  <c:v>95.675870000000003</c:v>
                </c:pt>
                <c:pt idx="612">
                  <c:v>95.588380000000001</c:v>
                </c:pt>
                <c:pt idx="613">
                  <c:v>95.241129999999998</c:v>
                </c:pt>
                <c:pt idx="614">
                  <c:v>94.980810000000005</c:v>
                </c:pt>
                <c:pt idx="615">
                  <c:v>95.123949999999994</c:v>
                </c:pt>
                <c:pt idx="616">
                  <c:v>94.990639999999999</c:v>
                </c:pt>
                <c:pt idx="617">
                  <c:v>94.803280000000001</c:v>
                </c:pt>
                <c:pt idx="618">
                  <c:v>94.6999</c:v>
                </c:pt>
                <c:pt idx="619">
                  <c:v>94.754639999999995</c:v>
                </c:pt>
                <c:pt idx="620">
                  <c:v>95.219679999999997</c:v>
                </c:pt>
                <c:pt idx="621">
                  <c:v>95.463220000000007</c:v>
                </c:pt>
                <c:pt idx="622">
                  <c:v>95.600219999999993</c:v>
                </c:pt>
                <c:pt idx="623">
                  <c:v>95.639740000000003</c:v>
                </c:pt>
                <c:pt idx="624">
                  <c:v>95.343760000000003</c:v>
                </c:pt>
                <c:pt idx="625">
                  <c:v>95.002849999999995</c:v>
                </c:pt>
                <c:pt idx="626">
                  <c:v>94.745739999999998</c:v>
                </c:pt>
                <c:pt idx="627">
                  <c:v>94.851290000000006</c:v>
                </c:pt>
                <c:pt idx="628">
                  <c:v>95.080280000000002</c:v>
                </c:pt>
                <c:pt idx="629">
                  <c:v>95.267579999999995</c:v>
                </c:pt>
                <c:pt idx="630">
                  <c:v>95.497119999999995</c:v>
                </c:pt>
                <c:pt idx="631">
                  <c:v>95.736689999999996</c:v>
                </c:pt>
                <c:pt idx="632">
                  <c:v>95.601399999999998</c:v>
                </c:pt>
                <c:pt idx="633">
                  <c:v>95.300070000000005</c:v>
                </c:pt>
                <c:pt idx="634">
                  <c:v>94.963750000000005</c:v>
                </c:pt>
                <c:pt idx="635">
                  <c:v>94.72551</c:v>
                </c:pt>
                <c:pt idx="636">
                  <c:v>94.567840000000004</c:v>
                </c:pt>
                <c:pt idx="637">
                  <c:v>94.569310000000002</c:v>
                </c:pt>
                <c:pt idx="638">
                  <c:v>94.230720000000005</c:v>
                </c:pt>
                <c:pt idx="639">
                  <c:v>94.603710000000007</c:v>
                </c:pt>
                <c:pt idx="640">
                  <c:v>94.762180000000001</c:v>
                </c:pt>
                <c:pt idx="641">
                  <c:v>94.740070000000003</c:v>
                </c:pt>
                <c:pt idx="642">
                  <c:v>95.064480000000003</c:v>
                </c:pt>
                <c:pt idx="643">
                  <c:v>95.302300000000002</c:v>
                </c:pt>
                <c:pt idx="644">
                  <c:v>95.476309999999998</c:v>
                </c:pt>
                <c:pt idx="645">
                  <c:v>95.445589999999996</c:v>
                </c:pt>
                <c:pt idx="646">
                  <c:v>95.533690000000007</c:v>
                </c:pt>
                <c:pt idx="647">
                  <c:v>95.533739999999995</c:v>
                </c:pt>
                <c:pt idx="648">
                  <c:v>95.210800000000006</c:v>
                </c:pt>
                <c:pt idx="649">
                  <c:v>95.267340000000004</c:v>
                </c:pt>
                <c:pt idx="650">
                  <c:v>95.189980000000006</c:v>
                </c:pt>
                <c:pt idx="651">
                  <c:v>94.896619999999999</c:v>
                </c:pt>
                <c:pt idx="652">
                  <c:v>94.781390000000002</c:v>
                </c:pt>
                <c:pt idx="653">
                  <c:v>94.502849999999995</c:v>
                </c:pt>
                <c:pt idx="654">
                  <c:v>94.706829999999997</c:v>
                </c:pt>
                <c:pt idx="655">
                  <c:v>94.89873</c:v>
                </c:pt>
                <c:pt idx="656">
                  <c:v>94.692300000000003</c:v>
                </c:pt>
                <c:pt idx="657">
                  <c:v>94.794499999999999</c:v>
                </c:pt>
                <c:pt idx="658">
                  <c:v>95.273610000000005</c:v>
                </c:pt>
                <c:pt idx="659">
                  <c:v>95.198160000000001</c:v>
                </c:pt>
                <c:pt idx="660">
                  <c:v>94.773820000000001</c:v>
                </c:pt>
                <c:pt idx="661">
                  <c:v>94.808599999999998</c:v>
                </c:pt>
                <c:pt idx="662">
                  <c:v>94.994730000000004</c:v>
                </c:pt>
                <c:pt idx="663">
                  <c:v>94.991799999999998</c:v>
                </c:pt>
                <c:pt idx="664">
                  <c:v>94.670630000000003</c:v>
                </c:pt>
                <c:pt idx="665">
                  <c:v>94.441509999999994</c:v>
                </c:pt>
                <c:pt idx="666">
                  <c:v>94.415790000000001</c:v>
                </c:pt>
                <c:pt idx="667">
                  <c:v>94.74624</c:v>
                </c:pt>
                <c:pt idx="668">
                  <c:v>94.889309999999995</c:v>
                </c:pt>
                <c:pt idx="669">
                  <c:v>95.006889999999999</c:v>
                </c:pt>
                <c:pt idx="670">
                  <c:v>95.009320000000002</c:v>
                </c:pt>
                <c:pt idx="671">
                  <c:v>94.937020000000004</c:v>
                </c:pt>
                <c:pt idx="672">
                  <c:v>94.773899999999998</c:v>
                </c:pt>
                <c:pt idx="673">
                  <c:v>94.851439999999997</c:v>
                </c:pt>
                <c:pt idx="674">
                  <c:v>94.961280000000002</c:v>
                </c:pt>
                <c:pt idx="675">
                  <c:v>95.220179999999999</c:v>
                </c:pt>
                <c:pt idx="676">
                  <c:v>94.927139999999994</c:v>
                </c:pt>
                <c:pt idx="677">
                  <c:v>94.646069999999995</c:v>
                </c:pt>
                <c:pt idx="678">
                  <c:v>94.776399999999995</c:v>
                </c:pt>
                <c:pt idx="679">
                  <c:v>94.992990000000006</c:v>
                </c:pt>
                <c:pt idx="680">
                  <c:v>95.039490000000001</c:v>
                </c:pt>
                <c:pt idx="681">
                  <c:v>94.848519999999994</c:v>
                </c:pt>
                <c:pt idx="682">
                  <c:v>94.653559999999999</c:v>
                </c:pt>
                <c:pt idx="683">
                  <c:v>94.441779999999994</c:v>
                </c:pt>
                <c:pt idx="684">
                  <c:v>94.341459999999998</c:v>
                </c:pt>
                <c:pt idx="685">
                  <c:v>94.66404</c:v>
                </c:pt>
                <c:pt idx="686">
                  <c:v>95.361450000000005</c:v>
                </c:pt>
                <c:pt idx="687">
                  <c:v>95.321219999999997</c:v>
                </c:pt>
                <c:pt idx="688">
                  <c:v>94.996769999999998</c:v>
                </c:pt>
                <c:pt idx="689">
                  <c:v>94.771839999999997</c:v>
                </c:pt>
                <c:pt idx="690">
                  <c:v>94.503820000000005</c:v>
                </c:pt>
                <c:pt idx="691">
                  <c:v>94.751819999999995</c:v>
                </c:pt>
                <c:pt idx="692">
                  <c:v>95.029499999999999</c:v>
                </c:pt>
                <c:pt idx="693">
                  <c:v>95.263599999999997</c:v>
                </c:pt>
                <c:pt idx="694">
                  <c:v>95.334689999999995</c:v>
                </c:pt>
                <c:pt idx="695">
                  <c:v>95.361890000000002</c:v>
                </c:pt>
                <c:pt idx="696">
                  <c:v>95.328829999999996</c:v>
                </c:pt>
                <c:pt idx="697">
                  <c:v>95.035089999999997</c:v>
                </c:pt>
                <c:pt idx="698">
                  <c:v>94.838620000000006</c:v>
                </c:pt>
                <c:pt idx="699">
                  <c:v>94.330160000000006</c:v>
                </c:pt>
                <c:pt idx="700">
                  <c:v>94.409930000000003</c:v>
                </c:pt>
                <c:pt idx="701">
                  <c:v>94.845410000000001</c:v>
                </c:pt>
                <c:pt idx="702">
                  <c:v>95.268749999999997</c:v>
                </c:pt>
                <c:pt idx="703">
                  <c:v>95.529920000000004</c:v>
                </c:pt>
                <c:pt idx="704">
                  <c:v>95.72587</c:v>
                </c:pt>
                <c:pt idx="705">
                  <c:v>95.929500000000004</c:v>
                </c:pt>
                <c:pt idx="706">
                  <c:v>95.818529999999996</c:v>
                </c:pt>
                <c:pt idx="707">
                  <c:v>95.572599999999994</c:v>
                </c:pt>
                <c:pt idx="708">
                  <c:v>95.241900000000001</c:v>
                </c:pt>
                <c:pt idx="709">
                  <c:v>94.8095</c:v>
                </c:pt>
                <c:pt idx="710">
                  <c:v>95.02928</c:v>
                </c:pt>
                <c:pt idx="711">
                  <c:v>95.139899999999997</c:v>
                </c:pt>
                <c:pt idx="712">
                  <c:v>94.607060000000004</c:v>
                </c:pt>
                <c:pt idx="713">
                  <c:v>94.277919999999995</c:v>
                </c:pt>
                <c:pt idx="714">
                  <c:v>94.451890000000006</c:v>
                </c:pt>
                <c:pt idx="715">
                  <c:v>94.41525</c:v>
                </c:pt>
                <c:pt idx="716">
                  <c:v>94.765389999999996</c:v>
                </c:pt>
                <c:pt idx="717">
                  <c:v>95.398110000000003</c:v>
                </c:pt>
                <c:pt idx="718">
                  <c:v>95.244219999999999</c:v>
                </c:pt>
                <c:pt idx="719">
                  <c:v>95.281310000000005</c:v>
                </c:pt>
                <c:pt idx="720">
                  <c:v>95.88194</c:v>
                </c:pt>
                <c:pt idx="721">
                  <c:v>96.532210000000006</c:v>
                </c:pt>
                <c:pt idx="722">
                  <c:v>96.459810000000004</c:v>
                </c:pt>
                <c:pt idx="723">
                  <c:v>95.840509999999995</c:v>
                </c:pt>
                <c:pt idx="724">
                  <c:v>95.559780000000003</c:v>
                </c:pt>
                <c:pt idx="725">
                  <c:v>95.9876</c:v>
                </c:pt>
                <c:pt idx="726">
                  <c:v>96.029219999999995</c:v>
                </c:pt>
                <c:pt idx="727">
                  <c:v>96.198560000000001</c:v>
                </c:pt>
                <c:pt idx="728">
                  <c:v>96.071619999999996</c:v>
                </c:pt>
                <c:pt idx="729">
                  <c:v>95.585160000000002</c:v>
                </c:pt>
                <c:pt idx="730">
                  <c:v>95.728399999999993</c:v>
                </c:pt>
                <c:pt idx="731">
                  <c:v>96.046750000000003</c:v>
                </c:pt>
                <c:pt idx="732">
                  <c:v>95.850219999999993</c:v>
                </c:pt>
                <c:pt idx="733">
                  <c:v>96.753810000000001</c:v>
                </c:pt>
                <c:pt idx="734">
                  <c:v>96.727850000000004</c:v>
                </c:pt>
                <c:pt idx="735">
                  <c:v>95.444400000000002</c:v>
                </c:pt>
                <c:pt idx="736">
                  <c:v>95.244799999999998</c:v>
                </c:pt>
                <c:pt idx="737">
                  <c:v>96.058920000000001</c:v>
                </c:pt>
                <c:pt idx="738">
                  <c:v>95.95308</c:v>
                </c:pt>
                <c:pt idx="739">
                  <c:v>95.453320000000005</c:v>
                </c:pt>
                <c:pt idx="740">
                  <c:v>95.052750000000003</c:v>
                </c:pt>
                <c:pt idx="741">
                  <c:v>95.451620000000005</c:v>
                </c:pt>
                <c:pt idx="742">
                  <c:v>95.983440000000002</c:v>
                </c:pt>
                <c:pt idx="743">
                  <c:v>95.910570000000007</c:v>
                </c:pt>
                <c:pt idx="744">
                  <c:v>95.673109999999994</c:v>
                </c:pt>
                <c:pt idx="745">
                  <c:v>95.79007</c:v>
                </c:pt>
                <c:pt idx="746">
                  <c:v>95.824349999999995</c:v>
                </c:pt>
                <c:pt idx="747">
                  <c:v>95.972350000000006</c:v>
                </c:pt>
                <c:pt idx="748">
                  <c:v>96.124709999999993</c:v>
                </c:pt>
                <c:pt idx="749">
                  <c:v>96.708169999999996</c:v>
                </c:pt>
                <c:pt idx="750">
                  <c:v>97.18817</c:v>
                </c:pt>
                <c:pt idx="751">
                  <c:v>97.494789999999995</c:v>
                </c:pt>
                <c:pt idx="752">
                  <c:v>96.9803</c:v>
                </c:pt>
                <c:pt idx="753">
                  <c:v>96.875029999999995</c:v>
                </c:pt>
                <c:pt idx="754">
                  <c:v>96.814449999999994</c:v>
                </c:pt>
                <c:pt idx="755">
                  <c:v>96.739559999999997</c:v>
                </c:pt>
                <c:pt idx="756">
                  <c:v>96.757490000000004</c:v>
                </c:pt>
                <c:pt idx="757">
                  <c:v>97.154809999999998</c:v>
                </c:pt>
                <c:pt idx="758">
                  <c:v>97.358069999999998</c:v>
                </c:pt>
                <c:pt idx="759">
                  <c:v>97.10145</c:v>
                </c:pt>
                <c:pt idx="760">
                  <c:v>96.096720000000005</c:v>
                </c:pt>
                <c:pt idx="761">
                  <c:v>95.455119999999994</c:v>
                </c:pt>
                <c:pt idx="762">
                  <c:v>96.125609999999995</c:v>
                </c:pt>
                <c:pt idx="763">
                  <c:v>96.944969999999998</c:v>
                </c:pt>
                <c:pt idx="764">
                  <c:v>97.140960000000007</c:v>
                </c:pt>
                <c:pt idx="765">
                  <c:v>96.615690000000001</c:v>
                </c:pt>
                <c:pt idx="766">
                  <c:v>96.315489999999997</c:v>
                </c:pt>
                <c:pt idx="767">
                  <c:v>97.258330000000001</c:v>
                </c:pt>
                <c:pt idx="768">
                  <c:v>98.156319999999994</c:v>
                </c:pt>
                <c:pt idx="769">
                  <c:v>98.182209999999998</c:v>
                </c:pt>
                <c:pt idx="770">
                  <c:v>98.031409999999994</c:v>
                </c:pt>
                <c:pt idx="771">
                  <c:v>97.519109999999998</c:v>
                </c:pt>
                <c:pt idx="772">
                  <c:v>97.124709999999993</c:v>
                </c:pt>
                <c:pt idx="773">
                  <c:v>97.051879999999997</c:v>
                </c:pt>
                <c:pt idx="774">
                  <c:v>98.096559999999997</c:v>
                </c:pt>
                <c:pt idx="775">
                  <c:v>98.544650000000004</c:v>
                </c:pt>
                <c:pt idx="776">
                  <c:v>97.133290000000002</c:v>
                </c:pt>
                <c:pt idx="777">
                  <c:v>96.811319999999995</c:v>
                </c:pt>
                <c:pt idx="778">
                  <c:v>96.979150000000004</c:v>
                </c:pt>
                <c:pt idx="779">
                  <c:v>96.84057</c:v>
                </c:pt>
                <c:pt idx="780">
                  <c:v>96.988240000000005</c:v>
                </c:pt>
                <c:pt idx="781">
                  <c:v>97.096940000000004</c:v>
                </c:pt>
                <c:pt idx="782">
                  <c:v>97.117850000000004</c:v>
                </c:pt>
                <c:pt idx="783">
                  <c:v>97.097430000000003</c:v>
                </c:pt>
                <c:pt idx="784">
                  <c:v>97.196470000000005</c:v>
                </c:pt>
                <c:pt idx="785">
                  <c:v>96.958209999999994</c:v>
                </c:pt>
                <c:pt idx="786">
                  <c:v>96.491879999999995</c:v>
                </c:pt>
                <c:pt idx="787">
                  <c:v>96.540760000000006</c:v>
                </c:pt>
                <c:pt idx="788">
                  <c:v>97.201189999999997</c:v>
                </c:pt>
                <c:pt idx="789">
                  <c:v>96.947890000000001</c:v>
                </c:pt>
                <c:pt idx="790">
                  <c:v>97.04589</c:v>
                </c:pt>
                <c:pt idx="791">
                  <c:v>97.268109999999993</c:v>
                </c:pt>
                <c:pt idx="792">
                  <c:v>97.479870000000005</c:v>
                </c:pt>
                <c:pt idx="793">
                  <c:v>97.367180000000005</c:v>
                </c:pt>
                <c:pt idx="794">
                  <c:v>97.247810000000001</c:v>
                </c:pt>
                <c:pt idx="795">
                  <c:v>97.701359999999994</c:v>
                </c:pt>
                <c:pt idx="796">
                  <c:v>97.935419999999993</c:v>
                </c:pt>
                <c:pt idx="797">
                  <c:v>98.236069999999998</c:v>
                </c:pt>
                <c:pt idx="798">
                  <c:v>98.994470000000007</c:v>
                </c:pt>
                <c:pt idx="799">
                  <c:v>99.116990000000001</c:v>
                </c:pt>
                <c:pt idx="800">
                  <c:v>98.959779999999995</c:v>
                </c:pt>
                <c:pt idx="801">
                  <c:v>99.024360000000001</c:v>
                </c:pt>
                <c:pt idx="802">
                  <c:v>98.434359999999998</c:v>
                </c:pt>
                <c:pt idx="803">
                  <c:v>97.72251</c:v>
                </c:pt>
                <c:pt idx="804">
                  <c:v>97.997969999999995</c:v>
                </c:pt>
                <c:pt idx="805">
                  <c:v>98.118620000000007</c:v>
                </c:pt>
                <c:pt idx="806">
                  <c:v>97.941209999999998</c:v>
                </c:pt>
                <c:pt idx="807">
                  <c:v>98.004069999999999</c:v>
                </c:pt>
                <c:pt idx="808">
                  <c:v>98.211529999999996</c:v>
                </c:pt>
                <c:pt idx="809">
                  <c:v>97.572720000000004</c:v>
                </c:pt>
                <c:pt idx="810">
                  <c:v>96.242639999999994</c:v>
                </c:pt>
                <c:pt idx="811">
                  <c:v>96.488060000000004</c:v>
                </c:pt>
                <c:pt idx="812">
                  <c:v>97.908389999999997</c:v>
                </c:pt>
                <c:pt idx="813">
                  <c:v>97.686959999999999</c:v>
                </c:pt>
                <c:pt idx="814">
                  <c:v>97.53143</c:v>
                </c:pt>
                <c:pt idx="815">
                  <c:v>97.924760000000006</c:v>
                </c:pt>
                <c:pt idx="816">
                  <c:v>98.25506</c:v>
                </c:pt>
                <c:pt idx="817">
                  <c:v>98.053089999999997</c:v>
                </c:pt>
                <c:pt idx="818">
                  <c:v>98.366900000000001</c:v>
                </c:pt>
                <c:pt idx="819">
                  <c:v>98.742019999999997</c:v>
                </c:pt>
                <c:pt idx="820">
                  <c:v>98.841409999999996</c:v>
                </c:pt>
                <c:pt idx="821">
                  <c:v>99.265450000000001</c:v>
                </c:pt>
                <c:pt idx="822">
                  <c:v>99.074799999999996</c:v>
                </c:pt>
                <c:pt idx="823">
                  <c:v>96.995480000000001</c:v>
                </c:pt>
                <c:pt idx="824">
                  <c:v>97.146569999999997</c:v>
                </c:pt>
                <c:pt idx="825">
                  <c:v>97.417310000000001</c:v>
                </c:pt>
                <c:pt idx="826">
                  <c:v>97.015680000000003</c:v>
                </c:pt>
                <c:pt idx="827">
                  <c:v>96.641329999999996</c:v>
                </c:pt>
                <c:pt idx="828">
                  <c:v>96.773290000000003</c:v>
                </c:pt>
                <c:pt idx="829">
                  <c:v>97.261399999999995</c:v>
                </c:pt>
                <c:pt idx="830">
                  <c:v>98.021510000000006</c:v>
                </c:pt>
                <c:pt idx="831">
                  <c:v>98.115300000000005</c:v>
                </c:pt>
                <c:pt idx="832">
                  <c:v>96.925749999999994</c:v>
                </c:pt>
                <c:pt idx="833">
                  <c:v>97.426559999999995</c:v>
                </c:pt>
                <c:pt idx="834">
                  <c:v>98.303330000000003</c:v>
                </c:pt>
                <c:pt idx="835">
                  <c:v>98.467690000000005</c:v>
                </c:pt>
                <c:pt idx="836">
                  <c:v>98.492500000000007</c:v>
                </c:pt>
                <c:pt idx="837">
                  <c:v>97.933009999999996</c:v>
                </c:pt>
                <c:pt idx="838">
                  <c:v>97.940730000000002</c:v>
                </c:pt>
                <c:pt idx="839">
                  <c:v>98.242810000000006</c:v>
                </c:pt>
                <c:pt idx="840">
                  <c:v>97.933419999999998</c:v>
                </c:pt>
                <c:pt idx="841">
                  <c:v>97.643559999999994</c:v>
                </c:pt>
                <c:pt idx="842">
                  <c:v>97.393829999999994</c:v>
                </c:pt>
                <c:pt idx="843">
                  <c:v>97.601870000000005</c:v>
                </c:pt>
                <c:pt idx="844">
                  <c:v>98.114779999999996</c:v>
                </c:pt>
                <c:pt idx="845">
                  <c:v>98.583789999999993</c:v>
                </c:pt>
                <c:pt idx="846">
                  <c:v>98.408950000000004</c:v>
                </c:pt>
                <c:pt idx="847">
                  <c:v>97.854479999999995</c:v>
                </c:pt>
                <c:pt idx="848">
                  <c:v>97.496570000000006</c:v>
                </c:pt>
                <c:pt idx="849">
                  <c:v>97.070179999999993</c:v>
                </c:pt>
                <c:pt idx="850">
                  <c:v>97.308580000000006</c:v>
                </c:pt>
                <c:pt idx="851">
                  <c:v>97.579509999999999</c:v>
                </c:pt>
                <c:pt idx="852">
                  <c:v>97.740759999999995</c:v>
                </c:pt>
                <c:pt idx="853">
                  <c:v>98.056730000000002</c:v>
                </c:pt>
                <c:pt idx="854">
                  <c:v>97.576260000000005</c:v>
                </c:pt>
                <c:pt idx="855">
                  <c:v>96.948629999999994</c:v>
                </c:pt>
                <c:pt idx="856">
                  <c:v>97.008070000000004</c:v>
                </c:pt>
                <c:pt idx="857">
                  <c:v>97.265950000000004</c:v>
                </c:pt>
                <c:pt idx="858">
                  <c:v>97.792900000000003</c:v>
                </c:pt>
                <c:pt idx="859">
                  <c:v>98.109319999999997</c:v>
                </c:pt>
                <c:pt idx="860">
                  <c:v>98.031989999999993</c:v>
                </c:pt>
                <c:pt idx="861">
                  <c:v>98.203670000000002</c:v>
                </c:pt>
                <c:pt idx="862">
                  <c:v>97.858559999999997</c:v>
                </c:pt>
                <c:pt idx="863">
                  <c:v>97.828370000000007</c:v>
                </c:pt>
                <c:pt idx="864">
                  <c:v>98.206410000000005</c:v>
                </c:pt>
                <c:pt idx="865">
                  <c:v>98.238240000000005</c:v>
                </c:pt>
                <c:pt idx="866">
                  <c:v>98.104290000000006</c:v>
                </c:pt>
                <c:pt idx="867">
                  <c:v>98.083830000000006</c:v>
                </c:pt>
                <c:pt idx="868">
                  <c:v>97.629890000000003</c:v>
                </c:pt>
                <c:pt idx="869">
                  <c:v>96.139420000000001</c:v>
                </c:pt>
                <c:pt idx="870">
                  <c:v>96.360889999999998</c:v>
                </c:pt>
                <c:pt idx="871">
                  <c:v>97.36842</c:v>
                </c:pt>
                <c:pt idx="872">
                  <c:v>97.803979999999996</c:v>
                </c:pt>
                <c:pt idx="873">
                  <c:v>97.780720000000002</c:v>
                </c:pt>
                <c:pt idx="874">
                  <c:v>97.881510000000006</c:v>
                </c:pt>
                <c:pt idx="875">
                  <c:v>98.038849999999996</c:v>
                </c:pt>
                <c:pt idx="876">
                  <c:v>97.705299999999994</c:v>
                </c:pt>
                <c:pt idx="877">
                  <c:v>97.337019999999995</c:v>
                </c:pt>
                <c:pt idx="878">
                  <c:v>97.296999999999997</c:v>
                </c:pt>
                <c:pt idx="879">
                  <c:v>97.004260000000002</c:v>
                </c:pt>
                <c:pt idx="880">
                  <c:v>97.449039999999997</c:v>
                </c:pt>
                <c:pt idx="881">
                  <c:v>98.118759999999995</c:v>
                </c:pt>
                <c:pt idx="882">
                  <c:v>97.899469999999994</c:v>
                </c:pt>
                <c:pt idx="883">
                  <c:v>97.433300000000003</c:v>
                </c:pt>
                <c:pt idx="884">
                  <c:v>96.994029999999995</c:v>
                </c:pt>
                <c:pt idx="885">
                  <c:v>96.799080000000004</c:v>
                </c:pt>
                <c:pt idx="886">
                  <c:v>96.944230000000005</c:v>
                </c:pt>
                <c:pt idx="887">
                  <c:v>97.180250000000001</c:v>
                </c:pt>
                <c:pt idx="888">
                  <c:v>97.346720000000005</c:v>
                </c:pt>
                <c:pt idx="889">
                  <c:v>97.310670000000002</c:v>
                </c:pt>
                <c:pt idx="890">
                  <c:v>97.536590000000004</c:v>
                </c:pt>
                <c:pt idx="891">
                  <c:v>97.496970000000005</c:v>
                </c:pt>
                <c:pt idx="892">
                  <c:v>97.519440000000003</c:v>
                </c:pt>
                <c:pt idx="893">
                  <c:v>97.487859999999998</c:v>
                </c:pt>
                <c:pt idx="894">
                  <c:v>97.614220000000003</c:v>
                </c:pt>
                <c:pt idx="895">
                  <c:v>97.528180000000006</c:v>
                </c:pt>
                <c:pt idx="896">
                  <c:v>97.360389999999995</c:v>
                </c:pt>
                <c:pt idx="897">
                  <c:v>97.703689999999995</c:v>
                </c:pt>
                <c:pt idx="898">
                  <c:v>97.772499999999994</c:v>
                </c:pt>
                <c:pt idx="899">
                  <c:v>97.572000000000003</c:v>
                </c:pt>
                <c:pt idx="900">
                  <c:v>97.364609999999999</c:v>
                </c:pt>
                <c:pt idx="901">
                  <c:v>97.170180000000002</c:v>
                </c:pt>
                <c:pt idx="902">
                  <c:v>97.122209999999995</c:v>
                </c:pt>
                <c:pt idx="903">
                  <c:v>97.307829999999996</c:v>
                </c:pt>
                <c:pt idx="904">
                  <c:v>97.037959999999998</c:v>
                </c:pt>
                <c:pt idx="905">
                  <c:v>96.786739999999995</c:v>
                </c:pt>
                <c:pt idx="906">
                  <c:v>96.992459999999994</c:v>
                </c:pt>
                <c:pt idx="907">
                  <c:v>97.235249999999994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3A-44B8-9188-1221A258F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204815"/>
        <c:axId val="2047219215"/>
      </c:scatterChart>
      <c:valAx>
        <c:axId val="2047204815"/>
        <c:scaling>
          <c:orientation val="maxMin"/>
          <c:max val="4000"/>
          <c:min val="4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Wavenumber (cm</a:t>
                </a:r>
                <a:r>
                  <a:rPr lang="en-US" baseline="30000"/>
                  <a:t>-1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47219215"/>
        <c:crosses val="autoZero"/>
        <c:crossBetween val="midCat"/>
        <c:majorUnit val="400"/>
        <c:minorUnit val="200"/>
      </c:valAx>
      <c:valAx>
        <c:axId val="2047219215"/>
        <c:scaling>
          <c:orientation val="minMax"/>
          <c:max val="110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Transmitance (%)</a:t>
                </a:r>
              </a:p>
            </c:rich>
          </c:tx>
          <c:layout>
            <c:manualLayout>
              <c:xMode val="edge"/>
              <c:yMode val="edge"/>
              <c:x val="1.9651197782955057E-2"/>
              <c:y val="0.2580474438855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6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47204815"/>
        <c:crossesAt val="4000"/>
        <c:crossBetween val="midCat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1359475736683117"/>
          <c:y val="0.60553350084121926"/>
          <c:w val="0.22467983707080294"/>
          <c:h val="0.164587979174854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>
                <a:solidFill>
                  <a:srgbClr val="FF0000"/>
                </a:solidFill>
              </a:rPr>
              <a:t>Loading time= 5 (s)</a:t>
            </a:r>
          </a:p>
        </c:rich>
      </c:tx>
      <c:layout>
        <c:manualLayout>
          <c:xMode val="edge"/>
          <c:yMode val="edge"/>
          <c:x val="0.23155573884385011"/>
          <c:y val="0.19917323940909237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([2]Sheet1!$G$5,[2]Sheet1!$J$5,[2]Sheet1!$M$5)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0.12268999999999999</c:v>
                </c:pt>
                <c:pt idx="2">
                  <c:v>0.13159000000000001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4-4DAB-87FB-5FF2E5C407EF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([2]Sheet1!$G$7,[2]Sheet1!$J$7,[2]Sheet1!$M$7)</c:f>
              <c:numCache>
                <c:formatCode>General</c:formatCode>
                <c:ptCount val="3"/>
                <c:pt idx="0">
                  <c:v>0.12667</c:v>
                </c:pt>
                <c:pt idx="1">
                  <c:v>0.15767</c:v>
                </c:pt>
                <c:pt idx="2">
                  <c:v>0.17741000000000001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4-4DAB-87FB-5FF2E5C407EF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([2]Sheet1!$G$8,[2]Sheet1!$J$8,[2]Sheet1!$M$8)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9.0829999999999994E-2</c:v>
                </c:pt>
                <c:pt idx="2">
                  <c:v>8.8099999999999998E-2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A4-4DAB-87FB-5FF2E5C40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10 (s)</a:t>
            </a:r>
          </a:p>
        </c:rich>
      </c:tx>
      <c:layout>
        <c:manualLayout>
          <c:xMode val="edge"/>
          <c:yMode val="edge"/>
          <c:x val="0.23168235626872735"/>
          <c:y val="0.2032423215298979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([2]Sheet1!$H$5,[2]Sheet1!$K$5,[2]Sheet1!$N$5)</c:f>
              <c:numCache>
                <c:formatCode>General</c:formatCode>
                <c:ptCount val="3"/>
                <c:pt idx="0">
                  <c:v>0.10514</c:v>
                </c:pt>
                <c:pt idx="1">
                  <c:v>0.12619</c:v>
                </c:pt>
                <c:pt idx="2">
                  <c:v>0.13691999999999999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C-48BA-8564-3BF3AA0AFADA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([2]Sheet1!$H$7,[2]Sheet1!$K$7,[2]Sheet1!$N$7)</c:f>
              <c:numCache>
                <c:formatCode>General</c:formatCode>
                <c:ptCount val="3"/>
                <c:pt idx="0">
                  <c:v>0.12434000000000001</c:v>
                </c:pt>
                <c:pt idx="1">
                  <c:v>0.16672999999999999</c:v>
                </c:pt>
                <c:pt idx="2">
                  <c:v>0.18476000000000001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C-48BA-8564-3BF3AA0AFADA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([2]Sheet1!$H$8,[2]Sheet1!$K$8,[2]Sheet1!$N$8)</c:f>
              <c:numCache>
                <c:formatCode>General</c:formatCode>
                <c:ptCount val="3"/>
                <c:pt idx="0">
                  <c:v>7.0730000000000001E-2</c:v>
                </c:pt>
                <c:pt idx="1">
                  <c:v>9.8000000000000004E-2</c:v>
                </c:pt>
                <c:pt idx="2">
                  <c:v>9.2420000000000002E-2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C-48BA-8564-3BF3AA0AF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7.7510657465460929E-3"/>
              <c:y val="0.117685544537705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270858814217495"/>
          <c:y val="4.868224217318462E-2"/>
          <c:w val="0.68069333995798542"/>
          <c:h val="0.14985500290442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5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GB" sz="14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Loading </a:t>
            </a: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time= 15 (s)</a:t>
            </a:r>
          </a:p>
        </c:rich>
      </c:tx>
      <c:layout>
        <c:manualLayout>
          <c:xMode val="edge"/>
          <c:yMode val="edge"/>
          <c:x val="0.23399089816458196"/>
          <c:y val="0.21544956789231479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([2]Sheet1!$I$5,[2]Sheet1!$L$5,[2]Sheet1!$O$5)</c:f>
              <c:numCache>
                <c:formatCode>General</c:formatCode>
                <c:ptCount val="3"/>
                <c:pt idx="0">
                  <c:v>0.11169</c:v>
                </c:pt>
                <c:pt idx="1">
                  <c:v>0.12928000000000001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D-476B-AFA7-E8BF77077BE9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([2]Sheet1!$I$7,[2]Sheet1!$L$7,[2]Sheet1!$O$7)</c:f>
              <c:numCache>
                <c:formatCode>General</c:formatCode>
                <c:ptCount val="3"/>
                <c:pt idx="0">
                  <c:v>0.12678</c:v>
                </c:pt>
                <c:pt idx="1">
                  <c:v>0.16716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AD-476B-AFA7-E8BF77077BE9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([2]Sheet1!$H$3,[2]Sheet1!$K$3,[2]Sheet1!$N$3)</c:f>
              <c:numCache>
                <c:formatCode>General</c:formatCode>
                <c:ptCount val="3"/>
                <c:pt idx="0">
                  <c:v>2</c:v>
                </c:pt>
                <c:pt idx="1">
                  <c:v>12.5</c:v>
                </c:pt>
                <c:pt idx="2">
                  <c:v>32</c:v>
                </c:pt>
              </c:numCache>
            </c:numRef>
          </c:cat>
          <c:val>
            <c:numRef>
              <c:f>([2]Sheet1!$I$8,[2]Sheet1!$L$8,[2]Sheet1!$O$8)</c:f>
              <c:numCache>
                <c:formatCode>General</c:formatCode>
                <c:ptCount val="3"/>
                <c:pt idx="0">
                  <c:v>8.0560000000000007E-2</c:v>
                </c:pt>
                <c:pt idx="1">
                  <c:v>9.647E-2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AD-476B-AFA7-E8BF77077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 (mN)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</a:t>
                </a:r>
                <a:r>
                  <a:rPr lang="en-GB" sz="1300" i="1"/>
                  <a:t>m</a:t>
                </a:r>
                <a:r>
                  <a:rPr lang="en-GB" sz="1300"/>
                  <a:t>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6016439943712169"/>
          <c:y val="5.3508109488426665E-2"/>
          <c:w val="0.70502253658036507"/>
          <c:h val="0.159374091865776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2 (mN)</a:t>
            </a:r>
          </a:p>
        </c:rich>
      </c:tx>
      <c:layout>
        <c:manualLayout>
          <c:xMode val="edge"/>
          <c:yMode val="edge"/>
          <c:x val="0.72365838317841669"/>
          <c:y val="6.8962611543313138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[2]Sheet1!$G$5:$I$5</c:f>
              <c:numCache>
                <c:formatCode>General</c:formatCode>
                <c:ptCount val="3"/>
                <c:pt idx="0">
                  <c:v>9.0399999999999994E-2</c:v>
                </c:pt>
                <c:pt idx="1">
                  <c:v>0.10514</c:v>
                </c:pt>
                <c:pt idx="2">
                  <c:v>0.11169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B-483C-A618-CAF252E91854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[2]Sheet1!$G$7:$I$7</c:f>
              <c:numCache>
                <c:formatCode>General</c:formatCode>
                <c:ptCount val="3"/>
                <c:pt idx="0">
                  <c:v>0.12667</c:v>
                </c:pt>
                <c:pt idx="1">
                  <c:v>0.12434000000000001</c:v>
                </c:pt>
                <c:pt idx="2">
                  <c:v>0.12678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B-483C-A618-CAF252E91854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[2]Sheet1!$G$8:$I$8</c:f>
              <c:numCache>
                <c:formatCode>General</c:formatCode>
                <c:ptCount val="3"/>
                <c:pt idx="0">
                  <c:v>7.8189999999999996E-2</c:v>
                </c:pt>
                <c:pt idx="1">
                  <c:v>7.0730000000000001E-2</c:v>
                </c:pt>
                <c:pt idx="2">
                  <c:v>8.0560000000000007E-2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6B-483C-A618-CAF252E91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6344317398658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12.5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[2]Sheet1!$J$5:$L$5</c:f>
              <c:numCache>
                <c:formatCode>General</c:formatCode>
                <c:ptCount val="3"/>
                <c:pt idx="0">
                  <c:v>0.12268999999999999</c:v>
                </c:pt>
                <c:pt idx="1">
                  <c:v>0.12619</c:v>
                </c:pt>
                <c:pt idx="2">
                  <c:v>0.12928000000000001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8-4D5F-B961-A02B2847DA0B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[2]Sheet1!$J$7:$L$7</c:f>
              <c:numCache>
                <c:formatCode>General</c:formatCode>
                <c:ptCount val="3"/>
                <c:pt idx="0">
                  <c:v>0.15767</c:v>
                </c:pt>
                <c:pt idx="1">
                  <c:v>0.16672999999999999</c:v>
                </c:pt>
                <c:pt idx="2">
                  <c:v>0.16716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8-4D5F-B961-A02B2847DA0B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[2]Sheet1!$J$8:$L$8</c:f>
              <c:numCache>
                <c:formatCode>General</c:formatCode>
                <c:ptCount val="3"/>
                <c:pt idx="0">
                  <c:v>9.0829999999999994E-2</c:v>
                </c:pt>
                <c:pt idx="1">
                  <c:v>9.8000000000000004E-2</c:v>
                </c:pt>
                <c:pt idx="2">
                  <c:v>9.647E-2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8-4D5F-B961-A02B2847D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100000000000000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  <c:min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47417652247871755"/>
          <c:h val="0.155305009744971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400">
                <a:solidFill>
                  <a:srgbClr val="FF0000"/>
                </a:solidFill>
              </a:rPr>
              <a:t>Load= 32 (mN)</a:t>
            </a:r>
          </a:p>
        </c:rich>
      </c:tx>
      <c:layout>
        <c:manualLayout>
          <c:xMode val="edge"/>
          <c:yMode val="edge"/>
          <c:x val="0.70046471347964956"/>
          <c:y val="6.4893529422507534E-2"/>
        </c:manualLayout>
      </c:layout>
      <c:overlay val="1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580927384077"/>
          <c:y val="5.0925925925925923E-2"/>
          <c:w val="0.80986351706036741"/>
          <c:h val="0.799280152531843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[2]Sheet1!$F$5</c:f>
              <c:strCache>
                <c:ptCount val="1"/>
                <c:pt idx="0">
                  <c:v>Pure PU</c:v>
                </c:pt>
              </c:strCache>
            </c:strRef>
          </c:tx>
          <c:spPr>
            <a:pattFill prst="lgConfetti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[2]Sheet1!$M$5:$O$5</c:f>
              <c:numCache>
                <c:formatCode>General</c:formatCode>
                <c:ptCount val="3"/>
                <c:pt idx="0">
                  <c:v>0.13159000000000001</c:v>
                </c:pt>
                <c:pt idx="1">
                  <c:v>0.13691999999999999</c:v>
                </c:pt>
                <c:pt idx="2">
                  <c:v>0.14651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20-4240-BBF3-44624B897171}"/>
            </c:ext>
          </c:extLst>
        </c:ser>
        <c:ser>
          <c:idx val="2"/>
          <c:order val="1"/>
          <c:tx>
            <c:strRef>
              <c:f>[2]Sheet1!$F$7</c:f>
              <c:strCache>
                <c:ptCount val="1"/>
                <c:pt idx="0">
                  <c:v>SSN@TiO2</c:v>
                </c:pt>
              </c:strCache>
            </c:strRef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[2]Sheet1!$M$7:$O$7</c:f>
              <c:numCache>
                <c:formatCode>General</c:formatCode>
                <c:ptCount val="3"/>
                <c:pt idx="0">
                  <c:v>0.17741000000000001</c:v>
                </c:pt>
                <c:pt idx="1">
                  <c:v>0.18476000000000001</c:v>
                </c:pt>
                <c:pt idx="2">
                  <c:v>0.18509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20-4240-BBF3-44624B897171}"/>
            </c:ext>
          </c:extLst>
        </c:ser>
        <c:ser>
          <c:idx val="3"/>
          <c:order val="2"/>
          <c:tx>
            <c:strRef>
              <c:f>[2]Sheet1!$F$8</c:f>
              <c:strCache>
                <c:ptCount val="1"/>
                <c:pt idx="0">
                  <c:v>HCM@TiO2</c:v>
                </c:pt>
              </c:strCache>
            </c:strRef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numRef>
              <c:f>[2]Sheet1!$G$4:$I$4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15</c:v>
                </c:pt>
              </c:numCache>
            </c:numRef>
          </c:cat>
          <c:val>
            <c:numRef>
              <c:f>[2]Sheet1!$M$8:$O$8</c:f>
              <c:numCache>
                <c:formatCode>General</c:formatCode>
                <c:ptCount val="3"/>
                <c:pt idx="0">
                  <c:v>8.8099999999999998E-2</c:v>
                </c:pt>
                <c:pt idx="1">
                  <c:v>9.2420000000000002E-2</c:v>
                </c:pt>
                <c:pt idx="2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20-4240-BBF3-44624B897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91034815"/>
        <c:axId val="547012623"/>
      </c:barChart>
      <c:catAx>
        <c:axId val="491034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Loading time (s)</a:t>
                </a:r>
              </a:p>
            </c:rich>
          </c:tx>
          <c:layout>
            <c:manualLayout>
              <c:xMode val="edge"/>
              <c:yMode val="edge"/>
              <c:x val="0.39991406629726844"/>
              <c:y val="0.91769549678653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012623"/>
        <c:crosses val="autoZero"/>
        <c:auto val="1"/>
        <c:lblAlgn val="ctr"/>
        <c:lblOffset val="100"/>
        <c:noMultiLvlLbl val="0"/>
      </c:catAx>
      <c:valAx>
        <c:axId val="547012623"/>
        <c:scaling>
          <c:orientation val="minMax"/>
          <c:max val="0.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/>
                  <a:t>Creep strain rate sensitivity (m)</a:t>
                </a:r>
              </a:p>
            </c:rich>
          </c:tx>
          <c:layout>
            <c:manualLayout>
              <c:xMode val="edge"/>
              <c:yMode val="edge"/>
              <c:x val="3.5453637325185097E-2"/>
              <c:y val="0.117685418570374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034815"/>
        <c:crosses val="autoZero"/>
        <c:crossBetween val="between"/>
        <c:majorUnit val="4.0000000000000008E-2"/>
        <c:minorUnit val="4.0000000000000008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17170623116554878"/>
          <c:y val="6.5715494123052193E-2"/>
          <c:w val="0.51360573537447363"/>
          <c:h val="0.13495959914094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('Pu-2mN-5'!$AS$64,'Pu-2mN-5'!$AV$64,'Pu-2mN-5'!$AY$64)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0.14334</c:v>
                </c:pt>
                <c:pt idx="2">
                  <c:v>0.12889900000000001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('Pu-2mN-5'!$AT$64,'Pu-2mN-5'!$AW$64,'Pu-2mN-5'!$AZ$64)</c:f>
              <c:numCache>
                <c:formatCode>0.00000</c:formatCode>
                <c:ptCount val="3"/>
                <c:pt idx="0">
                  <c:v>0.16037799999999999</c:v>
                </c:pt>
                <c:pt idx="1">
                  <c:v>0.12873999999999999</c:v>
                </c:pt>
                <c:pt idx="2">
                  <c:v>0.115761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('Pu-2mN-5'!$AU$64,'Pu-2mN-5'!$AX$64,'Pu-2mN-5'!$BA$64)</c:f>
              <c:numCache>
                <c:formatCode>0.00000</c:formatCode>
                <c:ptCount val="3"/>
                <c:pt idx="0">
                  <c:v>0.159416</c:v>
                </c:pt>
                <c:pt idx="1">
                  <c:v>0.12984499999999999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('Pu-2mN-5'!$AS$65,'Pu-2mN-5'!$AV$65,'Pu-2mN-5'!$AY$65)</c:f>
              <c:numCache>
                <c:formatCode>0.00000</c:formatCode>
                <c:ptCount val="3"/>
                <c:pt idx="0">
                  <c:v>0.165795</c:v>
                </c:pt>
                <c:pt idx="1">
                  <c:v>0.143152</c:v>
                </c:pt>
                <c:pt idx="2">
                  <c:v>0.12759599999999999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('Pu-2mN-5'!$AT$65,'Pu-2mN-5'!$AW$65,'Pu-2mN-5'!$AZ$65)</c:f>
              <c:numCache>
                <c:formatCode>0.00000</c:formatCode>
                <c:ptCount val="3"/>
                <c:pt idx="0">
                  <c:v>0.19605</c:v>
                </c:pt>
                <c:pt idx="1">
                  <c:v>0.14349500000000001</c:v>
                </c:pt>
                <c:pt idx="2">
                  <c:v>0.11966499999999999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('Pu-2mN-5'!$AU$65,'Pu-2mN-5'!$AX$65,'Pu-2mN-5'!$BA$65)</c:f>
              <c:numCache>
                <c:formatCode>0.00000</c:formatCode>
                <c:ptCount val="3"/>
                <c:pt idx="0">
                  <c:v>0.15548100000000001</c:v>
                </c:pt>
                <c:pt idx="1">
                  <c:v>0.142683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('Pu-2mN-5'!$AS$66,'Pu-2mN-5'!$AV$66,'Pu-2mN-5'!$AY$66)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0.108011</c:v>
                </c:pt>
                <c:pt idx="2">
                  <c:v>9.5278000000000002E-2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('Pu-2mN-5'!$AT$66,'Pu-2mN-5'!$AW$66,'Pu-2mN-5'!$AZ$66)</c:f>
              <c:numCache>
                <c:formatCode>0.00000</c:formatCode>
                <c:ptCount val="3"/>
                <c:pt idx="0">
                  <c:v>0.14169399999999999</c:v>
                </c:pt>
                <c:pt idx="1">
                  <c:v>0.105793</c:v>
                </c:pt>
                <c:pt idx="2">
                  <c:v>9.0903999999999999E-2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('Pu-2mN-5'!$AU$66,'Pu-2mN-5'!$AX$66,'Pu-2mN-5'!$BA$66)</c:f>
              <c:numCache>
                <c:formatCode>0.00000</c:formatCode>
                <c:ptCount val="3"/>
                <c:pt idx="0">
                  <c:v>0.13968</c:v>
                </c:pt>
                <c:pt idx="1">
                  <c:v>0.102397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('Pu-2mN-5'!$AS$67,'Pu-2mN-5'!$AV$67,'Pu-2mN-5'!$AY$67)</c:f>
              <c:numCache>
                <c:formatCode>0.00000</c:formatCode>
                <c:ptCount val="3"/>
                <c:pt idx="0">
                  <c:v>0.194802</c:v>
                </c:pt>
                <c:pt idx="1">
                  <c:v>0.17399500000000001</c:v>
                </c:pt>
                <c:pt idx="2">
                  <c:v>0.16456100000000001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('Pu-2mN-5'!$AT$67,'Pu-2mN-5'!$AW$67,'Pu-2mN-5'!$AZ$67)</c:f>
              <c:numCache>
                <c:formatCode>0.00000</c:formatCode>
                <c:ptCount val="3"/>
                <c:pt idx="0">
                  <c:v>0.234296</c:v>
                </c:pt>
                <c:pt idx="1">
                  <c:v>0.16402800000000001</c:v>
                </c:pt>
                <c:pt idx="2">
                  <c:v>0.18668599999999999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('Pu-2mN-5'!$AU$67,'Pu-2mN-5'!$AX$67,'Pu-2mN-5'!$BA$67)</c:f>
              <c:numCache>
                <c:formatCode>0.00000</c:formatCode>
                <c:ptCount val="3"/>
                <c:pt idx="0">
                  <c:v>1.1859390000000001</c:v>
                </c:pt>
                <c:pt idx="1">
                  <c:v>0.18265799999999999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4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590966458628218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25"/>
          <c:min val="5.00000000000000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7.2766123737058198E-3"/>
              <c:y val="0.30244548665467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68514181129916252"/>
          <c:y val="5.2277219657949715E-2"/>
          <c:w val="0.26185250624825457"/>
          <c:h val="0.751149338835833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822176716736827"/>
          <c:y val="0.63774896958101035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  <c:pt idx="96">
                  <c:v>4.8907699999999998</c:v>
                </c:pt>
                <c:pt idx="97">
                  <c:v>4.9391100000000003</c:v>
                </c:pt>
                <c:pt idx="98">
                  <c:v>4.9951699999999999</c:v>
                </c:pt>
              </c:numCache>
            </c:numRef>
          </c:xVal>
          <c:yVal>
            <c:numRef>
              <c:f>'Pu-2mN-5'!$C:$C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2.8054499999999507</c:v>
                </c:pt>
                <c:pt idx="3">
                  <c:v>4.7884000000000242</c:v>
                </c:pt>
                <c:pt idx="4">
                  <c:v>6.8224900000000162</c:v>
                </c:pt>
                <c:pt idx="5">
                  <c:v>8.7276799999999639</c:v>
                </c:pt>
                <c:pt idx="6">
                  <c:v>10.56425999999999</c:v>
                </c:pt>
                <c:pt idx="7">
                  <c:v>12.254579999999919</c:v>
                </c:pt>
                <c:pt idx="8">
                  <c:v>13.821149999999989</c:v>
                </c:pt>
                <c:pt idx="9">
                  <c:v>15.304059999999936</c:v>
                </c:pt>
                <c:pt idx="10">
                  <c:v>16.719110000000001</c:v>
                </c:pt>
                <c:pt idx="11">
                  <c:v>18.065899999999942</c:v>
                </c:pt>
                <c:pt idx="12">
                  <c:v>19.639999999999986</c:v>
                </c:pt>
                <c:pt idx="13">
                  <c:v>21.061719999999923</c:v>
                </c:pt>
                <c:pt idx="14">
                  <c:v>22.46921999999995</c:v>
                </c:pt>
                <c:pt idx="15">
                  <c:v>23.85172</c:v>
                </c:pt>
                <c:pt idx="16">
                  <c:v>25.166960000000017</c:v>
                </c:pt>
                <c:pt idx="17">
                  <c:v>26.427379999999971</c:v>
                </c:pt>
                <c:pt idx="18">
                  <c:v>27.633510000000001</c:v>
                </c:pt>
                <c:pt idx="19">
                  <c:v>28.818959999999947</c:v>
                </c:pt>
                <c:pt idx="20">
                  <c:v>29.891849999999977</c:v>
                </c:pt>
                <c:pt idx="21">
                  <c:v>30.899679999999989</c:v>
                </c:pt>
                <c:pt idx="22">
                  <c:v>31.881529999999998</c:v>
                </c:pt>
                <c:pt idx="23">
                  <c:v>32.859349999999949</c:v>
                </c:pt>
                <c:pt idx="24">
                  <c:v>33.76123999999993</c:v>
                </c:pt>
                <c:pt idx="25">
                  <c:v>34.662759999999935</c:v>
                </c:pt>
                <c:pt idx="26">
                  <c:v>35.576669999999922</c:v>
                </c:pt>
                <c:pt idx="27">
                  <c:v>36.504259999999931</c:v>
                </c:pt>
                <c:pt idx="28">
                  <c:v>37.394180000000006</c:v>
                </c:pt>
                <c:pt idx="29">
                  <c:v>38.218589999999949</c:v>
                </c:pt>
                <c:pt idx="30">
                  <c:v>39.062450000000013</c:v>
                </c:pt>
                <c:pt idx="31">
                  <c:v>39.936419999999998</c:v>
                </c:pt>
                <c:pt idx="32">
                  <c:v>40.718489999999974</c:v>
                </c:pt>
                <c:pt idx="33">
                  <c:v>41.484139999999911</c:v>
                </c:pt>
                <c:pt idx="34">
                  <c:v>42.269949999999994</c:v>
                </c:pt>
                <c:pt idx="35">
                  <c:v>43.024279999999976</c:v>
                </c:pt>
                <c:pt idx="36">
                  <c:v>43.751980000000003</c:v>
                </c:pt>
                <c:pt idx="37">
                  <c:v>44.460820000000012</c:v>
                </c:pt>
                <c:pt idx="38">
                  <c:v>45.161380000000008</c:v>
                </c:pt>
                <c:pt idx="39">
                  <c:v>45.849749999999972</c:v>
                </c:pt>
                <c:pt idx="40">
                  <c:v>46.516179999999963</c:v>
                </c:pt>
                <c:pt idx="41">
                  <c:v>47.226299999999924</c:v>
                </c:pt>
                <c:pt idx="42">
                  <c:v>47.943719999999985</c:v>
                </c:pt>
                <c:pt idx="43">
                  <c:v>48.648239999999987</c:v>
                </c:pt>
                <c:pt idx="44">
                  <c:v>49.349269999999933</c:v>
                </c:pt>
                <c:pt idx="45">
                  <c:v>50.055299999999988</c:v>
                </c:pt>
                <c:pt idx="46">
                  <c:v>50.728839999999991</c:v>
                </c:pt>
                <c:pt idx="47">
                  <c:v>51.380609999999933</c:v>
                </c:pt>
                <c:pt idx="48">
                  <c:v>51.984609999999975</c:v>
                </c:pt>
                <c:pt idx="49">
                  <c:v>52.59838000000002</c:v>
                </c:pt>
                <c:pt idx="50">
                  <c:v>53.198959999999943</c:v>
                </c:pt>
                <c:pt idx="51">
                  <c:v>53.767499999999927</c:v>
                </c:pt>
                <c:pt idx="52">
                  <c:v>54.247560000000021</c:v>
                </c:pt>
                <c:pt idx="53">
                  <c:v>54.777809999999931</c:v>
                </c:pt>
                <c:pt idx="54">
                  <c:v>55.30648999999994</c:v>
                </c:pt>
                <c:pt idx="55">
                  <c:v>55.802609999999959</c:v>
                </c:pt>
                <c:pt idx="56">
                  <c:v>56.289189999999962</c:v>
                </c:pt>
                <c:pt idx="57">
                  <c:v>56.791119999999978</c:v>
                </c:pt>
                <c:pt idx="58">
                  <c:v>57.340190000000007</c:v>
                </c:pt>
                <c:pt idx="59">
                  <c:v>57.888709999999946</c:v>
                </c:pt>
                <c:pt idx="60">
                  <c:v>58.426449999999932</c:v>
                </c:pt>
                <c:pt idx="61">
                  <c:v>58.916009999999915</c:v>
                </c:pt>
                <c:pt idx="62">
                  <c:v>59.433119999999917</c:v>
                </c:pt>
                <c:pt idx="63">
                  <c:v>59.96429999999998</c:v>
                </c:pt>
                <c:pt idx="64">
                  <c:v>60.46884</c:v>
                </c:pt>
                <c:pt idx="65">
                  <c:v>60.939999999999941</c:v>
                </c:pt>
                <c:pt idx="66">
                  <c:v>61.426150000000007</c:v>
                </c:pt>
                <c:pt idx="67">
                  <c:v>61.929239999999936</c:v>
                </c:pt>
                <c:pt idx="68">
                  <c:v>62.397679999999923</c:v>
                </c:pt>
                <c:pt idx="69">
                  <c:v>62.866030000000023</c:v>
                </c:pt>
                <c:pt idx="70">
                  <c:v>63.321929999999952</c:v>
                </c:pt>
                <c:pt idx="71">
                  <c:v>63.827089999999998</c:v>
                </c:pt>
                <c:pt idx="72">
                  <c:v>64.313940000000002</c:v>
                </c:pt>
                <c:pt idx="73">
                  <c:v>64.829650000000015</c:v>
                </c:pt>
                <c:pt idx="74">
                  <c:v>65.338769999999954</c:v>
                </c:pt>
                <c:pt idx="75">
                  <c:v>65.804239999999936</c:v>
                </c:pt>
                <c:pt idx="76">
                  <c:v>66.301529999999957</c:v>
                </c:pt>
                <c:pt idx="77">
                  <c:v>66.76613999999995</c:v>
                </c:pt>
                <c:pt idx="78">
                  <c:v>67.21420999999998</c:v>
                </c:pt>
                <c:pt idx="79">
                  <c:v>67.597049999999967</c:v>
                </c:pt>
                <c:pt idx="80">
                  <c:v>67.922359999999912</c:v>
                </c:pt>
                <c:pt idx="81">
                  <c:v>68.248859999999922</c:v>
                </c:pt>
                <c:pt idx="82">
                  <c:v>68.629129999999918</c:v>
                </c:pt>
                <c:pt idx="83">
                  <c:v>68.978880000000004</c:v>
                </c:pt>
                <c:pt idx="84">
                  <c:v>69.299089999999978</c:v>
                </c:pt>
                <c:pt idx="85">
                  <c:v>69.608759999999961</c:v>
                </c:pt>
                <c:pt idx="86">
                  <c:v>69.924969999999917</c:v>
                </c:pt>
                <c:pt idx="87">
                  <c:v>70.266129999999976</c:v>
                </c:pt>
                <c:pt idx="88">
                  <c:v>70.630249999999933</c:v>
                </c:pt>
                <c:pt idx="89">
                  <c:v>70.998280000000022</c:v>
                </c:pt>
                <c:pt idx="90">
                  <c:v>71.313779999999952</c:v>
                </c:pt>
                <c:pt idx="91">
                  <c:v>71.591199999999958</c:v>
                </c:pt>
                <c:pt idx="92">
                  <c:v>71.854330000000004</c:v>
                </c:pt>
                <c:pt idx="93">
                  <c:v>72.091199999999958</c:v>
                </c:pt>
                <c:pt idx="94">
                  <c:v>72.34199000000001</c:v>
                </c:pt>
                <c:pt idx="95">
                  <c:v>72.731199999999944</c:v>
                </c:pt>
                <c:pt idx="96">
                  <c:v>73.156669999999963</c:v>
                </c:pt>
                <c:pt idx="97">
                  <c:v>73.576540000000023</c:v>
                </c:pt>
                <c:pt idx="98">
                  <c:v>74.430419999999913</c:v>
                </c:pt>
                <c:pt idx="99">
                  <c:v>74.91710999999998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6-4776-BC55-CCBA11AE2E2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  <c:pt idx="95">
                  <c:v>4.8575799999999996</c:v>
                </c:pt>
                <c:pt idx="96">
                  <c:v>4.9069000000000003</c:v>
                </c:pt>
                <c:pt idx="97">
                  <c:v>4.9561599999999997</c:v>
                </c:pt>
              </c:numCache>
            </c:numRef>
          </c:xVal>
          <c:yVal>
            <c:numRef>
              <c:f>'ZnO-2mN-5'!$C:$C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2.5560199999999895</c:v>
                </c:pt>
                <c:pt idx="3">
                  <c:v>4.6207999999999174</c:v>
                </c:pt>
                <c:pt idx="4">
                  <c:v>6.6035299999999779</c:v>
                </c:pt>
                <c:pt idx="5">
                  <c:v>8.4823699999999462</c:v>
                </c:pt>
                <c:pt idx="6">
                  <c:v>10.284919999999943</c:v>
                </c:pt>
                <c:pt idx="7">
                  <c:v>11.947360000000003</c:v>
                </c:pt>
                <c:pt idx="8">
                  <c:v>13.392989999999941</c:v>
                </c:pt>
                <c:pt idx="9">
                  <c:v>14.76706999999999</c:v>
                </c:pt>
                <c:pt idx="10">
                  <c:v>16.106949999999983</c:v>
                </c:pt>
                <c:pt idx="11">
                  <c:v>17.501509999999939</c:v>
                </c:pt>
                <c:pt idx="12">
                  <c:v>19.071289999999976</c:v>
                </c:pt>
                <c:pt idx="13">
                  <c:v>20.53801999999996</c:v>
                </c:pt>
                <c:pt idx="14">
                  <c:v>21.939419999999927</c:v>
                </c:pt>
                <c:pt idx="15">
                  <c:v>23.265509999999949</c:v>
                </c:pt>
                <c:pt idx="16">
                  <c:v>24.593499999999949</c:v>
                </c:pt>
                <c:pt idx="17">
                  <c:v>25.865279999999984</c:v>
                </c:pt>
                <c:pt idx="18">
                  <c:v>27.05295000000001</c:v>
                </c:pt>
                <c:pt idx="19">
                  <c:v>28.257319999999936</c:v>
                </c:pt>
                <c:pt idx="20">
                  <c:v>29.394399999999905</c:v>
                </c:pt>
                <c:pt idx="21">
                  <c:v>30.499979999999937</c:v>
                </c:pt>
                <c:pt idx="22">
                  <c:v>31.586969999999951</c:v>
                </c:pt>
                <c:pt idx="23">
                  <c:v>32.640269999999987</c:v>
                </c:pt>
                <c:pt idx="24">
                  <c:v>33.620319999999992</c:v>
                </c:pt>
                <c:pt idx="25">
                  <c:v>34.631149999999934</c:v>
                </c:pt>
                <c:pt idx="26">
                  <c:v>35.596000000000004</c:v>
                </c:pt>
                <c:pt idx="27">
                  <c:v>36.542699999999968</c:v>
                </c:pt>
                <c:pt idx="28">
                  <c:v>37.523389999999949</c:v>
                </c:pt>
                <c:pt idx="29">
                  <c:v>38.474699999999984</c:v>
                </c:pt>
                <c:pt idx="30">
                  <c:v>39.422550000000001</c:v>
                </c:pt>
                <c:pt idx="31">
                  <c:v>40.292059999999992</c:v>
                </c:pt>
                <c:pt idx="32">
                  <c:v>41.137519999999995</c:v>
                </c:pt>
                <c:pt idx="33">
                  <c:v>41.947369999999978</c:v>
                </c:pt>
                <c:pt idx="34">
                  <c:v>42.739239999999995</c:v>
                </c:pt>
                <c:pt idx="35">
                  <c:v>43.544679999999971</c:v>
                </c:pt>
                <c:pt idx="36">
                  <c:v>44.361339999999927</c:v>
                </c:pt>
                <c:pt idx="37">
                  <c:v>45.133789999999976</c:v>
                </c:pt>
                <c:pt idx="38">
                  <c:v>45.895139999999969</c:v>
                </c:pt>
                <c:pt idx="39">
                  <c:v>46.658680000000004</c:v>
                </c:pt>
                <c:pt idx="40">
                  <c:v>47.383929999999964</c:v>
                </c:pt>
                <c:pt idx="41">
                  <c:v>48.078499999999963</c:v>
                </c:pt>
                <c:pt idx="42">
                  <c:v>48.776070000000004</c:v>
                </c:pt>
                <c:pt idx="43">
                  <c:v>49.450619999999958</c:v>
                </c:pt>
                <c:pt idx="44">
                  <c:v>50.132309999999961</c:v>
                </c:pt>
                <c:pt idx="45">
                  <c:v>50.822839999999928</c:v>
                </c:pt>
                <c:pt idx="46">
                  <c:v>51.499299999999948</c:v>
                </c:pt>
                <c:pt idx="47">
                  <c:v>52.190639999999917</c:v>
                </c:pt>
                <c:pt idx="48">
                  <c:v>52.906199999999899</c:v>
                </c:pt>
                <c:pt idx="49">
                  <c:v>53.539049999999975</c:v>
                </c:pt>
                <c:pt idx="50">
                  <c:v>54.162389999999959</c:v>
                </c:pt>
                <c:pt idx="51">
                  <c:v>54.793279999999982</c:v>
                </c:pt>
                <c:pt idx="52">
                  <c:v>55.400269999999978</c:v>
                </c:pt>
                <c:pt idx="53">
                  <c:v>55.951289999999972</c:v>
                </c:pt>
                <c:pt idx="54">
                  <c:v>56.490799999999922</c:v>
                </c:pt>
                <c:pt idx="55">
                  <c:v>57.072079999999914</c:v>
                </c:pt>
                <c:pt idx="56">
                  <c:v>57.629680000000008</c:v>
                </c:pt>
                <c:pt idx="57">
                  <c:v>58.169929999999908</c:v>
                </c:pt>
                <c:pt idx="58">
                  <c:v>58.712169999999901</c:v>
                </c:pt>
                <c:pt idx="59">
                  <c:v>59.259239999999977</c:v>
                </c:pt>
                <c:pt idx="60">
                  <c:v>59.799919999999929</c:v>
                </c:pt>
                <c:pt idx="61">
                  <c:v>60.341229999999996</c:v>
                </c:pt>
                <c:pt idx="62">
                  <c:v>60.881829999999923</c:v>
                </c:pt>
                <c:pt idx="63">
                  <c:v>61.413759999999911</c:v>
                </c:pt>
                <c:pt idx="64">
                  <c:v>61.942829999999958</c:v>
                </c:pt>
                <c:pt idx="65">
                  <c:v>62.460449999999923</c:v>
                </c:pt>
                <c:pt idx="66">
                  <c:v>62.985709999999926</c:v>
                </c:pt>
                <c:pt idx="67">
                  <c:v>63.51900999999998</c:v>
                </c:pt>
                <c:pt idx="68">
                  <c:v>64.027209999999968</c:v>
                </c:pt>
                <c:pt idx="69">
                  <c:v>64.496729999999957</c:v>
                </c:pt>
                <c:pt idx="70">
                  <c:v>64.978179999999952</c:v>
                </c:pt>
                <c:pt idx="71">
                  <c:v>65.464729999999918</c:v>
                </c:pt>
                <c:pt idx="72">
                  <c:v>65.913229999999999</c:v>
                </c:pt>
                <c:pt idx="73">
                  <c:v>66.396939999999972</c:v>
                </c:pt>
                <c:pt idx="74">
                  <c:v>66.898939999999925</c:v>
                </c:pt>
                <c:pt idx="75">
                  <c:v>67.387279999999919</c:v>
                </c:pt>
                <c:pt idx="76">
                  <c:v>67.862599999999929</c:v>
                </c:pt>
                <c:pt idx="77">
                  <c:v>68.324489999999969</c:v>
                </c:pt>
                <c:pt idx="78">
                  <c:v>68.792739999999981</c:v>
                </c:pt>
                <c:pt idx="79">
                  <c:v>69.253759999999943</c:v>
                </c:pt>
                <c:pt idx="80">
                  <c:v>69.696129999999926</c:v>
                </c:pt>
                <c:pt idx="81">
                  <c:v>70.07540999999992</c:v>
                </c:pt>
                <c:pt idx="82">
                  <c:v>70.451889999999935</c:v>
                </c:pt>
                <c:pt idx="83">
                  <c:v>70.835819999999899</c:v>
                </c:pt>
                <c:pt idx="84">
                  <c:v>71.212019999999939</c:v>
                </c:pt>
                <c:pt idx="85">
                  <c:v>71.582029999999918</c:v>
                </c:pt>
                <c:pt idx="86">
                  <c:v>71.973649999999907</c:v>
                </c:pt>
                <c:pt idx="87">
                  <c:v>72.368329999999901</c:v>
                </c:pt>
                <c:pt idx="88">
                  <c:v>72.743639999999914</c:v>
                </c:pt>
                <c:pt idx="89">
                  <c:v>73.133249999999975</c:v>
                </c:pt>
                <c:pt idx="90">
                  <c:v>73.491879999999924</c:v>
                </c:pt>
                <c:pt idx="91">
                  <c:v>73.842759999999998</c:v>
                </c:pt>
                <c:pt idx="92">
                  <c:v>74.213699999999903</c:v>
                </c:pt>
                <c:pt idx="93">
                  <c:v>74.521619999999984</c:v>
                </c:pt>
                <c:pt idx="94">
                  <c:v>74.77197000000001</c:v>
                </c:pt>
                <c:pt idx="95">
                  <c:v>75.151219999999967</c:v>
                </c:pt>
                <c:pt idx="96">
                  <c:v>75.653349999999932</c:v>
                </c:pt>
                <c:pt idx="97">
                  <c:v>76.221299999999928</c:v>
                </c:pt>
                <c:pt idx="98">
                  <c:v>76.552909999999997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D8-4ADA-B5AB-9BDA2F88291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'SS-2mN-5'!$A$2:$A$99</c:f>
              <c:numCache>
                <c:formatCode>General</c:formatCode>
                <c:ptCount val="98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  <c:pt idx="95">
                  <c:v>4.87263</c:v>
                </c:pt>
                <c:pt idx="96">
                  <c:v>4.9236199999999997</c:v>
                </c:pt>
                <c:pt idx="97">
                  <c:v>4.9729299999999999</c:v>
                </c:pt>
              </c:numCache>
            </c:numRef>
          </c:xVal>
          <c:yVal>
            <c:numRef>
              <c:f>'SS-2mN-5'!$C:$C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2.7639500000000226</c:v>
                </c:pt>
                <c:pt idx="3">
                  <c:v>5.004289999999969</c:v>
                </c:pt>
                <c:pt idx="4">
                  <c:v>7.2445099999999911</c:v>
                </c:pt>
                <c:pt idx="5">
                  <c:v>9.4421999999999571</c:v>
                </c:pt>
                <c:pt idx="6">
                  <c:v>11.454059999999913</c:v>
                </c:pt>
                <c:pt idx="7">
                  <c:v>13.415219999999977</c:v>
                </c:pt>
                <c:pt idx="8">
                  <c:v>15.258119999999963</c:v>
                </c:pt>
                <c:pt idx="9">
                  <c:v>16.969319999999925</c:v>
                </c:pt>
                <c:pt idx="10">
                  <c:v>18.58931999999993</c:v>
                </c:pt>
                <c:pt idx="11">
                  <c:v>20.108740000000012</c:v>
                </c:pt>
                <c:pt idx="12">
                  <c:v>21.815740000000005</c:v>
                </c:pt>
                <c:pt idx="13">
                  <c:v>23.425679999999943</c:v>
                </c:pt>
                <c:pt idx="14">
                  <c:v>24.985549999999989</c:v>
                </c:pt>
                <c:pt idx="15">
                  <c:v>26.546909999999912</c:v>
                </c:pt>
                <c:pt idx="16">
                  <c:v>28.127250000000004</c:v>
                </c:pt>
                <c:pt idx="17">
                  <c:v>29.645149999999944</c:v>
                </c:pt>
                <c:pt idx="18">
                  <c:v>31.054019999999923</c:v>
                </c:pt>
                <c:pt idx="19">
                  <c:v>32.417910000000006</c:v>
                </c:pt>
                <c:pt idx="20">
                  <c:v>33.772159999999985</c:v>
                </c:pt>
                <c:pt idx="21">
                  <c:v>35.080600000000004</c:v>
                </c:pt>
                <c:pt idx="22">
                  <c:v>36.386199999999917</c:v>
                </c:pt>
                <c:pt idx="23">
                  <c:v>37.618169999999964</c:v>
                </c:pt>
                <c:pt idx="24">
                  <c:v>38.802419999999984</c:v>
                </c:pt>
                <c:pt idx="25">
                  <c:v>39.956549999999993</c:v>
                </c:pt>
                <c:pt idx="26">
                  <c:v>41.098419999999919</c:v>
                </c:pt>
                <c:pt idx="27">
                  <c:v>42.258089999999925</c:v>
                </c:pt>
                <c:pt idx="28">
                  <c:v>43.379959999999983</c:v>
                </c:pt>
                <c:pt idx="29">
                  <c:v>44.47487000000001</c:v>
                </c:pt>
                <c:pt idx="30">
                  <c:v>45.568639999999959</c:v>
                </c:pt>
                <c:pt idx="31">
                  <c:v>46.638309999999933</c:v>
                </c:pt>
                <c:pt idx="32">
                  <c:v>47.739039999999932</c:v>
                </c:pt>
                <c:pt idx="33">
                  <c:v>48.849759999999947</c:v>
                </c:pt>
                <c:pt idx="34">
                  <c:v>49.887749999999983</c:v>
                </c:pt>
                <c:pt idx="35">
                  <c:v>50.922950000000014</c:v>
                </c:pt>
                <c:pt idx="36">
                  <c:v>51.92044999999996</c:v>
                </c:pt>
                <c:pt idx="37">
                  <c:v>52.877369999999928</c:v>
                </c:pt>
                <c:pt idx="38">
                  <c:v>53.791389999999978</c:v>
                </c:pt>
                <c:pt idx="39">
                  <c:v>54.666449999999941</c:v>
                </c:pt>
                <c:pt idx="40">
                  <c:v>55.547579999999925</c:v>
                </c:pt>
                <c:pt idx="41">
                  <c:v>56.37851999999998</c:v>
                </c:pt>
                <c:pt idx="42">
                  <c:v>57.228970000000004</c:v>
                </c:pt>
                <c:pt idx="43">
                  <c:v>58.026160000000004</c:v>
                </c:pt>
                <c:pt idx="44">
                  <c:v>58.806460000000015</c:v>
                </c:pt>
                <c:pt idx="45">
                  <c:v>59.602459999999951</c:v>
                </c:pt>
                <c:pt idx="46">
                  <c:v>60.457459999999969</c:v>
                </c:pt>
                <c:pt idx="47">
                  <c:v>61.300629999999956</c:v>
                </c:pt>
                <c:pt idx="48">
                  <c:v>62.110069999999951</c:v>
                </c:pt>
                <c:pt idx="49">
                  <c:v>62.90513999999996</c:v>
                </c:pt>
                <c:pt idx="50">
                  <c:v>63.690349999999967</c:v>
                </c:pt>
                <c:pt idx="51">
                  <c:v>64.468709999999987</c:v>
                </c:pt>
                <c:pt idx="52">
                  <c:v>65.262369999999919</c:v>
                </c:pt>
                <c:pt idx="53">
                  <c:v>66.027919999999995</c:v>
                </c:pt>
                <c:pt idx="54">
                  <c:v>66.733449999999948</c:v>
                </c:pt>
                <c:pt idx="55">
                  <c:v>67.491959999999949</c:v>
                </c:pt>
                <c:pt idx="56">
                  <c:v>68.260819999999967</c:v>
                </c:pt>
                <c:pt idx="57">
                  <c:v>69.007709999999975</c:v>
                </c:pt>
                <c:pt idx="58">
                  <c:v>69.698379999999929</c:v>
                </c:pt>
                <c:pt idx="59">
                  <c:v>70.406839999999988</c:v>
                </c:pt>
                <c:pt idx="60">
                  <c:v>71.169589999999971</c:v>
                </c:pt>
                <c:pt idx="61">
                  <c:v>71.938379999999938</c:v>
                </c:pt>
                <c:pt idx="62">
                  <c:v>72.688260000000014</c:v>
                </c:pt>
                <c:pt idx="63">
                  <c:v>73.417249999999967</c:v>
                </c:pt>
                <c:pt idx="64">
                  <c:v>74.126219999999989</c:v>
                </c:pt>
                <c:pt idx="65">
                  <c:v>74.893379999999979</c:v>
                </c:pt>
                <c:pt idx="66">
                  <c:v>75.615799999999922</c:v>
                </c:pt>
                <c:pt idx="67">
                  <c:v>76.295399999999972</c:v>
                </c:pt>
                <c:pt idx="68">
                  <c:v>76.921759999999949</c:v>
                </c:pt>
                <c:pt idx="69">
                  <c:v>77.51401999999996</c:v>
                </c:pt>
                <c:pt idx="70">
                  <c:v>78.083489999999983</c:v>
                </c:pt>
                <c:pt idx="71">
                  <c:v>78.654109999999946</c:v>
                </c:pt>
                <c:pt idx="72">
                  <c:v>79.287509999999997</c:v>
                </c:pt>
                <c:pt idx="73">
                  <c:v>79.857709999999997</c:v>
                </c:pt>
                <c:pt idx="74">
                  <c:v>80.407879999999977</c:v>
                </c:pt>
                <c:pt idx="75">
                  <c:v>80.979489999999942</c:v>
                </c:pt>
                <c:pt idx="76">
                  <c:v>81.564399999999978</c:v>
                </c:pt>
                <c:pt idx="77">
                  <c:v>82.150789999999915</c:v>
                </c:pt>
                <c:pt idx="78">
                  <c:v>82.71772999999996</c:v>
                </c:pt>
                <c:pt idx="79">
                  <c:v>83.324479999999994</c:v>
                </c:pt>
                <c:pt idx="80">
                  <c:v>83.909959999999955</c:v>
                </c:pt>
                <c:pt idx="81">
                  <c:v>84.485799999999927</c:v>
                </c:pt>
                <c:pt idx="82">
                  <c:v>85.056929999999966</c:v>
                </c:pt>
                <c:pt idx="83">
                  <c:v>85.639949999999999</c:v>
                </c:pt>
                <c:pt idx="84">
                  <c:v>86.203660000000013</c:v>
                </c:pt>
                <c:pt idx="85">
                  <c:v>86.789499999999975</c:v>
                </c:pt>
                <c:pt idx="86">
                  <c:v>87.314610000000016</c:v>
                </c:pt>
                <c:pt idx="87">
                  <c:v>87.838889999999992</c:v>
                </c:pt>
                <c:pt idx="88">
                  <c:v>88.358489999999961</c:v>
                </c:pt>
                <c:pt idx="89">
                  <c:v>88.945999999999913</c:v>
                </c:pt>
                <c:pt idx="90">
                  <c:v>89.61108999999999</c:v>
                </c:pt>
                <c:pt idx="91">
                  <c:v>90.195619999999963</c:v>
                </c:pt>
                <c:pt idx="92">
                  <c:v>90.87797999999998</c:v>
                </c:pt>
                <c:pt idx="93">
                  <c:v>91.486080000000015</c:v>
                </c:pt>
                <c:pt idx="94">
                  <c:v>91.973569999999995</c:v>
                </c:pt>
                <c:pt idx="95">
                  <c:v>92.536569999999983</c:v>
                </c:pt>
                <c:pt idx="96">
                  <c:v>92.864869999999996</c:v>
                </c:pt>
                <c:pt idx="97">
                  <c:v>93.158839999999941</c:v>
                </c:pt>
                <c:pt idx="98">
                  <c:v>93.911799999999971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D8-4ADA-B5AB-9BDA2F88291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  <c:pt idx="97">
                  <c:v>4.9362500000000002</c:v>
                </c:pt>
                <c:pt idx="98">
                  <c:v>4.9849399999999999</c:v>
                </c:pt>
              </c:numCache>
            </c:numRef>
          </c:xVal>
          <c:yVal>
            <c:numRef>
              <c:f>'HS-2mN-5'!$C$2:$C$100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2.143100000000004</c:v>
                </c:pt>
                <c:pt idx="2">
                  <c:v>3.7322399999999334</c:v>
                </c:pt>
                <c:pt idx="3">
                  <c:v>5.3390600000000177</c:v>
                </c:pt>
                <c:pt idx="4">
                  <c:v>6.8628499999999804</c:v>
                </c:pt>
                <c:pt idx="5">
                  <c:v>8.3809499999999844</c:v>
                </c:pt>
                <c:pt idx="6">
                  <c:v>9.8506099999999606</c:v>
                </c:pt>
                <c:pt idx="7">
                  <c:v>11.208390000000009</c:v>
                </c:pt>
                <c:pt idx="8">
                  <c:v>12.49027000000001</c:v>
                </c:pt>
                <c:pt idx="9">
                  <c:v>13.726999999999975</c:v>
                </c:pt>
                <c:pt idx="10">
                  <c:v>14.875519999999938</c:v>
                </c:pt>
                <c:pt idx="11">
                  <c:v>16.164620000000014</c:v>
                </c:pt>
                <c:pt idx="12">
                  <c:v>17.385199999999941</c:v>
                </c:pt>
                <c:pt idx="13">
                  <c:v>18.559889999999996</c:v>
                </c:pt>
                <c:pt idx="14">
                  <c:v>19.701329999999984</c:v>
                </c:pt>
                <c:pt idx="15">
                  <c:v>20.835969999999975</c:v>
                </c:pt>
                <c:pt idx="16">
                  <c:v>21.908909999999992</c:v>
                </c:pt>
                <c:pt idx="17">
                  <c:v>22.93268999999998</c:v>
                </c:pt>
                <c:pt idx="18">
                  <c:v>23.920319999999947</c:v>
                </c:pt>
                <c:pt idx="19">
                  <c:v>24.872099999999932</c:v>
                </c:pt>
                <c:pt idx="20">
                  <c:v>25.815119999999979</c:v>
                </c:pt>
                <c:pt idx="21">
                  <c:v>26.69593999999995</c:v>
                </c:pt>
                <c:pt idx="22">
                  <c:v>27.479370000000017</c:v>
                </c:pt>
                <c:pt idx="23">
                  <c:v>28.236859999999979</c:v>
                </c:pt>
                <c:pt idx="24">
                  <c:v>29.016089999999963</c:v>
                </c:pt>
                <c:pt idx="25">
                  <c:v>29.713729999999941</c:v>
                </c:pt>
                <c:pt idx="26">
                  <c:v>30.388540000000035</c:v>
                </c:pt>
                <c:pt idx="27">
                  <c:v>31.058909999999969</c:v>
                </c:pt>
                <c:pt idx="28">
                  <c:v>31.711379999999963</c:v>
                </c:pt>
                <c:pt idx="29">
                  <c:v>32.365879999999947</c:v>
                </c:pt>
                <c:pt idx="30">
                  <c:v>33.024220000000014</c:v>
                </c:pt>
                <c:pt idx="31">
                  <c:v>33.689930000000004</c:v>
                </c:pt>
                <c:pt idx="32">
                  <c:v>34.342589999999973</c:v>
                </c:pt>
                <c:pt idx="33">
                  <c:v>34.95178999999996</c:v>
                </c:pt>
                <c:pt idx="34">
                  <c:v>35.568279999999959</c:v>
                </c:pt>
                <c:pt idx="35">
                  <c:v>36.174470000000042</c:v>
                </c:pt>
                <c:pt idx="36">
                  <c:v>36.734399999999937</c:v>
                </c:pt>
                <c:pt idx="37">
                  <c:v>37.307549999999992</c:v>
                </c:pt>
                <c:pt idx="38">
                  <c:v>37.891909999999939</c:v>
                </c:pt>
                <c:pt idx="39">
                  <c:v>38.447199999999953</c:v>
                </c:pt>
                <c:pt idx="40">
                  <c:v>39.009810000000016</c:v>
                </c:pt>
                <c:pt idx="41">
                  <c:v>39.554369999999949</c:v>
                </c:pt>
                <c:pt idx="42">
                  <c:v>40.090759999999932</c:v>
                </c:pt>
                <c:pt idx="43">
                  <c:v>40.648649999999975</c:v>
                </c:pt>
                <c:pt idx="44">
                  <c:v>41.208259999999996</c:v>
                </c:pt>
                <c:pt idx="45">
                  <c:v>41.726120000000037</c:v>
                </c:pt>
                <c:pt idx="46">
                  <c:v>42.317389999999932</c:v>
                </c:pt>
                <c:pt idx="47">
                  <c:v>42.878349999999955</c:v>
                </c:pt>
                <c:pt idx="48">
                  <c:v>43.413649999999961</c:v>
                </c:pt>
                <c:pt idx="49">
                  <c:v>43.941839999999956</c:v>
                </c:pt>
                <c:pt idx="50">
                  <c:v>44.453769999999963</c:v>
                </c:pt>
                <c:pt idx="51">
                  <c:v>44.924830000000043</c:v>
                </c:pt>
                <c:pt idx="52">
                  <c:v>45.398059999999987</c:v>
                </c:pt>
                <c:pt idx="53">
                  <c:v>45.803609999999935</c:v>
                </c:pt>
                <c:pt idx="54">
                  <c:v>46.230119999999943</c:v>
                </c:pt>
                <c:pt idx="55">
                  <c:v>46.614460000000008</c:v>
                </c:pt>
                <c:pt idx="56">
                  <c:v>46.992070000000012</c:v>
                </c:pt>
                <c:pt idx="57">
                  <c:v>47.37351000000001</c:v>
                </c:pt>
                <c:pt idx="58">
                  <c:v>47.73452999999995</c:v>
                </c:pt>
                <c:pt idx="59">
                  <c:v>48.08456000000001</c:v>
                </c:pt>
                <c:pt idx="60">
                  <c:v>48.486250000000041</c:v>
                </c:pt>
                <c:pt idx="61">
                  <c:v>48.872539999999958</c:v>
                </c:pt>
                <c:pt idx="62">
                  <c:v>49.241739999999936</c:v>
                </c:pt>
                <c:pt idx="63">
                  <c:v>49.619029999999952</c:v>
                </c:pt>
                <c:pt idx="64">
                  <c:v>49.997819999999933</c:v>
                </c:pt>
                <c:pt idx="65">
                  <c:v>50.397330000000011</c:v>
                </c:pt>
                <c:pt idx="66">
                  <c:v>50.80341999999996</c:v>
                </c:pt>
                <c:pt idx="67">
                  <c:v>51.132499999999936</c:v>
                </c:pt>
                <c:pt idx="68">
                  <c:v>51.477849999999989</c:v>
                </c:pt>
                <c:pt idx="69">
                  <c:v>51.850490000000036</c:v>
                </c:pt>
                <c:pt idx="70">
                  <c:v>52.202260000000024</c:v>
                </c:pt>
                <c:pt idx="71">
                  <c:v>52.518090000000029</c:v>
                </c:pt>
                <c:pt idx="72">
                  <c:v>52.880859999999984</c:v>
                </c:pt>
                <c:pt idx="73">
                  <c:v>53.203599999999938</c:v>
                </c:pt>
                <c:pt idx="74">
                  <c:v>53.592449999999985</c:v>
                </c:pt>
                <c:pt idx="75">
                  <c:v>53.967289999999934</c:v>
                </c:pt>
                <c:pt idx="76">
                  <c:v>54.385809999999992</c:v>
                </c:pt>
                <c:pt idx="77">
                  <c:v>54.754580000000033</c:v>
                </c:pt>
                <c:pt idx="78">
                  <c:v>55.104939999999942</c:v>
                </c:pt>
                <c:pt idx="79">
                  <c:v>55.476949999999988</c:v>
                </c:pt>
                <c:pt idx="80">
                  <c:v>55.855249999999955</c:v>
                </c:pt>
                <c:pt idx="81">
                  <c:v>56.182590000000005</c:v>
                </c:pt>
                <c:pt idx="82">
                  <c:v>56.476869999999963</c:v>
                </c:pt>
                <c:pt idx="83">
                  <c:v>56.749259999999936</c:v>
                </c:pt>
                <c:pt idx="84">
                  <c:v>56.98497999999995</c:v>
                </c:pt>
                <c:pt idx="85">
                  <c:v>57.216509999999971</c:v>
                </c:pt>
                <c:pt idx="86">
                  <c:v>57.431119999999964</c:v>
                </c:pt>
                <c:pt idx="87">
                  <c:v>57.665809999999965</c:v>
                </c:pt>
                <c:pt idx="88">
                  <c:v>57.95196999999996</c:v>
                </c:pt>
                <c:pt idx="89">
                  <c:v>58.233399999999961</c:v>
                </c:pt>
                <c:pt idx="90">
                  <c:v>58.508680000000027</c:v>
                </c:pt>
                <c:pt idx="91">
                  <c:v>58.736239999999952</c:v>
                </c:pt>
                <c:pt idx="92">
                  <c:v>58.912829999999985</c:v>
                </c:pt>
                <c:pt idx="93">
                  <c:v>59.056870000000004</c:v>
                </c:pt>
                <c:pt idx="94">
                  <c:v>59.245869999999968</c:v>
                </c:pt>
                <c:pt idx="95">
                  <c:v>59.284629999999993</c:v>
                </c:pt>
                <c:pt idx="96">
                  <c:v>59.379239999999982</c:v>
                </c:pt>
                <c:pt idx="97">
                  <c:v>59.829499999999939</c:v>
                </c:pt>
                <c:pt idx="98">
                  <c:v>60.951810000000023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D8-4ADA-B5AB-9BDA2F882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</c:valAx>
      <c:valAx>
        <c:axId val="1225755024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3023468038278913"/>
          <c:h val="0.31131647669300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978087754366645"/>
          <c:y val="0.1266508722082170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</c:numCache>
            </c:numRef>
          </c:xVal>
          <c:yVal>
            <c:numRef>
              <c:f>'Pu-2mN-5'!$E$2:$E$100</c:f>
              <c:numCache>
                <c:formatCode>General</c:formatCode>
                <c:ptCount val="99"/>
                <c:pt idx="1">
                  <c:v>6.5692813672555514E-2</c:v>
                </c:pt>
                <c:pt idx="2">
                  <c:v>5.8347738644056638E-2</c:v>
                </c:pt>
                <c:pt idx="3">
                  <c:v>5.7307857856719477E-2</c:v>
                </c:pt>
                <c:pt idx="4">
                  <c:v>5.4333791690591889E-2</c:v>
                </c:pt>
                <c:pt idx="5">
                  <c:v>4.950034780643392E-2</c:v>
                </c:pt>
                <c:pt idx="6">
                  <c:v>4.4649816368866273E-2</c:v>
                </c:pt>
                <c:pt idx="7">
                  <c:v>4.1751908129922591E-2</c:v>
                </c:pt>
                <c:pt idx="8">
                  <c:v>3.9317531940854036E-2</c:v>
                </c:pt>
                <c:pt idx="9">
                  <c:v>3.819406571111738E-2</c:v>
                </c:pt>
                <c:pt idx="10">
                  <c:v>3.7669826759304414E-2</c:v>
                </c:pt>
                <c:pt idx="11">
                  <c:v>3.7899709742011047E-2</c:v>
                </c:pt>
                <c:pt idx="12">
                  <c:v>3.7825355105050133E-2</c:v>
                </c:pt>
                <c:pt idx="13">
                  <c:v>3.6632613566910818E-2</c:v>
                </c:pt>
                <c:pt idx="14">
                  <c:v>3.5424800610794061E-2</c:v>
                </c:pt>
                <c:pt idx="15">
                  <c:v>3.4569450766400743E-2</c:v>
                </c:pt>
                <c:pt idx="16">
                  <c:v>3.3599792883162491E-2</c:v>
                </c:pt>
                <c:pt idx="17">
                  <c:v>3.1726803939440218E-2</c:v>
                </c:pt>
                <c:pt idx="18">
                  <c:v>2.8983222338445469E-2</c:v>
                </c:pt>
                <c:pt idx="19">
                  <c:v>2.5756981671413371E-2</c:v>
                </c:pt>
                <c:pt idx="20">
                  <c:v>2.4283211545562618E-2</c:v>
                </c:pt>
                <c:pt idx="21">
                  <c:v>2.4070519531547901E-2</c:v>
                </c:pt>
                <c:pt idx="22">
                  <c:v>2.4528583467892551E-2</c:v>
                </c:pt>
                <c:pt idx="23">
                  <c:v>2.4099153856270445E-2</c:v>
                </c:pt>
                <c:pt idx="24">
                  <c:v>2.2967733472398204E-2</c:v>
                </c:pt>
                <c:pt idx="25">
                  <c:v>2.4322488863102277E-2</c:v>
                </c:pt>
                <c:pt idx="26">
                  <c:v>2.4050647336526697E-2</c:v>
                </c:pt>
                <c:pt idx="27">
                  <c:v>2.1742692027115419E-2</c:v>
                </c:pt>
                <c:pt idx="28">
                  <c:v>2.1331395037410016E-2</c:v>
                </c:pt>
                <c:pt idx="29">
                  <c:v>2.3131121450195587E-2</c:v>
                </c:pt>
                <c:pt idx="30">
                  <c:v>2.3280629370514384E-2</c:v>
                </c:pt>
                <c:pt idx="31">
                  <c:v>2.1283528109321392E-2</c:v>
                </c:pt>
                <c:pt idx="32">
                  <c:v>2.1088612245004013E-2</c:v>
                </c:pt>
                <c:pt idx="33">
                  <c:v>2.1351512892332912E-2</c:v>
                </c:pt>
                <c:pt idx="34">
                  <c:v>2.0737366843288051E-2</c:v>
                </c:pt>
                <c:pt idx="35">
                  <c:v>1.9865496189632612E-2</c:v>
                </c:pt>
                <c:pt idx="36">
                  <c:v>1.9397559602139843E-2</c:v>
                </c:pt>
                <c:pt idx="37">
                  <c:v>1.8880299929555432E-2</c:v>
                </c:pt>
                <c:pt idx="38">
                  <c:v>1.8043270460472043E-2</c:v>
                </c:pt>
                <c:pt idx="39">
                  <c:v>1.8060745293494627E-2</c:v>
                </c:pt>
                <c:pt idx="40">
                  <c:v>1.7954221323782486E-2</c:v>
                </c:pt>
                <c:pt idx="41">
                  <c:v>1.7440295652547944E-2</c:v>
                </c:pt>
                <c:pt idx="42">
                  <c:v>1.8125028314090616E-2</c:v>
                </c:pt>
                <c:pt idx="43">
                  <c:v>1.8341034899962465E-2</c:v>
                </c:pt>
                <c:pt idx="44">
                  <c:v>1.7581176494737324E-2</c:v>
                </c:pt>
                <c:pt idx="45">
                  <c:v>1.6869744765917887E-2</c:v>
                </c:pt>
                <c:pt idx="46">
                  <c:v>1.6240460064000067E-2</c:v>
                </c:pt>
                <c:pt idx="47">
                  <c:v>1.6250345310456295E-2</c:v>
                </c:pt>
                <c:pt idx="48">
                  <c:v>1.6134630066684051E-2</c:v>
                </c:pt>
                <c:pt idx="49">
                  <c:v>1.5148564273234282E-2</c:v>
                </c:pt>
                <c:pt idx="50">
                  <c:v>1.3104029039743925E-2</c:v>
                </c:pt>
                <c:pt idx="51">
                  <c:v>1.2710129730708964E-2</c:v>
                </c:pt>
                <c:pt idx="52">
                  <c:v>1.383600427171207E-2</c:v>
                </c:pt>
                <c:pt idx="53">
                  <c:v>1.3439306484849534E-2</c:v>
                </c:pt>
                <c:pt idx="54">
                  <c:v>1.2733094378899844E-2</c:v>
                </c:pt>
                <c:pt idx="55">
                  <c:v>1.294405126951723E-2</c:v>
                </c:pt>
                <c:pt idx="56">
                  <c:v>1.3804045458611972E-2</c:v>
                </c:pt>
                <c:pt idx="57">
                  <c:v>1.3685489387314906E-2</c:v>
                </c:pt>
                <c:pt idx="58">
                  <c:v>1.3023073138064349E-2</c:v>
                </c:pt>
                <c:pt idx="59">
                  <c:v>1.2755715225787848E-2</c:v>
                </c:pt>
                <c:pt idx="60">
                  <c:v>1.3204725366414774E-2</c:v>
                </c:pt>
                <c:pt idx="61">
                  <c:v>1.4067680416042307E-2</c:v>
                </c:pt>
                <c:pt idx="62">
                  <c:v>1.4019921623892536E-2</c:v>
                </c:pt>
                <c:pt idx="63">
                  <c:v>1.301053500605257E-2</c:v>
                </c:pt>
                <c:pt idx="64">
                  <c:v>1.2641559983752E-2</c:v>
                </c:pt>
                <c:pt idx="65">
                  <c:v>1.3239300009352476E-2</c:v>
                </c:pt>
                <c:pt idx="66">
                  <c:v>1.3012380414175498E-2</c:v>
                </c:pt>
                <c:pt idx="67">
                  <c:v>1.2471654926282411E-2</c:v>
                </c:pt>
                <c:pt idx="68">
                  <c:v>1.164990365752851E-2</c:v>
                </c:pt>
                <c:pt idx="69">
                  <c:v>1.1524552856095785E-2</c:v>
                </c:pt>
                <c:pt idx="70">
                  <c:v>1.224124030953778E-2</c:v>
                </c:pt>
                <c:pt idx="71">
                  <c:v>1.2884421210264294E-2</c:v>
                </c:pt>
                <c:pt idx="72">
                  <c:v>1.3374218567315924E-2</c:v>
                </c:pt>
                <c:pt idx="73">
                  <c:v>1.2780623346479643E-2</c:v>
                </c:pt>
                <c:pt idx="74">
                  <c:v>1.2316150085554296E-2</c:v>
                </c:pt>
                <c:pt idx="75">
                  <c:v>1.2059869071631969E-2</c:v>
                </c:pt>
                <c:pt idx="76">
                  <c:v>1.1874739060682711E-2</c:v>
                </c:pt>
                <c:pt idx="77">
                  <c:v>1.1109568153268591E-2</c:v>
                </c:pt>
                <c:pt idx="78">
                  <c:v>9.2855774581771799E-3</c:v>
                </c:pt>
                <c:pt idx="79">
                  <c:v>8.1048726860901161E-3</c:v>
                </c:pt>
                <c:pt idx="80">
                  <c:v>8.39872495455307E-3</c:v>
                </c:pt>
                <c:pt idx="81">
                  <c:v>9.1799885230399933E-3</c:v>
                </c:pt>
                <c:pt idx="82">
                  <c:v>8.5277130353270357E-3</c:v>
                </c:pt>
                <c:pt idx="83">
                  <c:v>7.3707677613579015E-3</c:v>
                </c:pt>
                <c:pt idx="84">
                  <c:v>7.4778859928526682E-3</c:v>
                </c:pt>
                <c:pt idx="85">
                  <c:v>8.4142984904522922E-3</c:v>
                </c:pt>
                <c:pt idx="86">
                  <c:v>9.0774723003822933E-3</c:v>
                </c:pt>
                <c:pt idx="87">
                  <c:v>9.1218678866361591E-3</c:v>
                </c:pt>
                <c:pt idx="88">
                  <c:v>8.6488432967348691E-3</c:v>
                </c:pt>
                <c:pt idx="89">
                  <c:v>7.7545758760157847E-3</c:v>
                </c:pt>
                <c:pt idx="90">
                  <c:v>7.1343409675402123E-3</c:v>
                </c:pt>
                <c:pt idx="91">
                  <c:v>6.7367859691727155E-3</c:v>
                </c:pt>
                <c:pt idx="92">
                  <c:v>6.4999445186163969E-3</c:v>
                </c:pt>
                <c:pt idx="93">
                  <c:v>8.4404628828141214E-3</c:v>
                </c:pt>
                <c:pt idx="94">
                  <c:v>1.0852032131541831E-2</c:v>
                </c:pt>
                <c:pt idx="95">
                  <c:v>1.1212542421838357E-2</c:v>
                </c:pt>
                <c:pt idx="96">
                  <c:v>1.6802747847949179E-2</c:v>
                </c:pt>
                <c:pt idx="97">
                  <c:v>1.6509137151626125E-2</c:v>
                </c:pt>
                <c:pt idx="98">
                  <c:v>0.20233901656537179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9-42C6-BE98-FCAE6B4C9B7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</c:numCache>
            </c:numRef>
          </c:xVal>
          <c:yVal>
            <c:numRef>
              <c:f>'ZnO-2mN-5'!$E$2:$E$96</c:f>
              <c:numCache>
                <c:formatCode>General</c:formatCode>
                <c:ptCount val="95"/>
                <c:pt idx="1">
                  <c:v>6.4265503031109672E-2</c:v>
                </c:pt>
                <c:pt idx="2">
                  <c:v>5.7015281198529007E-2</c:v>
                </c:pt>
                <c:pt idx="3">
                  <c:v>5.2866064948774313E-2</c:v>
                </c:pt>
                <c:pt idx="4">
                  <c:v>5.197391138622201E-2</c:v>
                </c:pt>
                <c:pt idx="5">
                  <c:v>4.8272340588122582E-2</c:v>
                </c:pt>
                <c:pt idx="6">
                  <c:v>4.1918809154711183E-2</c:v>
                </c:pt>
                <c:pt idx="7">
                  <c:v>3.9718367447065583E-2</c:v>
                </c:pt>
                <c:pt idx="8">
                  <c:v>3.9100362945272089E-2</c:v>
                </c:pt>
                <c:pt idx="9">
                  <c:v>3.8908326213152065E-2</c:v>
                </c:pt>
                <c:pt idx="10">
                  <c:v>4.0513455110097449E-2</c:v>
                </c:pt>
                <c:pt idx="11">
                  <c:v>4.0420421754346722E-2</c:v>
                </c:pt>
                <c:pt idx="12">
                  <c:v>3.8526427235760878E-2</c:v>
                </c:pt>
                <c:pt idx="13">
                  <c:v>3.691355405680706E-2</c:v>
                </c:pt>
                <c:pt idx="14">
                  <c:v>3.7085152275356109E-2</c:v>
                </c:pt>
                <c:pt idx="15">
                  <c:v>3.7028536425139279E-2</c:v>
                </c:pt>
                <c:pt idx="16">
                  <c:v>3.4871340402151792E-2</c:v>
                </c:pt>
                <c:pt idx="17">
                  <c:v>3.3835850771484814E-2</c:v>
                </c:pt>
                <c:pt idx="18">
                  <c:v>3.283885099117724E-2</c:v>
                </c:pt>
                <c:pt idx="19">
                  <c:v>3.1070498957029631E-2</c:v>
                </c:pt>
                <c:pt idx="20">
                  <c:v>3.0379873323230097E-2</c:v>
                </c:pt>
                <c:pt idx="21">
                  <c:v>2.8953743977220017E-2</c:v>
                </c:pt>
                <c:pt idx="22">
                  <c:v>2.6093570515654484E-2</c:v>
                </c:pt>
                <c:pt idx="23">
                  <c:v>2.6231129057714776E-2</c:v>
                </c:pt>
                <c:pt idx="24">
                  <c:v>2.7168695270985362E-2</c:v>
                </c:pt>
                <c:pt idx="25">
                  <c:v>2.6044127905288813E-2</c:v>
                </c:pt>
                <c:pt idx="26">
                  <c:v>2.5831954341126531E-2</c:v>
                </c:pt>
                <c:pt idx="27">
                  <c:v>2.5259739587240933E-2</c:v>
                </c:pt>
                <c:pt idx="28">
                  <c:v>2.4451175377408169E-2</c:v>
                </c:pt>
                <c:pt idx="29">
                  <c:v>2.2393173465714681E-2</c:v>
                </c:pt>
                <c:pt idx="30">
                  <c:v>2.1127988538947918E-2</c:v>
                </c:pt>
                <c:pt idx="31">
                  <c:v>2.1622509363912159E-2</c:v>
                </c:pt>
                <c:pt idx="32">
                  <c:v>2.176972578780257E-2</c:v>
                </c:pt>
                <c:pt idx="33">
                  <c:v>2.2095238077386597E-2</c:v>
                </c:pt>
                <c:pt idx="34">
                  <c:v>2.1829614137754364E-2</c:v>
                </c:pt>
                <c:pt idx="35">
                  <c:v>2.1355806934046342E-2</c:v>
                </c:pt>
                <c:pt idx="36">
                  <c:v>2.1187931482386891E-2</c:v>
                </c:pt>
                <c:pt idx="37">
                  <c:v>2.1132750334085175E-2</c:v>
                </c:pt>
                <c:pt idx="38">
                  <c:v>2.0549675879432877E-2</c:v>
                </c:pt>
                <c:pt idx="39">
                  <c:v>1.9452159666005449E-2</c:v>
                </c:pt>
                <c:pt idx="40">
                  <c:v>1.83910876277073E-2</c:v>
                </c:pt>
                <c:pt idx="41">
                  <c:v>1.786039335784061E-2</c:v>
                </c:pt>
                <c:pt idx="42">
                  <c:v>1.7518078254436655E-2</c:v>
                </c:pt>
                <c:pt idx="43">
                  <c:v>1.7115750598237809E-2</c:v>
                </c:pt>
                <c:pt idx="44">
                  <c:v>1.6756816115120407E-2</c:v>
                </c:pt>
                <c:pt idx="45">
                  <c:v>1.6958106840873566E-2</c:v>
                </c:pt>
                <c:pt idx="46">
                  <c:v>1.7838188999190239E-2</c:v>
                </c:pt>
                <c:pt idx="47">
                  <c:v>1.6957224481906029E-2</c:v>
                </c:pt>
                <c:pt idx="48">
                  <c:v>1.5390045413240568E-2</c:v>
                </c:pt>
                <c:pt idx="49">
                  <c:v>1.5360460922475025E-2</c:v>
                </c:pt>
                <c:pt idx="50">
                  <c:v>1.5399822501522418E-2</c:v>
                </c:pt>
                <c:pt idx="51">
                  <c:v>1.4412275035557106E-2</c:v>
                </c:pt>
                <c:pt idx="52">
                  <c:v>1.3825636095367851E-2</c:v>
                </c:pt>
                <c:pt idx="53">
                  <c:v>1.4681295123382137E-2</c:v>
                </c:pt>
                <c:pt idx="54">
                  <c:v>1.5224248777131901E-2</c:v>
                </c:pt>
                <c:pt idx="55">
                  <c:v>1.4542597717061545E-2</c:v>
                </c:pt>
                <c:pt idx="56">
                  <c:v>1.3626052217290843E-2</c:v>
                </c:pt>
                <c:pt idx="57">
                  <c:v>1.355436678522968E-2</c:v>
                </c:pt>
                <c:pt idx="58">
                  <c:v>1.3894533782424879E-2</c:v>
                </c:pt>
                <c:pt idx="59">
                  <c:v>1.2702695163417424E-2</c:v>
                </c:pt>
                <c:pt idx="60">
                  <c:v>1.2248293445458679E-2</c:v>
                </c:pt>
                <c:pt idx="61">
                  <c:v>1.3072648477167319E-2</c:v>
                </c:pt>
                <c:pt idx="62">
                  <c:v>1.3573918270157054E-2</c:v>
                </c:pt>
                <c:pt idx="63">
                  <c:v>1.3866048931378216E-2</c:v>
                </c:pt>
                <c:pt idx="64">
                  <c:v>1.3924505432650251E-2</c:v>
                </c:pt>
                <c:pt idx="65">
                  <c:v>1.4312474923829709E-2</c:v>
                </c:pt>
                <c:pt idx="66">
                  <c:v>1.404876167315401E-2</c:v>
                </c:pt>
                <c:pt idx="67">
                  <c:v>1.2906656713452039E-2</c:v>
                </c:pt>
                <c:pt idx="68">
                  <c:v>1.222104960946409E-2</c:v>
                </c:pt>
                <c:pt idx="69">
                  <c:v>1.181566144125634E-2</c:v>
                </c:pt>
                <c:pt idx="70">
                  <c:v>1.1061615971156204E-2</c:v>
                </c:pt>
                <c:pt idx="71">
                  <c:v>1.0795324135702292E-2</c:v>
                </c:pt>
                <c:pt idx="72">
                  <c:v>1.1374326685906905E-2</c:v>
                </c:pt>
                <c:pt idx="73">
                  <c:v>1.1961889603919459E-2</c:v>
                </c:pt>
                <c:pt idx="74">
                  <c:v>1.2415789070672367E-2</c:v>
                </c:pt>
                <c:pt idx="75">
                  <c:v>1.2447316589380839E-2</c:v>
                </c:pt>
                <c:pt idx="76">
                  <c:v>1.2046895261242406E-2</c:v>
                </c:pt>
                <c:pt idx="77">
                  <c:v>1.1802382702859186E-2</c:v>
                </c:pt>
                <c:pt idx="78">
                  <c:v>1.1460098572153547E-2</c:v>
                </c:pt>
                <c:pt idx="79">
                  <c:v>1.0644061498148066E-2</c:v>
                </c:pt>
                <c:pt idx="80">
                  <c:v>9.5249538707717352E-3</c:v>
                </c:pt>
                <c:pt idx="81">
                  <c:v>9.6748425843942148E-3</c:v>
                </c:pt>
                <c:pt idx="82">
                  <c:v>9.6409070958890803E-3</c:v>
                </c:pt>
                <c:pt idx="83">
                  <c:v>8.7374081453011482E-3</c:v>
                </c:pt>
                <c:pt idx="84">
                  <c:v>9.023083679057374E-3</c:v>
                </c:pt>
                <c:pt idx="85">
                  <c:v>9.9924134791413988E-3</c:v>
                </c:pt>
                <c:pt idx="86">
                  <c:v>9.8674410730702038E-3</c:v>
                </c:pt>
                <c:pt idx="87">
                  <c:v>9.6900920154560574E-3</c:v>
                </c:pt>
                <c:pt idx="88">
                  <c:v>9.6471697189161494E-3</c:v>
                </c:pt>
                <c:pt idx="89">
                  <c:v>9.160051377616522E-3</c:v>
                </c:pt>
                <c:pt idx="90">
                  <c:v>9.4317733087362719E-3</c:v>
                </c:pt>
                <c:pt idx="91">
                  <c:v>8.94960017079976E-3</c:v>
                </c:pt>
                <c:pt idx="92">
                  <c:v>7.3569082058766383E-3</c:v>
                </c:pt>
                <c:pt idx="93">
                  <c:v>8.2781384757119551E-3</c:v>
                </c:pt>
                <c:pt idx="94">
                  <c:v>1.1499615290860151E-2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9-42C6-BE98-FCAE6B4C9B7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'SS-2mN-5'!$A$2:$A$96</c:f>
              <c:numCache>
                <c:formatCode>General</c:formatCode>
                <c:ptCount val="95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</c:numCache>
            </c:numRef>
          </c:xVal>
          <c:yVal>
            <c:numRef>
              <c:f>'SS-2mN-5'!$E$2:$E$96</c:f>
              <c:numCache>
                <c:formatCode>General</c:formatCode>
                <c:ptCount val="95"/>
                <c:pt idx="1">
                  <c:v>6.2123310270074852E-2</c:v>
                </c:pt>
                <c:pt idx="2">
                  <c:v>5.7363152500724622E-2</c:v>
                </c:pt>
                <c:pt idx="3">
                  <c:v>5.239155044470805E-2</c:v>
                </c:pt>
                <c:pt idx="4">
                  <c:v>5.0216297836299786E-2</c:v>
                </c:pt>
                <c:pt idx="5">
                  <c:v>5.1189715739597887E-2</c:v>
                </c:pt>
                <c:pt idx="6">
                  <c:v>4.9575791261552267E-2</c:v>
                </c:pt>
                <c:pt idx="7">
                  <c:v>4.6333052035818424E-2</c:v>
                </c:pt>
                <c:pt idx="8">
                  <c:v>4.1554997534295979E-2</c:v>
                </c:pt>
                <c:pt idx="9">
                  <c:v>3.8971169799974295E-2</c:v>
                </c:pt>
                <c:pt idx="10">
                  <c:v>3.9982145140970551E-2</c:v>
                </c:pt>
                <c:pt idx="11">
                  <c:v>4.0377512157028651E-2</c:v>
                </c:pt>
                <c:pt idx="12">
                  <c:v>3.8275405018402223E-2</c:v>
                </c:pt>
                <c:pt idx="13">
                  <c:v>3.8438113563233497E-2</c:v>
                </c:pt>
                <c:pt idx="14">
                  <c:v>3.7318229735093689E-2</c:v>
                </c:pt>
                <c:pt idx="15">
                  <c:v>3.6767645226518798E-2</c:v>
                </c:pt>
                <c:pt idx="16">
                  <c:v>3.6510898040101339E-2</c:v>
                </c:pt>
                <c:pt idx="17">
                  <c:v>3.3875292128438178E-2</c:v>
                </c:pt>
                <c:pt idx="18">
                  <c:v>3.3831962223606002E-2</c:v>
                </c:pt>
                <c:pt idx="19">
                  <c:v>3.4166829370888094E-2</c:v>
                </c:pt>
                <c:pt idx="20">
                  <c:v>3.3484713983707066E-2</c:v>
                </c:pt>
                <c:pt idx="21">
                  <c:v>3.2567103841329194E-2</c:v>
                </c:pt>
                <c:pt idx="22">
                  <c:v>3.1300146628579786E-2</c:v>
                </c:pt>
                <c:pt idx="23">
                  <c:v>2.9541298520184469E-2</c:v>
                </c:pt>
                <c:pt idx="24">
                  <c:v>2.8636218860720042E-2</c:v>
                </c:pt>
                <c:pt idx="25">
                  <c:v>2.8391911334205249E-2</c:v>
                </c:pt>
                <c:pt idx="26">
                  <c:v>2.6953647060753375E-2</c:v>
                </c:pt>
                <c:pt idx="27">
                  <c:v>2.6584628050474915E-2</c:v>
                </c:pt>
                <c:pt idx="28">
                  <c:v>2.714110541297601E-2</c:v>
                </c:pt>
                <c:pt idx="29">
                  <c:v>2.5933790694625675E-2</c:v>
                </c:pt>
                <c:pt idx="30">
                  <c:v>2.3896975215009744E-2</c:v>
                </c:pt>
                <c:pt idx="31">
                  <c:v>2.4595517137629093E-2</c:v>
                </c:pt>
                <c:pt idx="32">
                  <c:v>2.6068014675457597E-2</c:v>
                </c:pt>
                <c:pt idx="33">
                  <c:v>2.5095053241000104E-2</c:v>
                </c:pt>
                <c:pt idx="34">
                  <c:v>2.4537372170706586E-2</c:v>
                </c:pt>
                <c:pt idx="35">
                  <c:v>2.3073471281509935E-2</c:v>
                </c:pt>
                <c:pt idx="36">
                  <c:v>2.114517414180973E-2</c:v>
                </c:pt>
                <c:pt idx="37">
                  <c:v>2.0642047430834694E-2</c:v>
                </c:pt>
                <c:pt idx="38">
                  <c:v>2.0453482581838895E-2</c:v>
                </c:pt>
                <c:pt idx="39">
                  <c:v>1.9857239141774129E-2</c:v>
                </c:pt>
                <c:pt idx="40">
                  <c:v>1.9853334519323331E-2</c:v>
                </c:pt>
                <c:pt idx="41">
                  <c:v>1.8719125616246168E-2</c:v>
                </c:pt>
                <c:pt idx="42">
                  <c:v>1.8133793614121409E-2</c:v>
                </c:pt>
                <c:pt idx="43">
                  <c:v>1.8909397204318598E-2</c:v>
                </c:pt>
                <c:pt idx="44">
                  <c:v>1.9857772881370903E-2</c:v>
                </c:pt>
                <c:pt idx="45">
                  <c:v>2.0214124852955605E-2</c:v>
                </c:pt>
                <c:pt idx="46">
                  <c:v>1.874385427562833E-2</c:v>
                </c:pt>
                <c:pt idx="47">
                  <c:v>1.808834520039599E-2</c:v>
                </c:pt>
                <c:pt idx="48">
                  <c:v>1.8188075117987205E-2</c:v>
                </c:pt>
                <c:pt idx="49">
                  <c:v>1.8768604011954456E-2</c:v>
                </c:pt>
                <c:pt idx="50">
                  <c:v>1.9429250494200894E-2</c:v>
                </c:pt>
                <c:pt idx="51">
                  <c:v>1.9055696763588495E-2</c:v>
                </c:pt>
                <c:pt idx="52">
                  <c:v>1.8147854967977349E-2</c:v>
                </c:pt>
                <c:pt idx="53">
                  <c:v>1.8253342046126216E-2</c:v>
                </c:pt>
                <c:pt idx="54">
                  <c:v>1.8885531956998509E-2</c:v>
                </c:pt>
                <c:pt idx="55">
                  <c:v>1.8371979875132734E-2</c:v>
                </c:pt>
                <c:pt idx="56">
                  <c:v>1.7032442558218057E-2</c:v>
                </c:pt>
                <c:pt idx="57">
                  <c:v>1.6417945454646882E-2</c:v>
                </c:pt>
                <c:pt idx="58">
                  <c:v>1.745085318276764E-2</c:v>
                </c:pt>
                <c:pt idx="59">
                  <c:v>1.7370851839757805E-2</c:v>
                </c:pt>
                <c:pt idx="60">
                  <c:v>1.6148471376974102E-2</c:v>
                </c:pt>
                <c:pt idx="61">
                  <c:v>1.5787791194935646E-2</c:v>
                </c:pt>
                <c:pt idx="62">
                  <c:v>1.5947415256385756E-2</c:v>
                </c:pt>
                <c:pt idx="63">
                  <c:v>1.5502541292239479E-2</c:v>
                </c:pt>
                <c:pt idx="64">
                  <c:v>1.5773963508308411E-2</c:v>
                </c:pt>
                <c:pt idx="65">
                  <c:v>1.5523041047483555E-2</c:v>
                </c:pt>
                <c:pt idx="66">
                  <c:v>1.4179150637231677E-2</c:v>
                </c:pt>
                <c:pt idx="67">
                  <c:v>1.3708352794688052E-2</c:v>
                </c:pt>
                <c:pt idx="68">
                  <c:v>1.2573112919531088E-2</c:v>
                </c:pt>
                <c:pt idx="69">
                  <c:v>1.2259645666139662E-2</c:v>
                </c:pt>
                <c:pt idx="70">
                  <c:v>1.4039281045369471E-2</c:v>
                </c:pt>
                <c:pt idx="71">
                  <c:v>1.4222810203232072E-2</c:v>
                </c:pt>
                <c:pt idx="72">
                  <c:v>1.2640542984731983E-2</c:v>
                </c:pt>
                <c:pt idx="73">
                  <c:v>1.2832000009649789E-2</c:v>
                </c:pt>
                <c:pt idx="74">
                  <c:v>1.3259299597830482E-2</c:v>
                </c:pt>
                <c:pt idx="75">
                  <c:v>1.2287834533508121E-2</c:v>
                </c:pt>
                <c:pt idx="76">
                  <c:v>1.1983722325211254E-2</c:v>
                </c:pt>
                <c:pt idx="77">
                  <c:v>1.3191466515040684E-2</c:v>
                </c:pt>
                <c:pt idx="78">
                  <c:v>1.423235756576883E-2</c:v>
                </c:pt>
                <c:pt idx="79">
                  <c:v>1.4175122313994537E-2</c:v>
                </c:pt>
                <c:pt idx="80">
                  <c:v>1.3843068886529549E-2</c:v>
                </c:pt>
                <c:pt idx="81">
                  <c:v>1.3678703345453111E-2</c:v>
                </c:pt>
                <c:pt idx="82">
                  <c:v>1.3720862869910663E-2</c:v>
                </c:pt>
                <c:pt idx="83">
                  <c:v>1.3846429504769046E-2</c:v>
                </c:pt>
                <c:pt idx="84">
                  <c:v>1.3283127266115783E-2</c:v>
                </c:pt>
                <c:pt idx="85">
                  <c:v>1.2461377665751349E-2</c:v>
                </c:pt>
                <c:pt idx="86">
                  <c:v>1.2038363264442273E-2</c:v>
                </c:pt>
                <c:pt idx="87">
                  <c:v>1.2849006992441793E-2</c:v>
                </c:pt>
                <c:pt idx="88">
                  <c:v>1.4118874165258963E-2</c:v>
                </c:pt>
                <c:pt idx="89">
                  <c:v>1.3169763030759139E-2</c:v>
                </c:pt>
                <c:pt idx="90">
                  <c:v>1.3308886875948361E-2</c:v>
                </c:pt>
                <c:pt idx="91">
                  <c:v>1.4442980308809517E-2</c:v>
                </c:pt>
                <c:pt idx="92">
                  <c:v>1.2786679221867573E-2</c:v>
                </c:pt>
                <c:pt idx="93">
                  <c:v>1.1960557985593692E-2</c:v>
                </c:pt>
                <c:pt idx="94">
                  <c:v>9.7844537352788467E-3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9-42C6-BE98-FCAE6B4C9B7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</c:numCache>
            </c:numRef>
          </c:xVal>
          <c:yVal>
            <c:numRef>
              <c:f>'HS-2mN-5'!$E$2:$E$98</c:f>
              <c:numCache>
                <c:formatCode>General</c:formatCode>
                <c:ptCount val="97"/>
                <c:pt idx="1">
                  <c:v>5.3311171065083443E-2</c:v>
                </c:pt>
                <c:pt idx="2">
                  <c:v>4.7336910688172223E-2</c:v>
                </c:pt>
                <c:pt idx="3">
                  <c:v>4.873812641752729E-2</c:v>
                </c:pt>
                <c:pt idx="4">
                  <c:v>4.7238702425696021E-2</c:v>
                </c:pt>
                <c:pt idx="5">
                  <c:v>4.5744142629444325E-2</c:v>
                </c:pt>
                <c:pt idx="6">
                  <c:v>4.3474055929135676E-2</c:v>
                </c:pt>
                <c:pt idx="7">
                  <c:v>4.0633977592602184E-2</c:v>
                </c:pt>
                <c:pt idx="8">
                  <c:v>3.7979914569729357E-2</c:v>
                </c:pt>
                <c:pt idx="9">
                  <c:v>3.5521691283754799E-2</c:v>
                </c:pt>
                <c:pt idx="10">
                  <c:v>3.6462375008332507E-2</c:v>
                </c:pt>
                <c:pt idx="11">
                  <c:v>3.6566083300159452E-2</c:v>
                </c:pt>
                <c:pt idx="12">
                  <c:v>3.4069119253341357E-2</c:v>
                </c:pt>
                <c:pt idx="13">
                  <c:v>3.2247631327910545E-2</c:v>
                </c:pt>
                <c:pt idx="14">
                  <c:v>3.1268197138571548E-2</c:v>
                </c:pt>
                <c:pt idx="15">
                  <c:v>3.1583159995880572E-2</c:v>
                </c:pt>
                <c:pt idx="16">
                  <c:v>3.0634696462614092E-2</c:v>
                </c:pt>
                <c:pt idx="17">
                  <c:v>2.8330101013292627E-2</c:v>
                </c:pt>
                <c:pt idx="18">
                  <c:v>2.6820793346111017E-2</c:v>
                </c:pt>
                <c:pt idx="19">
                  <c:v>2.6945604322811331E-2</c:v>
                </c:pt>
                <c:pt idx="20">
                  <c:v>2.5504152501454928E-2</c:v>
                </c:pt>
                <c:pt idx="21">
                  <c:v>2.2173067551953474E-2</c:v>
                </c:pt>
                <c:pt idx="22">
                  <c:v>2.1287788581153249E-2</c:v>
                </c:pt>
                <c:pt idx="23">
                  <c:v>2.230122692179487E-2</c:v>
                </c:pt>
                <c:pt idx="24">
                  <c:v>2.0712660203271543E-2</c:v>
                </c:pt>
                <c:pt idx="25">
                  <c:v>1.93255986272475E-2</c:v>
                </c:pt>
                <c:pt idx="26">
                  <c:v>1.9414147071338081E-2</c:v>
                </c:pt>
                <c:pt idx="27">
                  <c:v>1.8905860691769239E-2</c:v>
                </c:pt>
                <c:pt idx="28">
                  <c:v>1.808045183439359E-2</c:v>
                </c:pt>
                <c:pt idx="29">
                  <c:v>1.8219264473183141E-2</c:v>
                </c:pt>
                <c:pt idx="30">
                  <c:v>1.916020092147434E-2</c:v>
                </c:pt>
                <c:pt idx="31">
                  <c:v>1.8737123340947324E-2</c:v>
                </c:pt>
                <c:pt idx="32">
                  <c:v>1.7794539907671419E-2</c:v>
                </c:pt>
                <c:pt idx="33">
                  <c:v>1.7803359652886805E-2</c:v>
                </c:pt>
                <c:pt idx="34">
                  <c:v>1.8025312816938432E-2</c:v>
                </c:pt>
                <c:pt idx="35">
                  <c:v>1.7000765012419823E-2</c:v>
                </c:pt>
                <c:pt idx="36">
                  <c:v>1.6667844403344661E-2</c:v>
                </c:pt>
                <c:pt idx="37">
                  <c:v>1.7194331673732893E-2</c:v>
                </c:pt>
                <c:pt idx="38">
                  <c:v>1.6918322330365835E-2</c:v>
                </c:pt>
                <c:pt idx="39">
                  <c:v>1.6635537440496364E-2</c:v>
                </c:pt>
                <c:pt idx="40">
                  <c:v>1.6121451650112244E-2</c:v>
                </c:pt>
                <c:pt idx="41">
                  <c:v>1.4883794586052964E-2</c:v>
                </c:pt>
                <c:pt idx="42">
                  <c:v>1.455489033618006E-2</c:v>
                </c:pt>
                <c:pt idx="43">
                  <c:v>1.4806471470326332E-2</c:v>
                </c:pt>
                <c:pt idx="44">
                  <c:v>1.4391332699649298E-2</c:v>
                </c:pt>
                <c:pt idx="45">
                  <c:v>1.4777005669981354E-2</c:v>
                </c:pt>
                <c:pt idx="46">
                  <c:v>1.5076639489564135E-2</c:v>
                </c:pt>
                <c:pt idx="47">
                  <c:v>1.4992806248551019E-2</c:v>
                </c:pt>
                <c:pt idx="48">
                  <c:v>1.5330666131506973E-2</c:v>
                </c:pt>
                <c:pt idx="49">
                  <c:v>1.4841329966889985E-2</c:v>
                </c:pt>
                <c:pt idx="50">
                  <c:v>1.3563195241681727E-2</c:v>
                </c:pt>
                <c:pt idx="51">
                  <c:v>1.2901600797776599E-2</c:v>
                </c:pt>
                <c:pt idx="52">
                  <c:v>1.1794426854760563E-2</c:v>
                </c:pt>
                <c:pt idx="53">
                  <c:v>1.055086683909463E-2</c:v>
                </c:pt>
                <c:pt idx="54">
                  <c:v>1.0698034237743913E-2</c:v>
                </c:pt>
                <c:pt idx="55">
                  <c:v>1.1051407401471995E-2</c:v>
                </c:pt>
                <c:pt idx="56">
                  <c:v>1.0739818689054433E-2</c:v>
                </c:pt>
                <c:pt idx="57">
                  <c:v>9.7716799816416691E-3</c:v>
                </c:pt>
                <c:pt idx="58">
                  <c:v>9.2725199480749414E-3</c:v>
                </c:pt>
                <c:pt idx="59">
                  <c:v>1.015630735109573E-2</c:v>
                </c:pt>
                <c:pt idx="60">
                  <c:v>1.0646257856507611E-2</c:v>
                </c:pt>
                <c:pt idx="61">
                  <c:v>1.011188151560235E-2</c:v>
                </c:pt>
                <c:pt idx="62">
                  <c:v>9.9994647265460347E-3</c:v>
                </c:pt>
                <c:pt idx="63">
                  <c:v>1.0600965606699991E-2</c:v>
                </c:pt>
                <c:pt idx="64">
                  <c:v>1.1475255989725002E-2</c:v>
                </c:pt>
                <c:pt idx="65">
                  <c:v>1.1868594131359133E-2</c:v>
                </c:pt>
                <c:pt idx="66">
                  <c:v>1.0707346139805127E-2</c:v>
                </c:pt>
                <c:pt idx="67">
                  <c:v>9.7989114500745284E-3</c:v>
                </c:pt>
                <c:pt idx="68">
                  <c:v>1.0411698249139893E-2</c:v>
                </c:pt>
                <c:pt idx="69">
                  <c:v>1.0520951549392163E-2</c:v>
                </c:pt>
                <c:pt idx="70">
                  <c:v>9.7921071367253979E-3</c:v>
                </c:pt>
                <c:pt idx="71">
                  <c:v>9.3780559825753784E-3</c:v>
                </c:pt>
                <c:pt idx="72">
                  <c:v>9.2248626887275909E-3</c:v>
                </c:pt>
                <c:pt idx="73">
                  <c:v>9.7640475713259203E-3</c:v>
                </c:pt>
                <c:pt idx="74">
                  <c:v>1.0287340140627828E-2</c:v>
                </c:pt>
                <c:pt idx="75">
                  <c:v>1.0689593763767349E-2</c:v>
                </c:pt>
                <c:pt idx="76">
                  <c:v>1.0575183301590551E-2</c:v>
                </c:pt>
                <c:pt idx="77">
                  <c:v>9.6713095697886897E-3</c:v>
                </c:pt>
                <c:pt idx="78">
                  <c:v>9.9165500933125501E-3</c:v>
                </c:pt>
                <c:pt idx="79">
                  <c:v>1.0456602305715651E-2</c:v>
                </c:pt>
                <c:pt idx="80">
                  <c:v>9.7850391264402755E-3</c:v>
                </c:pt>
                <c:pt idx="81">
                  <c:v>8.5769081180128194E-3</c:v>
                </c:pt>
                <c:pt idx="82">
                  <c:v>7.8047325234197702E-3</c:v>
                </c:pt>
                <c:pt idx="83">
                  <c:v>7.1490068403573968E-3</c:v>
                </c:pt>
                <c:pt idx="84">
                  <c:v>6.7035095137665474E-3</c:v>
                </c:pt>
                <c:pt idx="85">
                  <c:v>6.1118419949004379E-3</c:v>
                </c:pt>
                <c:pt idx="86">
                  <c:v>6.1466570909701358E-3</c:v>
                </c:pt>
                <c:pt idx="87">
                  <c:v>7.3100497645902452E-3</c:v>
                </c:pt>
                <c:pt idx="88">
                  <c:v>7.9636575933076069E-3</c:v>
                </c:pt>
                <c:pt idx="89">
                  <c:v>7.7179323232517815E-3</c:v>
                </c:pt>
                <c:pt idx="90">
                  <c:v>6.8761837363240548E-3</c:v>
                </c:pt>
                <c:pt idx="91">
                  <c:v>5.6688472768497318E-3</c:v>
                </c:pt>
                <c:pt idx="92">
                  <c:v>4.4872098833669202E-3</c:v>
                </c:pt>
                <c:pt idx="93">
                  <c:v>4.5373936659507093E-3</c:v>
                </c:pt>
                <c:pt idx="94">
                  <c:v>3.1672536449411834E-3</c:v>
                </c:pt>
                <c:pt idx="95">
                  <c:v>1.9010486024377635E-3</c:v>
                </c:pt>
                <c:pt idx="96">
                  <c:v>7.765523380005154E-3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9-42C6-BE98-FCAE6B4C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'Pu-2mN-5'!$U$38:$W$38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60.550730000000044</c:v>
                </c:pt>
                <c:pt idx="2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'Pu-2mN-5'!$U$39:$W$39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58.490329999999972</c:v>
                </c:pt>
                <c:pt idx="2">
                  <c:v>50.345269999999914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'Pu-2mN-5'!$U$40:$W$40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73.033459999999991</c:v>
                </c:pt>
                <c:pt idx="2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'Pu-2mN-5'!$U$41:$W$41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41.230540000000019</c:v>
                </c:pt>
                <c:pt idx="2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00"/>
          <c:min val="3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8"/>
          <c:min val="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625392401836617"/>
          <c:y val="9.6650180341677286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'Pu-2mN-5'!$Z$38:$AB$38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8.2555372513436307</c:v>
                </c:pt>
                <c:pt idx="2">
                  <c:v>6.8743023607688123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'Pu-2mN-5'!$Z$39:$AB$39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8.4281193561206695</c:v>
                </c:pt>
                <c:pt idx="2">
                  <c:v>6.7758652953628751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'Pu-2mN-5'!$Z$40:$AB$40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9.391456894952869</c:v>
                </c:pt>
                <c:pt idx="2">
                  <c:v>7.8168982757433874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'Pu-2mN-5'!$Z$41:$AB$41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6.6651868626054016</c:v>
                </c:pt>
                <c:pt idx="2">
                  <c:v>6.2833580543539966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12000000000002"/>
            <c:dispRSqr val="0"/>
            <c:dispEq val="1"/>
            <c:trendlineLbl>
              <c:layout>
                <c:manualLayout>
                  <c:x val="-0.33695004144138213"/>
                  <c:y val="2.45453795243361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'Pu-2mN-5'!$H$2:$H$100</c:f>
              <c:numCache>
                <c:formatCode>General</c:formatCode>
                <c:ptCount val="99"/>
                <c:pt idx="1">
                  <c:v>-2.7227657404093311</c:v>
                </c:pt>
                <c:pt idx="2">
                  <c:v>-2.8413346760295886</c:v>
                </c:pt>
                <c:pt idx="3">
                  <c:v>-2.8593175292933162</c:v>
                </c:pt>
                <c:pt idx="4">
                  <c:v>-2.912608930855904</c:v>
                </c:pt>
                <c:pt idx="5">
                  <c:v>-3.0057755830395729</c:v>
                </c:pt>
                <c:pt idx="6">
                  <c:v>-3.1089050843474531</c:v>
                </c:pt>
                <c:pt idx="7">
                  <c:v>-3.1760101250189345</c:v>
                </c:pt>
                <c:pt idx="8">
                  <c:v>-3.2360847542170941</c:v>
                </c:pt>
                <c:pt idx="9">
                  <c:v>-3.2650751233138471</c:v>
                </c:pt>
                <c:pt idx="10">
                  <c:v>-3.2788958561922819</c:v>
                </c:pt>
                <c:pt idx="11">
                  <c:v>-3.2728118254452192</c:v>
                </c:pt>
                <c:pt idx="12">
                  <c:v>-3.2747756312473535</c:v>
                </c:pt>
                <c:pt idx="13">
                  <c:v>-3.3068163542887206</c:v>
                </c:pt>
                <c:pt idx="14">
                  <c:v>-3.3403431219097564</c:v>
                </c:pt>
                <c:pt idx="15">
                  <c:v>-3.3647849127536169</c:v>
                </c:pt>
                <c:pt idx="16">
                  <c:v>-3.3932353762235699</c:v>
                </c:pt>
                <c:pt idx="17">
                  <c:v>-3.4505934052349696</c:v>
                </c:pt>
                <c:pt idx="18">
                  <c:v>-3.5410381564681397</c:v>
                </c:pt>
                <c:pt idx="19">
                  <c:v>-3.6590495557518437</c:v>
                </c:pt>
                <c:pt idx="20">
                  <c:v>-3.7179700503038626</c:v>
                </c:pt>
                <c:pt idx="21">
                  <c:v>-3.7267674432261617</c:v>
                </c:pt>
                <c:pt idx="22">
                  <c:v>-3.7079161693056735</c:v>
                </c:pt>
                <c:pt idx="23">
                  <c:v>-3.7255785488002093</c:v>
                </c:pt>
                <c:pt idx="24">
                  <c:v>-3.7736649405324201</c:v>
                </c:pt>
                <c:pt idx="25">
                  <c:v>-3.7163538889993775</c:v>
                </c:pt>
                <c:pt idx="26">
                  <c:v>-3.7275933665129073</c:v>
                </c:pt>
                <c:pt idx="27">
                  <c:v>-3.8284775766609864</c:v>
                </c:pt>
                <c:pt idx="28">
                  <c:v>-3.8475753460397839</c:v>
                </c:pt>
                <c:pt idx="29">
                  <c:v>-3.7665763192537094</c:v>
                </c:pt>
                <c:pt idx="30">
                  <c:v>-3.760133621668424</c:v>
                </c:pt>
                <c:pt idx="31">
                  <c:v>-3.8498218336401333</c:v>
                </c:pt>
                <c:pt idx="32">
                  <c:v>-3.8590220882210042</c:v>
                </c:pt>
                <c:pt idx="33">
                  <c:v>-3.8466326803504751</c:v>
                </c:pt>
                <c:pt idx="34">
                  <c:v>-3.8758180445452344</c:v>
                </c:pt>
                <c:pt idx="35">
                  <c:v>-3.9187709119438265</c:v>
                </c:pt>
                <c:pt idx="36">
                  <c:v>-3.9426080145296778</c:v>
                </c:pt>
                <c:pt idx="37">
                  <c:v>-3.9696362322916308</c:v>
                </c:pt>
                <c:pt idx="38">
                  <c:v>-4.0149824913954433</c:v>
                </c:pt>
                <c:pt idx="39">
                  <c:v>-4.0140144642094215</c:v>
                </c:pt>
                <c:pt idx="40">
                  <c:v>-4.0199300204549067</c:v>
                </c:pt>
                <c:pt idx="41">
                  <c:v>-4.0489719080906417</c:v>
                </c:pt>
                <c:pt idx="42">
                  <c:v>-4.0104615160858952</c:v>
                </c:pt>
                <c:pt idx="43">
                  <c:v>-3.9986143851764679</c:v>
                </c:pt>
                <c:pt idx="44">
                  <c:v>-4.040926466624299</c:v>
                </c:pt>
                <c:pt idx="45">
                  <c:v>-4.0822335120041595</c:v>
                </c:pt>
                <c:pt idx="46">
                  <c:v>-4.1202496155858217</c:v>
                </c:pt>
                <c:pt idx="47">
                  <c:v>-4.1196411205579322</c:v>
                </c:pt>
                <c:pt idx="48">
                  <c:v>-4.1267873811235054</c:v>
                </c:pt>
                <c:pt idx="49">
                  <c:v>-4.1898495189607585</c:v>
                </c:pt>
                <c:pt idx="50">
                  <c:v>-4.3348355357762047</c:v>
                </c:pt>
                <c:pt idx="51">
                  <c:v>-4.3653559868534026</c:v>
                </c:pt>
                <c:pt idx="52">
                  <c:v>-4.2804810791683154</c:v>
                </c:pt>
                <c:pt idx="53">
                  <c:v>-4.3095715460481498</c:v>
                </c:pt>
                <c:pt idx="54">
                  <c:v>-4.3635508182687879</c:v>
                </c:pt>
                <c:pt idx="55">
                  <c:v>-4.3471189578026133</c:v>
                </c:pt>
                <c:pt idx="56">
                  <c:v>-4.2827935806040216</c:v>
                </c:pt>
                <c:pt idx="57">
                  <c:v>-4.2914191762728588</c:v>
                </c:pt>
                <c:pt idx="58">
                  <c:v>-4.3410326379435125</c:v>
                </c:pt>
                <c:pt idx="59">
                  <c:v>-4.361775854810098</c:v>
                </c:pt>
                <c:pt idx="60">
                  <c:v>-4.3271805311460394</c:v>
                </c:pt>
                <c:pt idx="61">
                  <c:v>-4.2638752817138581</c:v>
                </c:pt>
                <c:pt idx="62">
                  <c:v>-4.2672759876985555</c:v>
                </c:pt>
                <c:pt idx="63">
                  <c:v>-4.3419958646243311</c:v>
                </c:pt>
                <c:pt idx="64">
                  <c:v>-4.3707654814425316</c:v>
                </c:pt>
                <c:pt idx="65">
                  <c:v>-4.3245655992551644</c:v>
                </c:pt>
                <c:pt idx="66">
                  <c:v>-4.3418540351562473</c:v>
                </c:pt>
                <c:pt idx="67">
                  <c:v>-4.3842968154828679</c:v>
                </c:pt>
                <c:pt idx="68">
                  <c:v>-4.452457368744664</c:v>
                </c:pt>
                <c:pt idx="69">
                  <c:v>-4.4632754885877999</c:v>
                </c:pt>
                <c:pt idx="70">
                  <c:v>-4.4029446745531686</c:v>
                </c:pt>
                <c:pt idx="71">
                  <c:v>-4.351736355540254</c:v>
                </c:pt>
                <c:pt idx="72">
                  <c:v>-4.3144264127804419</c:v>
                </c:pt>
                <c:pt idx="73">
                  <c:v>-4.359825056067316</c:v>
                </c:pt>
                <c:pt idx="74">
                  <c:v>-4.3968438627685504</c:v>
                </c:pt>
                <c:pt idx="75">
                  <c:v>-4.4178719441572882</c:v>
                </c:pt>
                <c:pt idx="76">
                  <c:v>-4.4333419031401062</c:v>
                </c:pt>
                <c:pt idx="77">
                  <c:v>-4.4999485461788966</c:v>
                </c:pt>
                <c:pt idx="78">
                  <c:v>-4.6792928935236056</c:v>
                </c:pt>
                <c:pt idx="79">
                  <c:v>-4.8152898319881832</c:v>
                </c:pt>
                <c:pt idx="80">
                  <c:v>-4.7796753757789423</c:v>
                </c:pt>
                <c:pt idx="81">
                  <c:v>-4.6907293245640282</c:v>
                </c:pt>
                <c:pt idx="82">
                  <c:v>-4.7644340618284904</c:v>
                </c:pt>
                <c:pt idx="83">
                  <c:v>-4.9102334043452958</c:v>
                </c:pt>
                <c:pt idx="84">
                  <c:v>-4.8958051482170521</c:v>
                </c:pt>
                <c:pt idx="85">
                  <c:v>-4.7778228189911465</c:v>
                </c:pt>
                <c:pt idx="86">
                  <c:v>-4.7019595061392883</c:v>
                </c:pt>
                <c:pt idx="87">
                  <c:v>-4.6970806837358801</c:v>
                </c:pt>
                <c:pt idx="88">
                  <c:v>-4.7503296899008802</c:v>
                </c:pt>
                <c:pt idx="89">
                  <c:v>-4.8594721742404685</c:v>
                </c:pt>
                <c:pt idx="90">
                  <c:v>-4.9428353984664843</c:v>
                </c:pt>
                <c:pt idx="91">
                  <c:v>-5.0001723269646021</c:v>
                </c:pt>
                <c:pt idx="92">
                  <c:v>-5.0359616377144514</c:v>
                </c:pt>
                <c:pt idx="93">
                  <c:v>-4.7747181279428226</c:v>
                </c:pt>
                <c:pt idx="94">
                  <c:v>-4.5234029233031938</c:v>
                </c:pt>
                <c:pt idx="95">
                  <c:v>-4.4907222681628314</c:v>
                </c:pt>
                <c:pt idx="96">
                  <c:v>-4.0862128435698635</c:v>
                </c:pt>
                <c:pt idx="97">
                  <c:v>-4.1038412845826153</c:v>
                </c:pt>
                <c:pt idx="98">
                  <c:v>-1.5978106885237469</c:v>
                </c:pt>
              </c:numCache>
            </c:numRef>
          </c:xVal>
          <c:yVal>
            <c:numRef>
              <c:f>'Pu-2mN-5'!$J$2:$J$100</c:f>
              <c:numCache>
                <c:formatCode>General</c:formatCode>
                <c:ptCount val="99"/>
                <c:pt idx="1">
                  <c:v>18.868338514270611</c:v>
                </c:pt>
                <c:pt idx="2">
                  <c:v>18.862854072107655</c:v>
                </c:pt>
                <c:pt idx="3">
                  <c:v>18.857243777748739</c:v>
                </c:pt>
                <c:pt idx="4">
                  <c:v>18.85200324925275</c:v>
                </c:pt>
                <c:pt idx="5">
                  <c:v>18.84696441555295</c:v>
                </c:pt>
                <c:pt idx="6">
                  <c:v>18.842338057800585</c:v>
                </c:pt>
                <c:pt idx="7">
                  <c:v>18.838059939098589</c:v>
                </c:pt>
                <c:pt idx="8">
                  <c:v>18.834018703984846</c:v>
                </c:pt>
                <c:pt idx="9">
                  <c:v>18.830170004027526</c:v>
                </c:pt>
                <c:pt idx="10">
                  <c:v>18.826513829429175</c:v>
                </c:pt>
                <c:pt idx="11">
                  <c:v>18.822249027059716</c:v>
                </c:pt>
                <c:pt idx="12">
                  <c:v>18.81840488142053</c:v>
                </c:pt>
                <c:pt idx="13">
                  <c:v>18.814606452708126</c:v>
                </c:pt>
                <c:pt idx="14">
                  <c:v>18.810882504843661</c:v>
                </c:pt>
                <c:pt idx="15">
                  <c:v>18.807346158354676</c:v>
                </c:pt>
                <c:pt idx="16">
                  <c:v>18.803963069041018</c:v>
                </c:pt>
                <c:pt idx="17">
                  <c:v>18.800731051331606</c:v>
                </c:pt>
                <c:pt idx="18">
                  <c:v>18.797559532694862</c:v>
                </c:pt>
                <c:pt idx="19">
                  <c:v>18.794693485086732</c:v>
                </c:pt>
                <c:pt idx="20">
                  <c:v>18.792004972189329</c:v>
                </c:pt>
                <c:pt idx="21">
                  <c:v>18.789389236760762</c:v>
                </c:pt>
                <c:pt idx="22">
                  <c:v>18.786787634783639</c:v>
                </c:pt>
                <c:pt idx="23">
                  <c:v>18.78439105115817</c:v>
                </c:pt>
                <c:pt idx="24">
                  <c:v>18.78199831868033</c:v>
                </c:pt>
                <c:pt idx="25">
                  <c:v>18.77957562149988</c:v>
                </c:pt>
                <c:pt idx="26">
                  <c:v>18.777119658495725</c:v>
                </c:pt>
                <c:pt idx="27">
                  <c:v>18.774766266243699</c:v>
                </c:pt>
                <c:pt idx="28">
                  <c:v>18.772588584436757</c:v>
                </c:pt>
                <c:pt idx="29">
                  <c:v>18.770361979534663</c:v>
                </c:pt>
                <c:pt idx="30">
                  <c:v>18.768058537902366</c:v>
                </c:pt>
                <c:pt idx="31">
                  <c:v>18.765999556350323</c:v>
                </c:pt>
                <c:pt idx="32">
                  <c:v>18.763985856551091</c:v>
                </c:pt>
                <c:pt idx="33">
                  <c:v>18.761921241974974</c:v>
                </c:pt>
                <c:pt idx="34">
                  <c:v>18.759941340905435</c:v>
                </c:pt>
                <c:pt idx="35">
                  <c:v>18.758033192480148</c:v>
                </c:pt>
                <c:pt idx="36">
                  <c:v>18.756176247571688</c:v>
                </c:pt>
                <c:pt idx="37">
                  <c:v>18.754342686984682</c:v>
                </c:pt>
                <c:pt idx="38">
                  <c:v>18.752542667636803</c:v>
                </c:pt>
                <c:pt idx="39">
                  <c:v>18.750801561963758</c:v>
                </c:pt>
                <c:pt idx="40">
                  <c:v>18.748947979685337</c:v>
                </c:pt>
                <c:pt idx="41">
                  <c:v>18.747077086295768</c:v>
                </c:pt>
                <c:pt idx="42">
                  <c:v>18.745241536022107</c:v>
                </c:pt>
                <c:pt idx="43">
                  <c:v>18.743416749914971</c:v>
                </c:pt>
                <c:pt idx="44">
                  <c:v>18.74158063076473</c:v>
                </c:pt>
                <c:pt idx="45">
                  <c:v>18.739830576319466</c:v>
                </c:pt>
                <c:pt idx="46">
                  <c:v>18.738138544026636</c:v>
                </c:pt>
                <c:pt idx="47">
                  <c:v>18.736571802892712</c:v>
                </c:pt>
                <c:pt idx="48">
                  <c:v>18.734980975788666</c:v>
                </c:pt>
                <c:pt idx="49">
                  <c:v>18.73342556022881</c:v>
                </c:pt>
                <c:pt idx="50">
                  <c:v>18.73195423788821</c:v>
                </c:pt>
                <c:pt idx="51">
                  <c:v>18.730712735225548</c:v>
                </c:pt>
                <c:pt idx="52">
                  <c:v>18.729342329704362</c:v>
                </c:pt>
                <c:pt idx="53">
                  <c:v>18.727976916387792</c:v>
                </c:pt>
                <c:pt idx="54">
                  <c:v>18.726696442908846</c:v>
                </c:pt>
                <c:pt idx="55">
                  <c:v>18.725441388095462</c:v>
                </c:pt>
                <c:pt idx="56">
                  <c:v>18.724147565505127</c:v>
                </c:pt>
                <c:pt idx="57">
                  <c:v>18.722733188715718</c:v>
                </c:pt>
                <c:pt idx="58">
                  <c:v>18.721321227162221</c:v>
                </c:pt>
                <c:pt idx="59">
                  <c:v>18.719937982102554</c:v>
                </c:pt>
                <c:pt idx="60">
                  <c:v>18.718679503705776</c:v>
                </c:pt>
                <c:pt idx="61">
                  <c:v>18.717351064208298</c:v>
                </c:pt>
                <c:pt idx="62">
                  <c:v>18.715987397815805</c:v>
                </c:pt>
                <c:pt idx="63">
                  <c:v>18.714692983514599</c:v>
                </c:pt>
                <c:pt idx="64">
                  <c:v>18.713484963036585</c:v>
                </c:pt>
                <c:pt idx="65">
                  <c:v>18.712239273982554</c:v>
                </c:pt>
                <c:pt idx="66">
                  <c:v>18.710950995359742</c:v>
                </c:pt>
                <c:pt idx="67">
                  <c:v>18.709752192032987</c:v>
                </c:pt>
                <c:pt idx="68">
                  <c:v>18.708554337268858</c:v>
                </c:pt>
                <c:pt idx="69">
                  <c:v>18.707389013668475</c:v>
                </c:pt>
                <c:pt idx="70">
                  <c:v>18.706098569689939</c:v>
                </c:pt>
                <c:pt idx="71">
                  <c:v>18.704855686815748</c:v>
                </c:pt>
                <c:pt idx="72">
                  <c:v>18.703539969275372</c:v>
                </c:pt>
                <c:pt idx="73">
                  <c:v>18.702241913481046</c:v>
                </c:pt>
                <c:pt idx="74">
                  <c:v>18.701055885114524</c:v>
                </c:pt>
                <c:pt idx="75">
                  <c:v>18.699789555598795</c:v>
                </c:pt>
                <c:pt idx="76">
                  <c:v>18.698607168787674</c:v>
                </c:pt>
                <c:pt idx="77">
                  <c:v>18.697467536689793</c:v>
                </c:pt>
                <c:pt idx="78">
                  <c:v>18.696494326568388</c:v>
                </c:pt>
                <c:pt idx="79">
                  <c:v>18.695667734508557</c:v>
                </c:pt>
                <c:pt idx="80">
                  <c:v>18.694838462243535</c:v>
                </c:pt>
                <c:pt idx="81">
                  <c:v>18.693873053828582</c:v>
                </c:pt>
                <c:pt idx="82">
                  <c:v>18.692985539293637</c:v>
                </c:pt>
                <c:pt idx="83">
                  <c:v>18.69217332988131</c:v>
                </c:pt>
                <c:pt idx="84">
                  <c:v>18.691388168816772</c:v>
                </c:pt>
                <c:pt idx="85">
                  <c:v>18.690586743816489</c:v>
                </c:pt>
                <c:pt idx="86">
                  <c:v>18.689722443921937</c:v>
                </c:pt>
                <c:pt idx="87">
                  <c:v>18.688800388865079</c:v>
                </c:pt>
                <c:pt idx="88">
                  <c:v>18.687868864527939</c:v>
                </c:pt>
                <c:pt idx="89">
                  <c:v>18.687070644787159</c:v>
                </c:pt>
                <c:pt idx="90">
                  <c:v>18.686369031254799</c:v>
                </c:pt>
                <c:pt idx="91">
                  <c:v>18.685703785537402</c:v>
                </c:pt>
                <c:pt idx="92">
                  <c:v>18.685105119672102</c:v>
                </c:pt>
                <c:pt idx="93">
                  <c:v>18.684471467690486</c:v>
                </c:pt>
                <c:pt idx="94">
                  <c:v>18.683488477983609</c:v>
                </c:pt>
                <c:pt idx="95">
                  <c:v>18.682414462626468</c:v>
                </c:pt>
                <c:pt idx="96">
                  <c:v>18.681355148724606</c:v>
                </c:pt>
                <c:pt idx="97">
                  <c:v>18.679202576270715</c:v>
                </c:pt>
                <c:pt idx="98">
                  <c:v>18.677976700648863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8-4DE8-9277-4BFBAAD3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(hardness)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5.3940000000000002E-2</c:v>
                </c:pt>
                <c:pt idx="2">
                  <c:v>0.10322000000000001</c:v>
                </c:pt>
                <c:pt idx="3">
                  <c:v>0.15115999999999999</c:v>
                </c:pt>
                <c:pt idx="4">
                  <c:v>0.20000999999999999</c:v>
                </c:pt>
                <c:pt idx="5">
                  <c:v>0.24787000000000001</c:v>
                </c:pt>
                <c:pt idx="6">
                  <c:v>0.29981000000000002</c:v>
                </c:pt>
                <c:pt idx="7">
                  <c:v>0.3498</c:v>
                </c:pt>
                <c:pt idx="8">
                  <c:v>0.40165000000000001</c:v>
                </c:pt>
                <c:pt idx="9">
                  <c:v>0.45235999999999998</c:v>
                </c:pt>
                <c:pt idx="10">
                  <c:v>0.50207000000000002</c:v>
                </c:pt>
                <c:pt idx="11">
                  <c:v>0.55984</c:v>
                </c:pt>
                <c:pt idx="12">
                  <c:v>0.61140000000000005</c:v>
                </c:pt>
                <c:pt idx="13">
                  <c:v>0.66308999999999996</c:v>
                </c:pt>
                <c:pt idx="14">
                  <c:v>0.71633000000000002</c:v>
                </c:pt>
                <c:pt idx="15">
                  <c:v>0.76780999999999999</c:v>
                </c:pt>
                <c:pt idx="16">
                  <c:v>0.81859999999999999</c:v>
                </c:pt>
                <c:pt idx="17">
                  <c:v>0.86839999999999995</c:v>
                </c:pt>
                <c:pt idx="18">
                  <c:v>0.92171999999999998</c:v>
                </c:pt>
                <c:pt idx="19">
                  <c:v>0.97482000000000002</c:v>
                </c:pt>
                <c:pt idx="20">
                  <c:v>1.03189</c:v>
                </c:pt>
                <c:pt idx="21">
                  <c:v>1.0864100000000001</c:v>
                </c:pt>
                <c:pt idx="22">
                  <c:v>1.14262</c:v>
                </c:pt>
                <c:pt idx="23">
                  <c:v>1.1904999999999999</c:v>
                </c:pt>
                <c:pt idx="24">
                  <c:v>1.24414</c:v>
                </c:pt>
                <c:pt idx="25">
                  <c:v>1.2976000000000001</c:v>
                </c:pt>
                <c:pt idx="26">
                  <c:v>1.3466</c:v>
                </c:pt>
                <c:pt idx="27">
                  <c:v>1.39974</c:v>
                </c:pt>
                <c:pt idx="28">
                  <c:v>1.4530400000000001</c:v>
                </c:pt>
                <c:pt idx="29">
                  <c:v>1.5052000000000001</c:v>
                </c:pt>
                <c:pt idx="30">
                  <c:v>1.55307</c:v>
                </c:pt>
                <c:pt idx="31">
                  <c:v>1.6009</c:v>
                </c:pt>
                <c:pt idx="32">
                  <c:v>1.6508</c:v>
                </c:pt>
                <c:pt idx="33">
                  <c:v>1.69967</c:v>
                </c:pt>
                <c:pt idx="34">
                  <c:v>1.7475400000000001</c:v>
                </c:pt>
                <c:pt idx="35">
                  <c:v>1.79542</c:v>
                </c:pt>
                <c:pt idx="36">
                  <c:v>1.84433</c:v>
                </c:pt>
                <c:pt idx="37">
                  <c:v>1.8925799999999999</c:v>
                </c:pt>
                <c:pt idx="38">
                  <c:v>1.9426099999999999</c:v>
                </c:pt>
                <c:pt idx="39">
                  <c:v>1.9927999999999999</c:v>
                </c:pt>
                <c:pt idx="40">
                  <c:v>2.0442499999999999</c:v>
                </c:pt>
                <c:pt idx="41">
                  <c:v>2.0987300000000002</c:v>
                </c:pt>
                <c:pt idx="42">
                  <c:v>2.1527699999999999</c:v>
                </c:pt>
                <c:pt idx="43">
                  <c:v>2.2018499999999999</c:v>
                </c:pt>
                <c:pt idx="44">
                  <c:v>2.2546900000000001</c:v>
                </c:pt>
                <c:pt idx="45">
                  <c:v>2.306</c:v>
                </c:pt>
                <c:pt idx="46">
                  <c:v>2.35887</c:v>
                </c:pt>
                <c:pt idx="47">
                  <c:v>2.4084500000000002</c:v>
                </c:pt>
                <c:pt idx="48">
                  <c:v>2.4580799999999998</c:v>
                </c:pt>
                <c:pt idx="49">
                  <c:v>2.5080100000000001</c:v>
                </c:pt>
                <c:pt idx="50">
                  <c:v>2.5600900000000002</c:v>
                </c:pt>
                <c:pt idx="51">
                  <c:v>2.6137000000000001</c:v>
                </c:pt>
                <c:pt idx="52">
                  <c:v>2.6650100000000001</c:v>
                </c:pt>
                <c:pt idx="53">
                  <c:v>2.7146499999999998</c:v>
                </c:pt>
                <c:pt idx="54">
                  <c:v>2.76552</c:v>
                </c:pt>
                <c:pt idx="55">
                  <c:v>2.8163100000000001</c:v>
                </c:pt>
                <c:pt idx="56">
                  <c:v>2.86605</c:v>
                </c:pt>
                <c:pt idx="57">
                  <c:v>2.9164699999999999</c:v>
                </c:pt>
                <c:pt idx="58">
                  <c:v>2.9714800000000001</c:v>
                </c:pt>
                <c:pt idx="59">
                  <c:v>3.0260400000000001</c:v>
                </c:pt>
                <c:pt idx="60">
                  <c:v>3.0771999999999999</c:v>
                </c:pt>
                <c:pt idx="61">
                  <c:v>3.1260500000000002</c:v>
                </c:pt>
                <c:pt idx="62">
                  <c:v>3.17489</c:v>
                </c:pt>
                <c:pt idx="63">
                  <c:v>3.2228300000000001</c:v>
                </c:pt>
                <c:pt idx="64">
                  <c:v>3.2730700000000001</c:v>
                </c:pt>
                <c:pt idx="65">
                  <c:v>3.3219099999999999</c:v>
                </c:pt>
                <c:pt idx="66">
                  <c:v>3.3707699999999998</c:v>
                </c:pt>
                <c:pt idx="67">
                  <c:v>3.41947</c:v>
                </c:pt>
                <c:pt idx="68">
                  <c:v>3.4688599999999998</c:v>
                </c:pt>
                <c:pt idx="69">
                  <c:v>3.5230100000000002</c:v>
                </c:pt>
                <c:pt idx="70">
                  <c:v>3.5776300000000001</c:v>
                </c:pt>
                <c:pt idx="71">
                  <c:v>3.6286399999999999</c:v>
                </c:pt>
                <c:pt idx="72">
                  <c:v>3.6789900000000002</c:v>
                </c:pt>
                <c:pt idx="73">
                  <c:v>3.7283900000000001</c:v>
                </c:pt>
                <c:pt idx="74">
                  <c:v>3.7781899999999999</c:v>
                </c:pt>
                <c:pt idx="75">
                  <c:v>3.8300200000000002</c:v>
                </c:pt>
                <c:pt idx="76">
                  <c:v>3.8818199999999998</c:v>
                </c:pt>
                <c:pt idx="77">
                  <c:v>3.9298199999999999</c:v>
                </c:pt>
                <c:pt idx="78">
                  <c:v>3.9788800000000002</c:v>
                </c:pt>
                <c:pt idx="79">
                  <c:v>4.02874</c:v>
                </c:pt>
                <c:pt idx="80">
                  <c:v>4.0831499999999998</c:v>
                </c:pt>
                <c:pt idx="81">
                  <c:v>4.1378000000000004</c:v>
                </c:pt>
                <c:pt idx="82">
                  <c:v>4.1861600000000001</c:v>
                </c:pt>
                <c:pt idx="83">
                  <c:v>4.2395199999999997</c:v>
                </c:pt>
                <c:pt idx="84">
                  <c:v>4.2967599999999999</c:v>
                </c:pt>
                <c:pt idx="85">
                  <c:v>4.3478000000000003</c:v>
                </c:pt>
                <c:pt idx="86">
                  <c:v>4.3977899999999996</c:v>
                </c:pt>
                <c:pt idx="87">
                  <c:v>4.4482299999999997</c:v>
                </c:pt>
                <c:pt idx="88">
                  <c:v>4.5014900000000004</c:v>
                </c:pt>
                <c:pt idx="89">
                  <c:v>4.5502900000000004</c:v>
                </c:pt>
                <c:pt idx="90">
                  <c:v>4.6001899999999996</c:v>
                </c:pt>
                <c:pt idx="91">
                  <c:v>4.6480600000000001</c:v>
                </c:pt>
                <c:pt idx="92">
                  <c:v>4.6959299999999997</c:v>
                </c:pt>
                <c:pt idx="93">
                  <c:v>4.7448100000000002</c:v>
                </c:pt>
                <c:pt idx="94">
                  <c:v>4.7936800000000002</c:v>
                </c:pt>
                <c:pt idx="95">
                  <c:v>4.8415400000000002</c:v>
                </c:pt>
              </c:numCache>
            </c:numRef>
          </c:xVal>
          <c:yVal>
            <c:numRef>
              <c:f>'Pu-2mN-5'!$F:$F</c:f>
              <c:numCache>
                <c:formatCode>General</c:formatCode>
                <c:ptCount val="1048576"/>
                <c:pt idx="0">
                  <c:v>0</c:v>
                </c:pt>
                <c:pt idx="2">
                  <c:v>0.15646431366939331</c:v>
                </c:pt>
                <c:pt idx="3">
                  <c:v>0.15560854304781307</c:v>
                </c:pt>
                <c:pt idx="4">
                  <c:v>0.15473797766403216</c:v>
                </c:pt>
                <c:pt idx="5">
                  <c:v>0.15392918997113461</c:v>
                </c:pt>
                <c:pt idx="6">
                  <c:v>0.1531555172224362</c:v>
                </c:pt>
                <c:pt idx="7">
                  <c:v>0.15244860149140668</c:v>
                </c:pt>
                <c:pt idx="8">
                  <c:v>0.15179780137095097</c:v>
                </c:pt>
                <c:pt idx="9">
                  <c:v>0.1511855886468409</c:v>
                </c:pt>
                <c:pt idx="10">
                  <c:v>0.15060483896077659</c:v>
                </c:pt>
                <c:pt idx="11">
                  <c:v>0.15005520676209322</c:v>
                </c:pt>
                <c:pt idx="12">
                  <c:v>0.14941661366534351</c:v>
                </c:pt>
                <c:pt idx="13">
                  <c:v>0.14884333702690894</c:v>
                </c:pt>
                <c:pt idx="14">
                  <c:v>0.14827903862400116</c:v>
                </c:pt>
                <c:pt idx="15">
                  <c:v>0.14772788209081297</c:v>
                </c:pt>
                <c:pt idx="16">
                  <c:v>0.1472063877494704</c:v>
                </c:pt>
                <c:pt idx="17">
                  <c:v>0.1467092168531349</c:v>
                </c:pt>
                <c:pt idx="18">
                  <c:v>0.14623581549900508</c:v>
                </c:pt>
                <c:pt idx="19">
                  <c:v>0.14577276056660207</c:v>
                </c:pt>
                <c:pt idx="20">
                  <c:v>0.14535556702869745</c:v>
                </c:pt>
                <c:pt idx="21">
                  <c:v>0.14496530156397236</c:v>
                </c:pt>
                <c:pt idx="22">
                  <c:v>0.14458660618813587</c:v>
                </c:pt>
                <c:pt idx="23">
                  <c:v>0.14421093826869966</c:v>
                </c:pt>
                <c:pt idx="24">
                  <c:v>0.1438657385106995</c:v>
                </c:pt>
                <c:pt idx="25">
                  <c:v>0.14352191778526038</c:v>
                </c:pt>
                <c:pt idx="26">
                  <c:v>0.14317462849796492</c:v>
                </c:pt>
                <c:pt idx="27">
                  <c:v>0.14282342835105322</c:v>
                </c:pt>
                <c:pt idx="28">
                  <c:v>0.14248770400185479</c:v>
                </c:pt>
                <c:pt idx="29">
                  <c:v>0.14217774873560099</c:v>
                </c:pt>
                <c:pt idx="30">
                  <c:v>0.14186152724410511</c:v>
                </c:pt>
                <c:pt idx="31">
                  <c:v>0.14153513355495201</c:v>
                </c:pt>
                <c:pt idx="32">
                  <c:v>0.14124401513257456</c:v>
                </c:pt>
                <c:pt idx="33">
                  <c:v>0.14095987826684836</c:v>
                </c:pt>
                <c:pt idx="34">
                  <c:v>0.14066915067101909</c:v>
                </c:pt>
                <c:pt idx="35">
                  <c:v>0.14039091519939834</c:v>
                </c:pt>
                <c:pt idx="36">
                  <c:v>0.14012328391694601</c:v>
                </c:pt>
                <c:pt idx="37">
                  <c:v>0.13986332413851316</c:v>
                </c:pt>
                <c:pt idx="38">
                  <c:v>0.1396071112225388</c:v>
                </c:pt>
                <c:pt idx="39">
                  <c:v>0.13935604175397753</c:v>
                </c:pt>
                <c:pt idx="40">
                  <c:v>0.13911361926193574</c:v>
                </c:pt>
                <c:pt idx="41">
                  <c:v>0.13885599955600533</c:v>
                </c:pt>
                <c:pt idx="42">
                  <c:v>0.13859645764765929</c:v>
                </c:pt>
                <c:pt idx="43">
                  <c:v>0.13834229022180267</c:v>
                </c:pt>
                <c:pt idx="44">
                  <c:v>0.13809007532168582</c:v>
                </c:pt>
                <c:pt idx="45">
                  <c:v>0.13783675812137852</c:v>
                </c:pt>
                <c:pt idx="46">
                  <c:v>0.13759574724269902</c:v>
                </c:pt>
                <c:pt idx="47">
                  <c:v>0.13736312765043815</c:v>
                </c:pt>
                <c:pt idx="48">
                  <c:v>0.13714808369116083</c:v>
                </c:pt>
                <c:pt idx="49">
                  <c:v>0.13693007825281273</c:v>
                </c:pt>
                <c:pt idx="50">
                  <c:v>0.13671726063131212</c:v>
                </c:pt>
                <c:pt idx="51">
                  <c:v>0.13651625338089063</c:v>
                </c:pt>
                <c:pt idx="52">
                  <c:v>0.13634687325351674</c:v>
                </c:pt>
                <c:pt idx="53">
                  <c:v>0.13616015071763335</c:v>
                </c:pt>
                <c:pt idx="54">
                  <c:v>0.13597436270223667</c:v>
                </c:pt>
                <c:pt idx="55">
                  <c:v>0.13580036256203679</c:v>
                </c:pt>
                <c:pt idx="56">
                  <c:v>0.1356300325724385</c:v>
                </c:pt>
                <c:pt idx="57">
                  <c:v>0.13545466484419622</c:v>
                </c:pt>
                <c:pt idx="58">
                  <c:v>0.13526321633230495</c:v>
                </c:pt>
                <c:pt idx="59">
                  <c:v>0.13507236464057423</c:v>
                </c:pt>
                <c:pt idx="60">
                  <c:v>0.13488565562142202</c:v>
                </c:pt>
                <c:pt idx="61">
                  <c:v>0.1347160117067778</c:v>
                </c:pt>
                <c:pt idx="62">
                  <c:v>0.13453716845340591</c:v>
                </c:pt>
                <c:pt idx="63">
                  <c:v>0.13435382967312237</c:v>
                </c:pt>
                <c:pt idx="64">
                  <c:v>0.13418003266150683</c:v>
                </c:pt>
                <c:pt idx="65">
                  <c:v>0.13401803830026385</c:v>
                </c:pt>
                <c:pt idx="66">
                  <c:v>0.13385119743440566</c:v>
                </c:pt>
                <c:pt idx="67">
                  <c:v>0.13367887082429042</c:v>
                </c:pt>
                <c:pt idx="68">
                  <c:v>0.13351871216777547</c:v>
                </c:pt>
                <c:pt idx="69">
                  <c:v>0.13335887189413381</c:v>
                </c:pt>
                <c:pt idx="70">
                  <c:v>0.13320355616751231</c:v>
                </c:pt>
                <c:pt idx="71">
                  <c:v>0.13303177530116658</c:v>
                </c:pt>
                <c:pt idx="72">
                  <c:v>0.13286653509430468</c:v>
                </c:pt>
                <c:pt idx="73">
                  <c:v>0.13269183521660086</c:v>
                </c:pt>
                <c:pt idx="74">
                  <c:v>0.13251970555216169</c:v>
                </c:pt>
                <c:pt idx="75">
                  <c:v>0.13236262659071862</c:v>
                </c:pt>
                <c:pt idx="76">
                  <c:v>0.13219511797282549</c:v>
                </c:pt>
                <c:pt idx="77">
                  <c:v>0.13203890457936709</c:v>
                </c:pt>
                <c:pt idx="78">
                  <c:v>0.13188851451648759</c:v>
                </c:pt>
                <c:pt idx="79">
                  <c:v>0.13176022171731436</c:v>
                </c:pt>
                <c:pt idx="80">
                  <c:v>0.13165135476471954</c:v>
                </c:pt>
                <c:pt idx="81">
                  <c:v>0.13154222520287376</c:v>
                </c:pt>
                <c:pt idx="82">
                  <c:v>0.13141529451157855</c:v>
                </c:pt>
                <c:pt idx="83">
                  <c:v>0.13129871326901166</c:v>
                </c:pt>
                <c:pt idx="84">
                  <c:v>0.13119211451438412</c:v>
                </c:pt>
                <c:pt idx="85">
                  <c:v>0.13108914800203081</c:v>
                </c:pt>
                <c:pt idx="86">
                  <c:v>0.13098413196841444</c:v>
                </c:pt>
                <c:pt idx="87">
                  <c:v>0.13087097130638467</c:v>
                </c:pt>
                <c:pt idx="88">
                  <c:v>0.13075035668070395</c:v>
                </c:pt>
                <c:pt idx="89">
                  <c:v>0.13062861625225511</c:v>
                </c:pt>
                <c:pt idx="90">
                  <c:v>0.13052438751630344</c:v>
                </c:pt>
                <c:pt idx="91">
                  <c:v>0.13043284195827543</c:v>
                </c:pt>
                <c:pt idx="92">
                  <c:v>0.13034610092400434</c:v>
                </c:pt>
                <c:pt idx="93">
                  <c:v>0.13026809051612034</c:v>
                </c:pt>
                <c:pt idx="94">
                  <c:v>0.13018557202918585</c:v>
                </c:pt>
                <c:pt idx="95">
                  <c:v>0.13005766382841907</c:v>
                </c:pt>
                <c:pt idx="96">
                  <c:v>0.12991805488464864</c:v>
                </c:pt>
                <c:pt idx="97">
                  <c:v>0.12978050375078301</c:v>
                </c:pt>
                <c:pt idx="98">
                  <c:v>0.12950144227113819</c:v>
                </c:pt>
                <c:pt idx="99">
                  <c:v>0.12934278687582251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9-42C6-BE98-FCAE6B4C9B7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5.2900000000000003E-2</c:v>
                </c:pt>
                <c:pt idx="2">
                  <c:v>0.10213</c:v>
                </c:pt>
                <c:pt idx="3">
                  <c:v>0.15343999999999999</c:v>
                </c:pt>
                <c:pt idx="4">
                  <c:v>0.20529</c:v>
                </c:pt>
                <c:pt idx="5">
                  <c:v>0.25320999999999999</c:v>
                </c:pt>
                <c:pt idx="6">
                  <c:v>0.30614000000000002</c:v>
                </c:pt>
                <c:pt idx="7">
                  <c:v>0.35714000000000001</c:v>
                </c:pt>
                <c:pt idx="8">
                  <c:v>0.40544999999999998</c:v>
                </c:pt>
                <c:pt idx="9">
                  <c:v>0.45405000000000001</c:v>
                </c:pt>
                <c:pt idx="10">
                  <c:v>0.50339</c:v>
                </c:pt>
                <c:pt idx="11">
                  <c:v>0.55581999999999998</c:v>
                </c:pt>
                <c:pt idx="12">
                  <c:v>0.60765000000000002</c:v>
                </c:pt>
                <c:pt idx="13">
                  <c:v>0.65893000000000002</c:v>
                </c:pt>
                <c:pt idx="14">
                  <c:v>0.70979000000000003</c:v>
                </c:pt>
                <c:pt idx="15">
                  <c:v>0.75768000000000002</c:v>
                </c:pt>
                <c:pt idx="16">
                  <c:v>0.80649000000000004</c:v>
                </c:pt>
                <c:pt idx="17">
                  <c:v>0.85465000000000002</c:v>
                </c:pt>
                <c:pt idx="18">
                  <c:v>0.90353000000000006</c:v>
                </c:pt>
                <c:pt idx="19">
                  <c:v>0.95235999999999998</c:v>
                </c:pt>
                <c:pt idx="20">
                  <c:v>1.0022899999999999</c:v>
                </c:pt>
                <c:pt idx="21">
                  <c:v>1.0509599999999999</c:v>
                </c:pt>
                <c:pt idx="22">
                  <c:v>1.1031299999999999</c:v>
                </c:pt>
                <c:pt idx="23">
                  <c:v>1.1571100000000001</c:v>
                </c:pt>
                <c:pt idx="24">
                  <c:v>1.20638</c:v>
                </c:pt>
                <c:pt idx="25">
                  <c:v>1.2559</c:v>
                </c:pt>
                <c:pt idx="26">
                  <c:v>1.30596</c:v>
                </c:pt>
                <c:pt idx="27">
                  <c:v>1.357</c:v>
                </c:pt>
                <c:pt idx="28">
                  <c:v>1.4094599999999999</c:v>
                </c:pt>
                <c:pt idx="29">
                  <c:v>1.46197</c:v>
                </c:pt>
                <c:pt idx="30">
                  <c:v>1.5189999999999999</c:v>
                </c:pt>
                <c:pt idx="31">
                  <c:v>1.5713999999999999</c:v>
                </c:pt>
                <c:pt idx="32">
                  <c:v>1.62209</c:v>
                </c:pt>
                <c:pt idx="33">
                  <c:v>1.6703699999999999</c:v>
                </c:pt>
                <c:pt idx="34">
                  <c:v>1.71923</c:v>
                </c:pt>
                <c:pt idx="35">
                  <c:v>1.7701100000000001</c:v>
                </c:pt>
                <c:pt idx="36">
                  <c:v>1.819</c:v>
                </c:pt>
                <c:pt idx="37">
                  <c:v>1.86707</c:v>
                </c:pt>
                <c:pt idx="38">
                  <c:v>1.9155500000000001</c:v>
                </c:pt>
                <c:pt idx="39">
                  <c:v>1.96391</c:v>
                </c:pt>
                <c:pt idx="40">
                  <c:v>2.01302</c:v>
                </c:pt>
                <c:pt idx="41">
                  <c:v>2.0649000000000002</c:v>
                </c:pt>
                <c:pt idx="42">
                  <c:v>2.1154199999999999</c:v>
                </c:pt>
                <c:pt idx="43">
                  <c:v>2.1680000000000001</c:v>
                </c:pt>
                <c:pt idx="44">
                  <c:v>2.2220900000000001</c:v>
                </c:pt>
                <c:pt idx="45">
                  <c:v>2.27644</c:v>
                </c:pt>
                <c:pt idx="46">
                  <c:v>2.3292099999999998</c:v>
                </c:pt>
                <c:pt idx="47">
                  <c:v>2.3810899999999999</c:v>
                </c:pt>
                <c:pt idx="48">
                  <c:v>2.4346199999999998</c:v>
                </c:pt>
                <c:pt idx="49">
                  <c:v>2.4891999999999999</c:v>
                </c:pt>
                <c:pt idx="50">
                  <c:v>2.5426799999999998</c:v>
                </c:pt>
                <c:pt idx="51">
                  <c:v>2.5954899999999999</c:v>
                </c:pt>
                <c:pt idx="52">
                  <c:v>2.6488399999999999</c:v>
                </c:pt>
                <c:pt idx="53">
                  <c:v>2.69963</c:v>
                </c:pt>
                <c:pt idx="54">
                  <c:v>2.7495599999999998</c:v>
                </c:pt>
                <c:pt idx="55">
                  <c:v>2.7982499999999999</c:v>
                </c:pt>
                <c:pt idx="56">
                  <c:v>2.8490099999999998</c:v>
                </c:pt>
                <c:pt idx="57">
                  <c:v>2.9028299999999998</c:v>
                </c:pt>
                <c:pt idx="58">
                  <c:v>2.9547300000000001</c:v>
                </c:pt>
                <c:pt idx="59">
                  <c:v>3.0057399999999999</c:v>
                </c:pt>
                <c:pt idx="60">
                  <c:v>3.0666199999999999</c:v>
                </c:pt>
                <c:pt idx="61">
                  <c:v>3.1216900000000001</c:v>
                </c:pt>
                <c:pt idx="62">
                  <c:v>3.1742400000000002</c:v>
                </c:pt>
                <c:pt idx="63">
                  <c:v>3.2241499999999998</c:v>
                </c:pt>
                <c:pt idx="64">
                  <c:v>3.27312</c:v>
                </c:pt>
                <c:pt idx="65">
                  <c:v>3.32219</c:v>
                </c:pt>
                <c:pt idx="66">
                  <c:v>3.3698700000000001</c:v>
                </c:pt>
                <c:pt idx="67">
                  <c:v>3.4190999999999998</c:v>
                </c:pt>
                <c:pt idx="68">
                  <c:v>3.4688300000000001</c:v>
                </c:pt>
                <c:pt idx="69">
                  <c:v>3.5206900000000001</c:v>
                </c:pt>
                <c:pt idx="70">
                  <c:v>3.57572</c:v>
                </c:pt>
                <c:pt idx="71">
                  <c:v>3.6309100000000001</c:v>
                </c:pt>
                <c:pt idx="72">
                  <c:v>3.68825</c:v>
                </c:pt>
                <c:pt idx="73">
                  <c:v>3.74377</c:v>
                </c:pt>
                <c:pt idx="74">
                  <c:v>3.7959999999999998</c:v>
                </c:pt>
                <c:pt idx="75">
                  <c:v>3.8447200000000001</c:v>
                </c:pt>
                <c:pt idx="76">
                  <c:v>3.8938700000000002</c:v>
                </c:pt>
                <c:pt idx="77">
                  <c:v>3.94502</c:v>
                </c:pt>
                <c:pt idx="78">
                  <c:v>3.9960900000000001</c:v>
                </c:pt>
                <c:pt idx="79">
                  <c:v>4.0472999999999999</c:v>
                </c:pt>
                <c:pt idx="80">
                  <c:v>4.09619</c:v>
                </c:pt>
                <c:pt idx="81">
                  <c:v>4.1501400000000004</c:v>
                </c:pt>
                <c:pt idx="82">
                  <c:v>4.19801</c:v>
                </c:pt>
                <c:pt idx="83">
                  <c:v>4.25223</c:v>
                </c:pt>
                <c:pt idx="84">
                  <c:v>4.3085399999999998</c:v>
                </c:pt>
                <c:pt idx="85">
                  <c:v>4.3614199999999999</c:v>
                </c:pt>
                <c:pt idx="86">
                  <c:v>4.4102800000000002</c:v>
                </c:pt>
                <c:pt idx="87">
                  <c:v>4.4622599999999997</c:v>
                </c:pt>
                <c:pt idx="88">
                  <c:v>4.5122400000000003</c:v>
                </c:pt>
                <c:pt idx="89">
                  <c:v>4.5623899999999997</c:v>
                </c:pt>
                <c:pt idx="90">
                  <c:v>4.61219</c:v>
                </c:pt>
                <c:pt idx="91">
                  <c:v>4.6611000000000002</c:v>
                </c:pt>
                <c:pt idx="92">
                  <c:v>4.7099799999999998</c:v>
                </c:pt>
                <c:pt idx="93">
                  <c:v>4.7588900000000001</c:v>
                </c:pt>
                <c:pt idx="94">
                  <c:v>4.8079599999999996</c:v>
                </c:pt>
              </c:numCache>
            </c:numRef>
          </c:xVal>
          <c:yVal>
            <c:numRef>
              <c:f>'ZnO-2mN-5'!$F$2:$F$99</c:f>
              <c:numCache>
                <c:formatCode>General</c:formatCode>
                <c:ptCount val="98"/>
                <c:pt idx="1">
                  <c:v>0.15739912145053861</c:v>
                </c:pt>
                <c:pt idx="2">
                  <c:v>0.1565002006526337</c:v>
                </c:pt>
                <c:pt idx="3">
                  <c:v>0.15564423053226592</c:v>
                </c:pt>
                <c:pt idx="4">
                  <c:v>0.15483957593185993</c:v>
                </c:pt>
                <c:pt idx="5">
                  <c:v>0.15407344585792668</c:v>
                </c:pt>
                <c:pt idx="6">
                  <c:v>0.15337189613214738</c:v>
                </c:pt>
                <c:pt idx="7">
                  <c:v>0.15276572855457976</c:v>
                </c:pt>
                <c:pt idx="8">
                  <c:v>0.15219288825971267</c:v>
                </c:pt>
                <c:pt idx="9">
                  <c:v>0.15163740325692124</c:v>
                </c:pt>
                <c:pt idx="10">
                  <c:v>0.15106247331672235</c:v>
                </c:pt>
                <c:pt idx="11">
                  <c:v>0.15041920989585772</c:v>
                </c:pt>
                <c:pt idx="12">
                  <c:v>0.14982188067923743</c:v>
                </c:pt>
                <c:pt idx="13">
                  <c:v>0.14925447548380977</c:v>
                </c:pt>
                <c:pt idx="14">
                  <c:v>0.14872052555369178</c:v>
                </c:pt>
                <c:pt idx="15">
                  <c:v>0.14818867733959418</c:v>
                </c:pt>
                <c:pt idx="16">
                  <c:v>0.14768201103466669</c:v>
                </c:pt>
                <c:pt idx="17">
                  <c:v>0.14721119654811443</c:v>
                </c:pt>
                <c:pt idx="18">
                  <c:v>0.14673605767336284</c:v>
                </c:pt>
                <c:pt idx="19">
                  <c:v>0.14628957386555133</c:v>
                </c:pt>
                <c:pt idx="20">
                  <c:v>0.14585741016461684</c:v>
                </c:pt>
                <c:pt idx="21">
                  <c:v>0.14543437776534077</c:v>
                </c:pt>
                <c:pt idx="22">
                  <c:v>0.145026210318798</c:v>
                </c:pt>
                <c:pt idx="23">
                  <c:v>0.14464796969696792</c:v>
                </c:pt>
                <c:pt idx="24">
                  <c:v>0.14425939814183109</c:v>
                </c:pt>
                <c:pt idx="25">
                  <c:v>0.14388996060496567</c:v>
                </c:pt>
                <c:pt idx="26">
                  <c:v>0.14352885049161951</c:v>
                </c:pt>
                <c:pt idx="27">
                  <c:v>0.14315620700529155</c:v>
                </c:pt>
                <c:pt idx="28">
                  <c:v>0.14279611252239977</c:v>
                </c:pt>
                <c:pt idx="29">
                  <c:v>0.14243867752174177</c:v>
                </c:pt>
                <c:pt idx="30">
                  <c:v>0.14211196372105464</c:v>
                </c:pt>
                <c:pt idx="31">
                  <c:v>0.14179536343346999</c:v>
                </c:pt>
                <c:pt idx="32">
                  <c:v>0.14149308925996895</c:v>
                </c:pt>
                <c:pt idx="33">
                  <c:v>0.14119845986178448</c:v>
                </c:pt>
                <c:pt idx="34">
                  <c:v>0.14089972468766501</c:v>
                </c:pt>
                <c:pt idx="35">
                  <c:v>0.14059779511454146</c:v>
                </c:pt>
                <c:pt idx="36">
                  <c:v>0.1403131028973372</c:v>
                </c:pt>
                <c:pt idx="37">
                  <c:v>0.14003334710508905</c:v>
                </c:pt>
                <c:pt idx="38">
                  <c:v>0.13975362616890175</c:v>
                </c:pt>
                <c:pt idx="39">
                  <c:v>0.13948870820673775</c:v>
                </c:pt>
                <c:pt idx="40">
                  <c:v>0.13923570259981241</c:v>
                </c:pt>
                <c:pt idx="41">
                  <c:v>0.1389822965005931</c:v>
                </c:pt>
                <c:pt idx="42">
                  <c:v>0.138737910322448</c:v>
                </c:pt>
                <c:pt idx="43">
                  <c:v>0.13849159173485867</c:v>
                </c:pt>
                <c:pt idx="44">
                  <c:v>0.13824274723598104</c:v>
                </c:pt>
                <c:pt idx="45">
                  <c:v>0.13799962296967655</c:v>
                </c:pt>
                <c:pt idx="46">
                  <c:v>0.13775181291387187</c:v>
                </c:pt>
                <c:pt idx="47">
                  <c:v>0.13749602365753674</c:v>
                </c:pt>
                <c:pt idx="48">
                  <c:v>0.13727039382824302</c:v>
                </c:pt>
                <c:pt idx="49">
                  <c:v>0.13704869716996698</c:v>
                </c:pt>
                <c:pt idx="50">
                  <c:v>0.1368248617862261</c:v>
                </c:pt>
                <c:pt idx="51">
                  <c:v>0.13661002323481458</c:v>
                </c:pt>
                <c:pt idx="52">
                  <c:v>0.1364154326803188</c:v>
                </c:pt>
                <c:pt idx="53">
                  <c:v>0.13622530945071207</c:v>
                </c:pt>
                <c:pt idx="54">
                  <c:v>0.1360209110187249</c:v>
                </c:pt>
                <c:pt idx="55">
                  <c:v>0.13582527136571715</c:v>
                </c:pt>
                <c:pt idx="56">
                  <c:v>0.13563612150806142</c:v>
                </c:pt>
                <c:pt idx="57">
                  <c:v>0.13544667200140065</c:v>
                </c:pt>
                <c:pt idx="58">
                  <c:v>0.13525593698825017</c:v>
                </c:pt>
                <c:pt idx="59">
                  <c:v>0.13506782547760171</c:v>
                </c:pt>
                <c:pt idx="60">
                  <c:v>0.13487988768281398</c:v>
                </c:pt>
                <c:pt idx="61">
                  <c:v>0.13469258766179459</c:v>
                </c:pt>
                <c:pt idx="62">
                  <c:v>0.13450867211016265</c:v>
                </c:pt>
                <c:pt idx="63">
                  <c:v>0.13432611886677681</c:v>
                </c:pt>
                <c:pt idx="64">
                  <c:v>0.1341478758710177</c:v>
                </c:pt>
                <c:pt idx="65">
                  <c:v>0.13396736451131136</c:v>
                </c:pt>
                <c:pt idx="66">
                  <c:v>0.13378446267211519</c:v>
                </c:pt>
                <c:pt idx="67">
                  <c:v>0.1336105175537049</c:v>
                </c:pt>
                <c:pt idx="68">
                  <c:v>0.13345011306779742</c:v>
                </c:pt>
                <c:pt idx="69">
                  <c:v>0.13328593269327951</c:v>
                </c:pt>
                <c:pt idx="70">
                  <c:v>0.13312032082040898</c:v>
                </c:pt>
                <c:pt idx="71">
                  <c:v>0.13296793369504853</c:v>
                </c:pt>
                <c:pt idx="72">
                  <c:v>0.13280387638630825</c:v>
                </c:pt>
                <c:pt idx="73">
                  <c:v>0.13263393665689391</c:v>
                </c:pt>
                <c:pt idx="74">
                  <c:v>0.13246893403257395</c:v>
                </c:pt>
                <c:pt idx="75">
                  <c:v>0.13230862623409947</c:v>
                </c:pt>
                <c:pt idx="76">
                  <c:v>0.13215312653292463</c:v>
                </c:pt>
                <c:pt idx="77">
                  <c:v>0.13199576537107141</c:v>
                </c:pt>
                <c:pt idx="78">
                  <c:v>0.13184110840900273</c:v>
                </c:pt>
                <c:pt idx="79">
                  <c:v>0.13169296334172131</c:v>
                </c:pt>
                <c:pt idx="80">
                  <c:v>0.13156614521097909</c:v>
                </c:pt>
                <c:pt idx="81">
                  <c:v>0.13144044440515565</c:v>
                </c:pt>
                <c:pt idx="82">
                  <c:v>0.13131244162389288</c:v>
                </c:pt>
                <c:pt idx="83">
                  <c:v>0.13118719734845272</c:v>
                </c:pt>
                <c:pt idx="84">
                  <c:v>0.13106418857404697</c:v>
                </c:pt>
                <c:pt idx="85">
                  <c:v>0.13093418401017537</c:v>
                </c:pt>
                <c:pt idx="86">
                  <c:v>0.13080335926310738</c:v>
                </c:pt>
                <c:pt idx="87">
                  <c:v>0.13067913691411287</c:v>
                </c:pt>
                <c:pt idx="88">
                  <c:v>0.13055036859956182</c:v>
                </c:pt>
                <c:pt idx="89">
                  <c:v>0.13043200752929948</c:v>
                </c:pt>
                <c:pt idx="90">
                  <c:v>0.1303163599818675</c:v>
                </c:pt>
                <c:pt idx="91">
                  <c:v>0.13019426799497696</c:v>
                </c:pt>
                <c:pt idx="92">
                  <c:v>0.1300930488481363</c:v>
                </c:pt>
                <c:pt idx="93">
                  <c:v>0.13001084103792815</c:v>
                </c:pt>
                <c:pt idx="94">
                  <c:v>0.12988645451291111</c:v>
                </c:pt>
                <c:pt idx="95">
                  <c:v>0.12972204025596129</c:v>
                </c:pt>
                <c:pt idx="96">
                  <c:v>0.12953645033445649</c:v>
                </c:pt>
                <c:pt idx="97">
                  <c:v>0.12942827373592572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39-42C6-BE98-FCAE6B4C9B7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'SS-2mN-5'!$A$2:$A$96</c:f>
              <c:numCache>
                <c:formatCode>General</c:formatCode>
                <c:ptCount val="95"/>
                <c:pt idx="0" formatCode="0.00E+00">
                  <c:v>1.9999999999999999E-6</c:v>
                </c:pt>
                <c:pt idx="1">
                  <c:v>5.4170000000000003E-2</c:v>
                </c:pt>
                <c:pt idx="2">
                  <c:v>0.104</c:v>
                </c:pt>
                <c:pt idx="3">
                  <c:v>0.15472</c:v>
                </c:pt>
                <c:pt idx="4">
                  <c:v>0.21273</c:v>
                </c:pt>
                <c:pt idx="5">
                  <c:v>0.26201999999999998</c:v>
                </c:pt>
                <c:pt idx="6">
                  <c:v>0.31181999999999999</c:v>
                </c:pt>
                <c:pt idx="7">
                  <c:v>0.35974</c:v>
                </c:pt>
                <c:pt idx="8">
                  <c:v>0.40927999999999998</c:v>
                </c:pt>
                <c:pt idx="9">
                  <c:v>0.46137</c:v>
                </c:pt>
                <c:pt idx="10">
                  <c:v>0.51119999999999999</c:v>
                </c:pt>
                <c:pt idx="11">
                  <c:v>0.56327000000000005</c:v>
                </c:pt>
                <c:pt idx="12">
                  <c:v>0.61470999999999998</c:v>
                </c:pt>
                <c:pt idx="13">
                  <c:v>0.66740999999999995</c:v>
                </c:pt>
                <c:pt idx="14">
                  <c:v>0.71662000000000003</c:v>
                </c:pt>
                <c:pt idx="15">
                  <c:v>0.77285999999999999</c:v>
                </c:pt>
                <c:pt idx="16">
                  <c:v>0.82196000000000002</c:v>
                </c:pt>
                <c:pt idx="17">
                  <c:v>0.87287999999999999</c:v>
                </c:pt>
                <c:pt idx="18">
                  <c:v>0.92391000000000001</c:v>
                </c:pt>
                <c:pt idx="19">
                  <c:v>0.97277999999999998</c:v>
                </c:pt>
                <c:pt idx="20">
                  <c:v>1.0206500000000001</c:v>
                </c:pt>
                <c:pt idx="21">
                  <c:v>1.0695300000000001</c:v>
                </c:pt>
                <c:pt idx="22">
                  <c:v>1.1170599999999999</c:v>
                </c:pt>
                <c:pt idx="23">
                  <c:v>1.1649</c:v>
                </c:pt>
                <c:pt idx="24">
                  <c:v>1.21471</c:v>
                </c:pt>
                <c:pt idx="25">
                  <c:v>1.2636700000000001</c:v>
                </c:pt>
                <c:pt idx="26">
                  <c:v>1.31443</c:v>
                </c:pt>
                <c:pt idx="27">
                  <c:v>1.36765</c:v>
                </c:pt>
                <c:pt idx="28">
                  <c:v>1.41672</c:v>
                </c:pt>
                <c:pt idx="29">
                  <c:v>1.46644</c:v>
                </c:pt>
                <c:pt idx="30">
                  <c:v>1.51878</c:v>
                </c:pt>
                <c:pt idx="31">
                  <c:v>1.57741</c:v>
                </c:pt>
                <c:pt idx="32">
                  <c:v>1.62849</c:v>
                </c:pt>
                <c:pt idx="33">
                  <c:v>1.6778500000000001</c:v>
                </c:pt>
                <c:pt idx="34">
                  <c:v>1.7290300000000001</c:v>
                </c:pt>
                <c:pt idx="35">
                  <c:v>1.77854</c:v>
                </c:pt>
                <c:pt idx="36">
                  <c:v>1.83186</c:v>
                </c:pt>
                <c:pt idx="37">
                  <c:v>1.8858299999999999</c:v>
                </c:pt>
                <c:pt idx="38">
                  <c:v>1.9368399999999999</c:v>
                </c:pt>
                <c:pt idx="39">
                  <c:v>1.9897199999999999</c:v>
                </c:pt>
                <c:pt idx="40">
                  <c:v>2.0410499999999998</c:v>
                </c:pt>
                <c:pt idx="41">
                  <c:v>2.09198</c:v>
                </c:pt>
                <c:pt idx="42">
                  <c:v>2.1472199999999999</c:v>
                </c:pt>
                <c:pt idx="43">
                  <c:v>2.1968100000000002</c:v>
                </c:pt>
                <c:pt idx="44">
                  <c:v>2.2475800000000001</c:v>
                </c:pt>
                <c:pt idx="45">
                  <c:v>2.2968099999999998</c:v>
                </c:pt>
                <c:pt idx="46">
                  <c:v>2.3485200000000002</c:v>
                </c:pt>
                <c:pt idx="47">
                  <c:v>2.4026399999999999</c:v>
                </c:pt>
                <c:pt idx="48">
                  <c:v>2.4548899999999998</c:v>
                </c:pt>
                <c:pt idx="49">
                  <c:v>2.5067300000000001</c:v>
                </c:pt>
                <c:pt idx="50">
                  <c:v>2.5546000000000002</c:v>
                </c:pt>
                <c:pt idx="51">
                  <c:v>2.6034799999999998</c:v>
                </c:pt>
                <c:pt idx="52">
                  <c:v>2.6523500000000002</c:v>
                </c:pt>
                <c:pt idx="53">
                  <c:v>2.7002299999999999</c:v>
                </c:pt>
                <c:pt idx="54">
                  <c:v>2.7480000000000002</c:v>
                </c:pt>
                <c:pt idx="55">
                  <c:v>2.7965900000000001</c:v>
                </c:pt>
                <c:pt idx="56">
                  <c:v>2.8462100000000001</c:v>
                </c:pt>
                <c:pt idx="57">
                  <c:v>2.89697</c:v>
                </c:pt>
                <c:pt idx="58">
                  <c:v>2.9474800000000001</c:v>
                </c:pt>
                <c:pt idx="59">
                  <c:v>2.9970699999999999</c:v>
                </c:pt>
                <c:pt idx="60">
                  <c:v>3.0520700000000001</c:v>
                </c:pt>
                <c:pt idx="61">
                  <c:v>3.10853</c:v>
                </c:pt>
                <c:pt idx="62">
                  <c:v>3.1629900000000002</c:v>
                </c:pt>
                <c:pt idx="63">
                  <c:v>3.2152099999999999</c:v>
                </c:pt>
                <c:pt idx="64">
                  <c:v>3.27555</c:v>
                </c:pt>
                <c:pt idx="65">
                  <c:v>3.32674</c:v>
                </c:pt>
                <c:pt idx="66">
                  <c:v>3.3821300000000001</c:v>
                </c:pt>
                <c:pt idx="67">
                  <c:v>3.4353400000000001</c:v>
                </c:pt>
                <c:pt idx="68">
                  <c:v>3.4868700000000001</c:v>
                </c:pt>
                <c:pt idx="69">
                  <c:v>3.54413</c:v>
                </c:pt>
                <c:pt idx="70">
                  <c:v>3.5962900000000002</c:v>
                </c:pt>
                <c:pt idx="71">
                  <c:v>3.6449699999999998</c:v>
                </c:pt>
                <c:pt idx="72">
                  <c:v>3.6957200000000001</c:v>
                </c:pt>
                <c:pt idx="73">
                  <c:v>3.7490399999999999</c:v>
                </c:pt>
                <c:pt idx="74">
                  <c:v>3.7982999999999998</c:v>
                </c:pt>
                <c:pt idx="75">
                  <c:v>3.8513199999999999</c:v>
                </c:pt>
                <c:pt idx="76">
                  <c:v>3.91</c:v>
                </c:pt>
                <c:pt idx="77">
                  <c:v>3.9640200000000001</c:v>
                </c:pt>
                <c:pt idx="78">
                  <c:v>4.0141200000000001</c:v>
                </c:pt>
                <c:pt idx="79">
                  <c:v>4.0619800000000001</c:v>
                </c:pt>
                <c:pt idx="80">
                  <c:v>4.1098600000000003</c:v>
                </c:pt>
                <c:pt idx="81">
                  <c:v>4.1587399999999999</c:v>
                </c:pt>
                <c:pt idx="82">
                  <c:v>4.2083300000000001</c:v>
                </c:pt>
                <c:pt idx="83">
                  <c:v>4.2562100000000003</c:v>
                </c:pt>
                <c:pt idx="84">
                  <c:v>4.3050899999999999</c:v>
                </c:pt>
                <c:pt idx="85">
                  <c:v>4.3536200000000003</c:v>
                </c:pt>
                <c:pt idx="86">
                  <c:v>4.4031099999999999</c:v>
                </c:pt>
                <c:pt idx="87">
                  <c:v>4.4544899999999998</c:v>
                </c:pt>
                <c:pt idx="88">
                  <c:v>4.5032800000000002</c:v>
                </c:pt>
                <c:pt idx="89">
                  <c:v>4.5575599999999996</c:v>
                </c:pt>
                <c:pt idx="90">
                  <c:v>4.6134300000000001</c:v>
                </c:pt>
                <c:pt idx="91">
                  <c:v>4.6679899999999996</c:v>
                </c:pt>
                <c:pt idx="92">
                  <c:v>4.7169999999999996</c:v>
                </c:pt>
                <c:pt idx="93">
                  <c:v>4.7672400000000001</c:v>
                </c:pt>
                <c:pt idx="94">
                  <c:v>4.8186799999999996</c:v>
                </c:pt>
              </c:numCache>
            </c:numRef>
          </c:xVal>
          <c:yVal>
            <c:numRef>
              <c:f>'SS-2mN-5'!$F$2:$F$99</c:f>
              <c:numCache>
                <c:formatCode>General</c:formatCode>
                <c:ptCount val="98"/>
                <c:pt idx="1">
                  <c:v>0.13055855286044898</c:v>
                </c:pt>
                <c:pt idx="2">
                  <c:v>0.12982171961415404</c:v>
                </c:pt>
                <c:pt idx="3">
                  <c:v>0.12909114634942076</c:v>
                </c:pt>
                <c:pt idx="4">
                  <c:v>0.12838041972779987</c:v>
                </c:pt>
                <c:pt idx="5">
                  <c:v>0.12773492417349686</c:v>
                </c:pt>
                <c:pt idx="6">
                  <c:v>0.12711037059273803</c:v>
                </c:pt>
                <c:pt idx="7">
                  <c:v>0.12652764404522404</c:v>
                </c:pt>
                <c:pt idx="8">
                  <c:v>0.12599014208372775</c:v>
                </c:pt>
                <c:pt idx="9">
                  <c:v>0.12548443709918675</c:v>
                </c:pt>
                <c:pt idx="10">
                  <c:v>0.12501289186275855</c:v>
                </c:pt>
                <c:pt idx="11">
                  <c:v>0.12448629593232996</c:v>
                </c:pt>
                <c:pt idx="12">
                  <c:v>0.1239926856158016</c:v>
                </c:pt>
                <c:pt idx="13">
                  <c:v>0.12351722224596065</c:v>
                </c:pt>
                <c:pt idx="14">
                  <c:v>0.12304403856992212</c:v>
                </c:pt>
                <c:pt idx="15">
                  <c:v>0.12256786669717369</c:v>
                </c:pt>
                <c:pt idx="16">
                  <c:v>0.12211310665572722</c:v>
                </c:pt>
                <c:pt idx="17">
                  <c:v>0.12169327306817977</c:v>
                </c:pt>
                <c:pt idx="18">
                  <c:v>0.12128890263712379</c:v>
                </c:pt>
                <c:pt idx="19">
                  <c:v>0.12088938147324098</c:v>
                </c:pt>
                <c:pt idx="20">
                  <c:v>0.12050524712838243</c:v>
                </c:pt>
                <c:pt idx="21">
                  <c:v>0.12012376887036538</c:v>
                </c:pt>
                <c:pt idx="22">
                  <c:v>0.11976546315579263</c:v>
                </c:pt>
                <c:pt idx="23">
                  <c:v>0.11942254556124605</c:v>
                </c:pt>
                <c:pt idx="24">
                  <c:v>0.11908976496939555</c:v>
                </c:pt>
                <c:pt idx="25">
                  <c:v>0.11876188660573414</c:v>
                </c:pt>
                <c:pt idx="26">
                  <c:v>0.11843028125515266</c:v>
                </c:pt>
                <c:pt idx="27">
                  <c:v>0.11811080483480506</c:v>
                </c:pt>
                <c:pt idx="28">
                  <c:v>0.11780025088299448</c:v>
                </c:pt>
                <c:pt idx="29">
                  <c:v>0.11749124174412383</c:v>
                </c:pt>
                <c:pt idx="30">
                  <c:v>0.11719021591176061</c:v>
                </c:pt>
                <c:pt idx="31">
                  <c:v>0.11688165551255482</c:v>
                </c:pt>
                <c:pt idx="32">
                  <c:v>0.11657152848888</c:v>
                </c:pt>
                <c:pt idx="33">
                  <c:v>0.11628282311107004</c:v>
                </c:pt>
                <c:pt idx="34">
                  <c:v>0.11599596076599045</c:v>
                </c:pt>
                <c:pt idx="35">
                  <c:v>0.11572054857027787</c:v>
                </c:pt>
                <c:pt idx="36">
                  <c:v>0.11545726152709264</c:v>
                </c:pt>
                <c:pt idx="37">
                  <c:v>0.11520661622500472</c:v>
                </c:pt>
                <c:pt idx="38">
                  <c:v>0.11496741870680673</c:v>
                </c:pt>
                <c:pt idx="39">
                  <c:v>0.11472731398012416</c:v>
                </c:pt>
                <c:pt idx="40">
                  <c:v>0.11450157439433532</c:v>
                </c:pt>
                <c:pt idx="41">
                  <c:v>0.11427122385998134</c:v>
                </c:pt>
                <c:pt idx="42">
                  <c:v>0.11405592986104299</c:v>
                </c:pt>
                <c:pt idx="43">
                  <c:v>0.11384578605328394</c:v>
                </c:pt>
                <c:pt idx="44">
                  <c:v>0.11363201198127036</c:v>
                </c:pt>
                <c:pt idx="45">
                  <c:v>0.11340306295765858</c:v>
                </c:pt>
                <c:pt idx="46">
                  <c:v>0.11317795879046323</c:v>
                </c:pt>
                <c:pt idx="47">
                  <c:v>0.11296248969241263</c:v>
                </c:pt>
                <c:pt idx="48">
                  <c:v>0.11275144436649627</c:v>
                </c:pt>
                <c:pt idx="49">
                  <c:v>0.1125435963216926</c:v>
                </c:pt>
                <c:pt idx="50">
                  <c:v>0.11233812827802973</c:v>
                </c:pt>
                <c:pt idx="51">
                  <c:v>0.11212920031216719</c:v>
                </c:pt>
                <c:pt idx="52">
                  <c:v>0.11192822402564315</c:v>
                </c:pt>
                <c:pt idx="53">
                  <c:v>0.11174348263570545</c:v>
                </c:pt>
                <c:pt idx="54">
                  <c:v>0.11154537834660383</c:v>
                </c:pt>
                <c:pt idx="55">
                  <c:v>0.1113451081155499</c:v>
                </c:pt>
                <c:pt idx="56">
                  <c:v>0.11115107663225815</c:v>
                </c:pt>
                <c:pt idx="57">
                  <c:v>0.11097210136710045</c:v>
                </c:pt>
                <c:pt idx="58">
                  <c:v>0.1107889649329518</c:v>
                </c:pt>
                <c:pt idx="59">
                  <c:v>0.1105923009549519</c:v>
                </c:pt>
                <c:pt idx="60">
                  <c:v>0.11039460912995214</c:v>
                </c:pt>
                <c:pt idx="61">
                  <c:v>0.11020229025488147</c:v>
                </c:pt>
                <c:pt idx="62">
                  <c:v>0.11001581036649942</c:v>
                </c:pt>
                <c:pt idx="63">
                  <c:v>0.10983490540589684</c:v>
                </c:pt>
                <c:pt idx="64">
                  <c:v>0.10963965458961505</c:v>
                </c:pt>
                <c:pt idx="65">
                  <c:v>0.10945626625092275</c:v>
                </c:pt>
                <c:pt idx="66">
                  <c:v>0.10928416763093332</c:v>
                </c:pt>
                <c:pt idx="67">
                  <c:v>0.10912591047781538</c:v>
                </c:pt>
                <c:pt idx="68">
                  <c:v>0.10897658511342173</c:v>
                </c:pt>
                <c:pt idx="69">
                  <c:v>0.10883329463009163</c:v>
                </c:pt>
                <c:pt idx="70">
                  <c:v>0.10868999809965134</c:v>
                </c:pt>
                <c:pt idx="71">
                  <c:v>0.10853126720421118</c:v>
                </c:pt>
                <c:pt idx="72">
                  <c:v>0.10838867156573265</c:v>
                </c:pt>
                <c:pt idx="73">
                  <c:v>0.10825135128808049</c:v>
                </c:pt>
                <c:pt idx="74">
                  <c:v>0.10810895593301195</c:v>
                </c:pt>
                <c:pt idx="75">
                  <c:v>0.10796353806037221</c:v>
                </c:pt>
                <c:pt idx="76">
                  <c:v>0.10781804659016611</c:v>
                </c:pt>
                <c:pt idx="77">
                  <c:v>0.10767766041226208</c:v>
                </c:pt>
                <c:pt idx="78">
                  <c:v>0.10752772001060966</c:v>
                </c:pt>
                <c:pt idx="79">
                  <c:v>0.10738333261152161</c:v>
                </c:pt>
                <c:pt idx="80">
                  <c:v>0.10724160609575224</c:v>
                </c:pt>
                <c:pt idx="81">
                  <c:v>0.10710131580985778</c:v>
                </c:pt>
                <c:pt idx="82">
                  <c:v>0.10695838869158708</c:v>
                </c:pt>
                <c:pt idx="83">
                  <c:v>0.10682046731834022</c:v>
                </c:pt>
                <c:pt idx="84">
                  <c:v>0.10667741398645827</c:v>
                </c:pt>
                <c:pt idx="85">
                  <c:v>0.10654943412082443</c:v>
                </c:pt>
                <c:pt idx="86">
                  <c:v>0.10642188619056796</c:v>
                </c:pt>
                <c:pt idx="87">
                  <c:v>0.10629570268262779</c:v>
                </c:pt>
                <c:pt idx="88">
                  <c:v>0.10615329758661234</c:v>
                </c:pt>
                <c:pt idx="89">
                  <c:v>0.10599243318371475</c:v>
                </c:pt>
                <c:pt idx="90">
                  <c:v>0.1058513554660761</c:v>
                </c:pt>
                <c:pt idx="91">
                  <c:v>0.10568702231590683</c:v>
                </c:pt>
                <c:pt idx="92">
                  <c:v>0.10554089555083823</c:v>
                </c:pt>
                <c:pt idx="93">
                  <c:v>0.10542397020731072</c:v>
                </c:pt>
                <c:pt idx="94">
                  <c:v>0.105289175305671</c:v>
                </c:pt>
                <c:pt idx="95">
                  <c:v>0.1052106921880176</c:v>
                </c:pt>
                <c:pt idx="96">
                  <c:v>0.10514049042356213</c:v>
                </c:pt>
                <c:pt idx="97">
                  <c:v>0.10496099932100268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9-42C6-BE98-FCAE6B4C9B7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5.2900000000000003E-2</c:v>
                </c:pt>
                <c:pt idx="2">
                  <c:v>0.10596</c:v>
                </c:pt>
                <c:pt idx="3">
                  <c:v>0.15484000000000001</c:v>
                </c:pt>
                <c:pt idx="4">
                  <c:v>0.20271</c:v>
                </c:pt>
                <c:pt idx="5">
                  <c:v>0.25161</c:v>
                </c:pt>
                <c:pt idx="6">
                  <c:v>0.30064000000000002</c:v>
                </c:pt>
                <c:pt idx="7">
                  <c:v>0.34891</c:v>
                </c:pt>
                <c:pt idx="8">
                  <c:v>0.39762999999999998</c:v>
                </c:pt>
                <c:pt idx="9">
                  <c:v>0.44773000000000002</c:v>
                </c:pt>
                <c:pt idx="10">
                  <c:v>0.49751000000000001</c:v>
                </c:pt>
                <c:pt idx="11">
                  <c:v>0.54700000000000004</c:v>
                </c:pt>
                <c:pt idx="12">
                  <c:v>0.59923000000000004</c:v>
                </c:pt>
                <c:pt idx="13">
                  <c:v>0.65100999999999998</c:v>
                </c:pt>
                <c:pt idx="14">
                  <c:v>0.70530000000000004</c:v>
                </c:pt>
                <c:pt idx="15">
                  <c:v>0.75832999999999995</c:v>
                </c:pt>
                <c:pt idx="16">
                  <c:v>0.80818000000000001</c:v>
                </c:pt>
                <c:pt idx="17">
                  <c:v>0.85890999999999995</c:v>
                </c:pt>
                <c:pt idx="18">
                  <c:v>0.91235999999999995</c:v>
                </c:pt>
                <c:pt idx="19">
                  <c:v>0.96486000000000005</c:v>
                </c:pt>
                <c:pt idx="20">
                  <c:v>1.01525</c:v>
                </c:pt>
                <c:pt idx="21">
                  <c:v>1.06935</c:v>
                </c:pt>
                <c:pt idx="22">
                  <c:v>1.1247799999999999</c:v>
                </c:pt>
                <c:pt idx="23">
                  <c:v>1.17486</c:v>
                </c:pt>
                <c:pt idx="24">
                  <c:v>1.2251099999999999</c:v>
                </c:pt>
                <c:pt idx="25">
                  <c:v>1.2785599999999999</c:v>
                </c:pt>
                <c:pt idx="26">
                  <c:v>1.32829</c:v>
                </c:pt>
                <c:pt idx="27">
                  <c:v>1.37913</c:v>
                </c:pt>
                <c:pt idx="28">
                  <c:v>1.4297500000000001</c:v>
                </c:pt>
                <c:pt idx="29">
                  <c:v>1.4838499999999999</c:v>
                </c:pt>
                <c:pt idx="30">
                  <c:v>1.5340400000000001</c:v>
                </c:pt>
                <c:pt idx="31">
                  <c:v>1.5837699999999999</c:v>
                </c:pt>
                <c:pt idx="32">
                  <c:v>1.63568</c:v>
                </c:pt>
                <c:pt idx="33">
                  <c:v>1.68611</c:v>
                </c:pt>
                <c:pt idx="34">
                  <c:v>1.73495</c:v>
                </c:pt>
                <c:pt idx="35">
                  <c:v>1.78383</c:v>
                </c:pt>
                <c:pt idx="36">
                  <c:v>1.83368</c:v>
                </c:pt>
                <c:pt idx="37">
                  <c:v>1.8815999999999999</c:v>
                </c:pt>
                <c:pt idx="38">
                  <c:v>1.93042</c:v>
                </c:pt>
                <c:pt idx="39">
                  <c:v>1.9783200000000001</c:v>
                </c:pt>
                <c:pt idx="40">
                  <c:v>2.0268299999999999</c:v>
                </c:pt>
                <c:pt idx="41">
                  <c:v>2.0767699999999998</c:v>
                </c:pt>
                <c:pt idx="42">
                  <c:v>2.1308600000000002</c:v>
                </c:pt>
                <c:pt idx="43">
                  <c:v>2.18438</c:v>
                </c:pt>
                <c:pt idx="44">
                  <c:v>2.2387999999999999</c:v>
                </c:pt>
                <c:pt idx="45">
                  <c:v>2.2913700000000001</c:v>
                </c:pt>
                <c:pt idx="46">
                  <c:v>2.34598</c:v>
                </c:pt>
                <c:pt idx="47">
                  <c:v>2.4004099999999999</c:v>
                </c:pt>
                <c:pt idx="48">
                  <c:v>2.4502199999999998</c:v>
                </c:pt>
                <c:pt idx="49">
                  <c:v>2.4992299999999998</c:v>
                </c:pt>
                <c:pt idx="50">
                  <c:v>2.5499800000000001</c:v>
                </c:pt>
                <c:pt idx="51">
                  <c:v>2.6023200000000002</c:v>
                </c:pt>
                <c:pt idx="52">
                  <c:v>2.65402</c:v>
                </c:pt>
                <c:pt idx="53">
                  <c:v>2.7081599999999999</c:v>
                </c:pt>
                <c:pt idx="54">
                  <c:v>2.7659799999999999</c:v>
                </c:pt>
                <c:pt idx="55">
                  <c:v>2.8157000000000001</c:v>
                </c:pt>
                <c:pt idx="56">
                  <c:v>2.86375</c:v>
                </c:pt>
                <c:pt idx="57">
                  <c:v>2.91587</c:v>
                </c:pt>
                <c:pt idx="58">
                  <c:v>2.9713799999999999</c:v>
                </c:pt>
                <c:pt idx="59">
                  <c:v>3.0244399999999998</c:v>
                </c:pt>
                <c:pt idx="60">
                  <c:v>3.07612</c:v>
                </c:pt>
                <c:pt idx="61">
                  <c:v>3.1291199999999999</c:v>
                </c:pt>
                <c:pt idx="62">
                  <c:v>3.1817299999999999</c:v>
                </c:pt>
                <c:pt idx="63">
                  <c:v>3.2345899999999999</c:v>
                </c:pt>
                <c:pt idx="64">
                  <c:v>3.2824399999999998</c:v>
                </c:pt>
                <c:pt idx="65">
                  <c:v>3.3303099999999999</c:v>
                </c:pt>
                <c:pt idx="66">
                  <c:v>3.37818</c:v>
                </c:pt>
                <c:pt idx="67">
                  <c:v>3.4270999999999998</c:v>
                </c:pt>
                <c:pt idx="68">
                  <c:v>3.4751599999999998</c:v>
                </c:pt>
                <c:pt idx="69">
                  <c:v>3.5242200000000001</c:v>
                </c:pt>
                <c:pt idx="70">
                  <c:v>3.5720800000000001</c:v>
                </c:pt>
                <c:pt idx="71">
                  <c:v>3.6201400000000001</c:v>
                </c:pt>
                <c:pt idx="72">
                  <c:v>3.6738400000000002</c:v>
                </c:pt>
                <c:pt idx="73">
                  <c:v>3.7245900000000001</c:v>
                </c:pt>
                <c:pt idx="74">
                  <c:v>3.77623</c:v>
                </c:pt>
                <c:pt idx="75">
                  <c:v>3.82883</c:v>
                </c:pt>
                <c:pt idx="76">
                  <c:v>3.8803899999999998</c:v>
                </c:pt>
                <c:pt idx="77">
                  <c:v>3.9332500000000001</c:v>
                </c:pt>
                <c:pt idx="78">
                  <c:v>3.9846300000000001</c:v>
                </c:pt>
                <c:pt idx="79">
                  <c:v>4.0353199999999996</c:v>
                </c:pt>
                <c:pt idx="80">
                  <c:v>4.0851199999999999</c:v>
                </c:pt>
                <c:pt idx="81">
                  <c:v>4.13626</c:v>
                </c:pt>
                <c:pt idx="82">
                  <c:v>4.1865199999999998</c:v>
                </c:pt>
                <c:pt idx="83">
                  <c:v>4.2378</c:v>
                </c:pt>
                <c:pt idx="84">
                  <c:v>4.2858799999999997</c:v>
                </c:pt>
                <c:pt idx="85">
                  <c:v>4.33521</c:v>
                </c:pt>
                <c:pt idx="86">
                  <c:v>4.3878599999999999</c:v>
                </c:pt>
                <c:pt idx="87">
                  <c:v>4.4372999999999996</c:v>
                </c:pt>
                <c:pt idx="88">
                  <c:v>4.4873399999999997</c:v>
                </c:pt>
                <c:pt idx="89">
                  <c:v>4.5367699999999997</c:v>
                </c:pt>
                <c:pt idx="90">
                  <c:v>4.5879700000000003</c:v>
                </c:pt>
                <c:pt idx="91">
                  <c:v>4.6387499999999999</c:v>
                </c:pt>
                <c:pt idx="92">
                  <c:v>4.68736</c:v>
                </c:pt>
                <c:pt idx="93">
                  <c:v>4.73834</c:v>
                </c:pt>
                <c:pt idx="94">
                  <c:v>4.7896400000000003</c:v>
                </c:pt>
                <c:pt idx="95">
                  <c:v>4.8385199999999999</c:v>
                </c:pt>
                <c:pt idx="96">
                  <c:v>4.8873699999999998</c:v>
                </c:pt>
              </c:numCache>
            </c:numRef>
          </c:xVal>
          <c:yVal>
            <c:numRef>
              <c:f>'HS-2mN-5'!$F:$F</c:f>
              <c:numCache>
                <c:formatCode>General</c:formatCode>
                <c:ptCount val="1048576"/>
                <c:pt idx="0">
                  <c:v>0</c:v>
                </c:pt>
                <c:pt idx="2">
                  <c:v>0.17819160275307225</c:v>
                </c:pt>
                <c:pt idx="3">
                  <c:v>0.17735755826987096</c:v>
                </c:pt>
                <c:pt idx="4">
                  <c:v>0.17652017547454435</c:v>
                </c:pt>
                <c:pt idx="5">
                  <c:v>0.17573153091854501</c:v>
                </c:pt>
                <c:pt idx="6">
                  <c:v>0.17495107619660172</c:v>
                </c:pt>
                <c:pt idx="7">
                  <c:v>0.17420046789314803</c:v>
                </c:pt>
                <c:pt idx="8">
                  <c:v>0.17351128627872162</c:v>
                </c:pt>
                <c:pt idx="9">
                  <c:v>0.17286437713219349</c:v>
                </c:pt>
                <c:pt idx="10">
                  <c:v>0.17224367673768037</c:v>
                </c:pt>
                <c:pt idx="11">
                  <c:v>0.17167023755197172</c:v>
                </c:pt>
                <c:pt idx="12">
                  <c:v>0.1710300137679146</c:v>
                </c:pt>
                <c:pt idx="13">
                  <c:v>0.17042711589832366</c:v>
                </c:pt>
                <c:pt idx="14">
                  <c:v>0.1698498910123141</c:v>
                </c:pt>
                <c:pt idx="15">
                  <c:v>0.16929180981442549</c:v>
                </c:pt>
                <c:pt idx="16">
                  <c:v>0.16873977541212831</c:v>
                </c:pt>
                <c:pt idx="17">
                  <c:v>0.16822024039989433</c:v>
                </c:pt>
                <c:pt idx="18">
                  <c:v>0.16772674365655421</c:v>
                </c:pt>
                <c:pt idx="19">
                  <c:v>0.16725272788428058</c:v>
                </c:pt>
                <c:pt idx="20">
                  <c:v>0.1667978175605373</c:v>
                </c:pt>
                <c:pt idx="21">
                  <c:v>0.16634892243860386</c:v>
                </c:pt>
                <c:pt idx="22">
                  <c:v>0.16593127075511047</c:v>
                </c:pt>
                <c:pt idx="23">
                  <c:v>0.16556111821057248</c:v>
                </c:pt>
                <c:pt idx="24">
                  <c:v>0.16520439841706663</c:v>
                </c:pt>
                <c:pt idx="25">
                  <c:v>0.16483864261438677</c:v>
                </c:pt>
                <c:pt idx="26">
                  <c:v>0.16451221335470503</c:v>
                </c:pt>
                <c:pt idx="27">
                  <c:v>0.16419738822056809</c:v>
                </c:pt>
                <c:pt idx="28">
                  <c:v>0.16388552864680489</c:v>
                </c:pt>
                <c:pt idx="29">
                  <c:v>0.16358284881804874</c:v>
                </c:pt>
                <c:pt idx="30">
                  <c:v>0.16328006908971204</c:v>
                </c:pt>
                <c:pt idx="31">
                  <c:v>0.16297636033686277</c:v>
                </c:pt>
                <c:pt idx="32">
                  <c:v>0.16267011260932687</c:v>
                </c:pt>
                <c:pt idx="33">
                  <c:v>0.16237070566317913</c:v>
                </c:pt>
                <c:pt idx="34">
                  <c:v>0.16209198133232761</c:v>
                </c:pt>
                <c:pt idx="35">
                  <c:v>0.16181065175260312</c:v>
                </c:pt>
                <c:pt idx="36">
                  <c:v>0.16153473617100259</c:v>
                </c:pt>
                <c:pt idx="37">
                  <c:v>0.16128050308225481</c:v>
                </c:pt>
                <c:pt idx="38">
                  <c:v>0.16102088874500872</c:v>
                </c:pt>
                <c:pt idx="39">
                  <c:v>0.16075684166510032</c:v>
                </c:pt>
                <c:pt idx="40">
                  <c:v>0.16050653153659306</c:v>
                </c:pt>
                <c:pt idx="41">
                  <c:v>0.16025351761394124</c:v>
                </c:pt>
                <c:pt idx="42">
                  <c:v>0.16000919048289775</c:v>
                </c:pt>
                <c:pt idx="43">
                  <c:v>0.15976907491423387</c:v>
                </c:pt>
                <c:pt idx="44">
                  <c:v>0.15951990791333287</c:v>
                </c:pt>
                <c:pt idx="45">
                  <c:v>0.15927055794140352</c:v>
                </c:pt>
                <c:pt idx="46">
                  <c:v>0.15904033142840734</c:v>
                </c:pt>
                <c:pt idx="47">
                  <c:v>0.15877807875271824</c:v>
                </c:pt>
                <c:pt idx="48">
                  <c:v>0.15852986910102218</c:v>
                </c:pt>
                <c:pt idx="49">
                  <c:v>0.15829355569573611</c:v>
                </c:pt>
                <c:pt idx="50">
                  <c:v>0.15806089869129294</c:v>
                </c:pt>
                <c:pt idx="51">
                  <c:v>0.15783589311710958</c:v>
                </c:pt>
                <c:pt idx="52">
                  <c:v>0.15762927514690009</c:v>
                </c:pt>
                <c:pt idx="53">
                  <c:v>0.15742211368810766</c:v>
                </c:pt>
                <c:pt idx="54">
                  <c:v>0.15724490470529659</c:v>
                </c:pt>
                <c:pt idx="55">
                  <c:v>0.15705885973056302</c:v>
                </c:pt>
                <c:pt idx="56">
                  <c:v>0.15689149216794565</c:v>
                </c:pt>
                <c:pt idx="57">
                  <c:v>0.15672731575364854</c:v>
                </c:pt>
                <c:pt idx="58">
                  <c:v>0.15656173567984563</c:v>
                </c:pt>
                <c:pt idx="59">
                  <c:v>0.15640526139280375</c:v>
                </c:pt>
                <c:pt idx="60">
                  <c:v>0.15625377433020896</c:v>
                </c:pt>
                <c:pt idx="61">
                  <c:v>0.1560802007873682</c:v>
                </c:pt>
                <c:pt idx="62">
                  <c:v>0.15591355441336005</c:v>
                </c:pt>
                <c:pt idx="63">
                  <c:v>0.15575453006220119</c:v>
                </c:pt>
                <c:pt idx="64">
                  <c:v>0.15559227239246926</c:v>
                </c:pt>
                <c:pt idx="65">
                  <c:v>0.1554296246035618</c:v>
                </c:pt>
                <c:pt idx="66">
                  <c:v>0.15525835613425704</c:v>
                </c:pt>
                <c:pt idx="67">
                  <c:v>0.15508455684278857</c:v>
                </c:pt>
                <c:pt idx="68">
                  <c:v>0.15494393047272154</c:v>
                </c:pt>
                <c:pt idx="69">
                  <c:v>0.15479655704150258</c:v>
                </c:pt>
                <c:pt idx="70">
                  <c:v>0.15463777372655757</c:v>
                </c:pt>
                <c:pt idx="71">
                  <c:v>0.15448810729712509</c:v>
                </c:pt>
                <c:pt idx="72">
                  <c:v>0.15435391721257299</c:v>
                </c:pt>
                <c:pt idx="73">
                  <c:v>0.15419999889733729</c:v>
                </c:pt>
                <c:pt idx="74">
                  <c:v>0.15406325823097561</c:v>
                </c:pt>
                <c:pt idx="75">
                  <c:v>0.15389874912653417</c:v>
                </c:pt>
                <c:pt idx="76">
                  <c:v>0.15374041651328491</c:v>
                </c:pt>
                <c:pt idx="77">
                  <c:v>0.15356392203157396</c:v>
                </c:pt>
                <c:pt idx="78">
                  <c:v>0.15340865947159399</c:v>
                </c:pt>
                <c:pt idx="79">
                  <c:v>0.15326136610421542</c:v>
                </c:pt>
                <c:pt idx="80">
                  <c:v>0.15310520307028852</c:v>
                </c:pt>
                <c:pt idx="81">
                  <c:v>0.15294664428897936</c:v>
                </c:pt>
                <c:pt idx="82">
                  <c:v>0.15280964335221345</c:v>
                </c:pt>
                <c:pt idx="83">
                  <c:v>0.15268663604329569</c:v>
                </c:pt>
                <c:pt idx="84">
                  <c:v>0.15257291096430345</c:v>
                </c:pt>
                <c:pt idx="85">
                  <c:v>0.15247459845152986</c:v>
                </c:pt>
                <c:pt idx="86">
                  <c:v>0.15237812596700756</c:v>
                </c:pt>
                <c:pt idx="87">
                  <c:v>0.1522887853602003</c:v>
                </c:pt>
                <c:pt idx="88">
                  <c:v>0.15219117552139388</c:v>
                </c:pt>
                <c:pt idx="89">
                  <c:v>0.15207228575411313</c:v>
                </c:pt>
                <c:pt idx="90">
                  <c:v>0.15195549698949565</c:v>
                </c:pt>
                <c:pt idx="91">
                  <c:v>0.15184139050507156</c:v>
                </c:pt>
                <c:pt idx="92">
                  <c:v>0.15174716149362216</c:v>
                </c:pt>
                <c:pt idx="93">
                  <c:v>0.15167409879766247</c:v>
                </c:pt>
                <c:pt idx="94">
                  <c:v>0.15161454247638054</c:v>
                </c:pt>
                <c:pt idx="95">
                  <c:v>0.15153644971641217</c:v>
                </c:pt>
                <c:pt idx="96">
                  <c:v>0.15152044195967229</c:v>
                </c:pt>
                <c:pt idx="97">
                  <c:v>0.15148137898269129</c:v>
                </c:pt>
                <c:pt idx="98">
                  <c:v>0.15129568061860704</c:v>
                </c:pt>
                <c:pt idx="99">
                  <c:v>0.15083429605723767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F39-42C6-BE98-FCAE6B4C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8-4CFF-B550-3A6F6F8D3E35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'Pu-2mN-5'!$AV$24:$AX$24</c:f>
              <c:numCache>
                <c:formatCode>General</c:formatCode>
                <c:ptCount val="3"/>
                <c:pt idx="0">
                  <c:v>0.13893725180933925</c:v>
                </c:pt>
                <c:pt idx="1">
                  <c:v>0.1250985319046837</c:v>
                </c:pt>
                <c:pt idx="2">
                  <c:v>0.11577658059655466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88-4CFF-B550-3A6F6F8D3E3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88-4CFF-B550-3A6F6F8D3E3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88-4CFF-B550-3A6F6F8D3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8000000000000002"/>
          <c:min val="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1-4B4D-8774-6FE132AAE2C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'Pu-2mN-5'!$AV$41:$AX$41</c:f>
              <c:numCache>
                <c:formatCode>General</c:formatCode>
                <c:ptCount val="3"/>
                <c:pt idx="0">
                  <c:v>0.13620160606282034</c:v>
                </c:pt>
                <c:pt idx="1">
                  <c:v>0.14550601997602025</c:v>
                </c:pt>
                <c:pt idx="2">
                  <c:v>0.12955573774708817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31-4B4D-8774-6FE132AAE2C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31-4B4D-8774-6FE132AAE2C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31-4B4D-8774-6FE132AAE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21000000000000002"/>
          <c:min val="8.0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1"/>
          <c:order val="1"/>
          <c:tx>
            <c:v>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2"/>
          <c:order val="2"/>
          <c:tx>
            <c:v>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3"/>
          <c:order val="3"/>
          <c:tx>
            <c:v>ZnO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4"/>
          <c:order val="4"/>
          <c:tx>
            <c:v>ZnO5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5"/>
          <c:order val="5"/>
          <c:tx>
            <c:v>ZnO15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6"/>
          <c:order val="6"/>
          <c:tx>
            <c:v>SS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7"/>
          <c:order val="7"/>
          <c:tx>
            <c:v>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8"/>
          <c:order val="8"/>
          <c:tx>
            <c:v>SS15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9"/>
          <c:order val="9"/>
          <c:tx>
            <c:v>HS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0"/>
          <c:order val="10"/>
          <c:tx>
            <c:v>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11"/>
          <c:order val="11"/>
          <c:tx>
            <c:v>HS15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2687667583186074"/>
          <c:y val="5.4084773308165461E-2"/>
          <c:w val="0.49231155565013834"/>
          <c:h val="0.27196109615441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19050" cap="rnd">
              <a:noFill/>
              <a:prstDash val="lg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19050" cap="rnd">
              <a:noFill/>
              <a:prstDash val="dash"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9314503256628819"/>
              <c:y val="0.91018646030830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7.0689124426680058E-2"/>
          <c:w val="0.4847929346669505"/>
          <c:h val="0.28478229668193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1905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19050" cap="rnd">
              <a:solidFill>
                <a:schemeClr val="accent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7869604612931962"/>
              <c:y val="0.904492792820142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2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400" b="1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1.8124856259567394E-2"/>
              <c:y val="0.127098830671331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4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('Pu-2mN-5'!$AS$64,'Pu-2mN-5'!$AV$64,'Pu-2mN-5'!$AY$64)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0.14334</c:v>
                </c:pt>
                <c:pt idx="2">
                  <c:v>0.12889900000000001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('Pu-2mN-5'!$AT$64,'Pu-2mN-5'!$AW$64,'Pu-2mN-5'!$AZ$64)</c:f>
              <c:numCache>
                <c:formatCode>0.00000</c:formatCode>
                <c:ptCount val="3"/>
                <c:pt idx="0">
                  <c:v>0.16037799999999999</c:v>
                </c:pt>
                <c:pt idx="1">
                  <c:v>0.12873999999999999</c:v>
                </c:pt>
                <c:pt idx="2">
                  <c:v>0.115761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('Pu-2mN-5'!$AU$64,'Pu-2mN-5'!$AX$64,'Pu-2mN-5'!$BA$64)</c:f>
              <c:numCache>
                <c:formatCode>0.00000</c:formatCode>
                <c:ptCount val="3"/>
                <c:pt idx="0">
                  <c:v>0.159416</c:v>
                </c:pt>
                <c:pt idx="1">
                  <c:v>0.12984499999999999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('Pu-2mN-5'!$AS$65,'Pu-2mN-5'!$AV$65,'Pu-2mN-5'!$AY$65)</c:f>
              <c:numCache>
                <c:formatCode>0.00000</c:formatCode>
                <c:ptCount val="3"/>
                <c:pt idx="0">
                  <c:v>0.165795</c:v>
                </c:pt>
                <c:pt idx="1">
                  <c:v>0.143152</c:v>
                </c:pt>
                <c:pt idx="2">
                  <c:v>0.12759599999999999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('Pu-2mN-5'!$AT$65,'Pu-2mN-5'!$AW$65,'Pu-2mN-5'!$AZ$65)</c:f>
              <c:numCache>
                <c:formatCode>0.00000</c:formatCode>
                <c:ptCount val="3"/>
                <c:pt idx="0">
                  <c:v>0.19605</c:v>
                </c:pt>
                <c:pt idx="1">
                  <c:v>0.14349500000000001</c:v>
                </c:pt>
                <c:pt idx="2">
                  <c:v>0.11966499999999999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('Pu-2mN-5'!$AU$65,'Pu-2mN-5'!$AX$65,'Pu-2mN-5'!$BA$65)</c:f>
              <c:numCache>
                <c:formatCode>0.00000</c:formatCode>
                <c:ptCount val="3"/>
                <c:pt idx="0">
                  <c:v>0.15548100000000001</c:v>
                </c:pt>
                <c:pt idx="1">
                  <c:v>0.142683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('Pu-2mN-5'!$AS$66,'Pu-2mN-5'!$AV$66,'Pu-2mN-5'!$AY$66)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0.108011</c:v>
                </c:pt>
                <c:pt idx="2">
                  <c:v>9.5278000000000002E-2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('Pu-2mN-5'!$AT$66,'Pu-2mN-5'!$AW$66,'Pu-2mN-5'!$AZ$66)</c:f>
              <c:numCache>
                <c:formatCode>0.00000</c:formatCode>
                <c:ptCount val="3"/>
                <c:pt idx="0">
                  <c:v>0.14169399999999999</c:v>
                </c:pt>
                <c:pt idx="1">
                  <c:v>0.105793</c:v>
                </c:pt>
                <c:pt idx="2">
                  <c:v>9.0903999999999999E-2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('Pu-2mN-5'!$AU$66,'Pu-2mN-5'!$AX$66,'Pu-2mN-5'!$BA$66)</c:f>
              <c:numCache>
                <c:formatCode>0.00000</c:formatCode>
                <c:ptCount val="3"/>
                <c:pt idx="0">
                  <c:v>0.13968</c:v>
                </c:pt>
                <c:pt idx="1">
                  <c:v>0.102397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('Pu-2mN-5'!$AS$67,'Pu-2mN-5'!$AV$67,'Pu-2mN-5'!$AY$67)</c:f>
              <c:numCache>
                <c:formatCode>0.00000</c:formatCode>
                <c:ptCount val="3"/>
                <c:pt idx="0">
                  <c:v>0.194802</c:v>
                </c:pt>
                <c:pt idx="1">
                  <c:v>0.17399500000000001</c:v>
                </c:pt>
                <c:pt idx="2">
                  <c:v>0.16456100000000001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('Pu-2mN-5'!$AT$67,'Pu-2mN-5'!$AW$67,'Pu-2mN-5'!$AZ$67)</c:f>
              <c:numCache>
                <c:formatCode>0.00000</c:formatCode>
                <c:ptCount val="3"/>
                <c:pt idx="0">
                  <c:v>0.234296</c:v>
                </c:pt>
                <c:pt idx="1">
                  <c:v>0.16402800000000001</c:v>
                </c:pt>
                <c:pt idx="2">
                  <c:v>0.18668599999999999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('Pu-2mN-5'!$AU$67,'Pu-2mN-5'!$AX$67,'Pu-2mN-5'!$BA$67)</c:f>
              <c:numCache>
                <c:formatCode>0.00000</c:formatCode>
                <c:ptCount val="3"/>
                <c:pt idx="0">
                  <c:v>1.1859390000000001</c:v>
                </c:pt>
                <c:pt idx="1">
                  <c:v>0.18265799999999999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590966458628218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7.2766123737058198E-3"/>
              <c:y val="0.302445486654674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015212894060687"/>
          <c:y val="5.2277219657949715E-2"/>
          <c:w val="0.6858133631842539"/>
          <c:h val="0.333066698821446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('Pu-2mN-5'!$BE$65,'Pu-2mN-5'!$BH$65,'Pu-2mN-5'!$BK$65)</c:f>
              <c:numCache>
                <c:formatCode>0.00000</c:formatCode>
                <c:ptCount val="3"/>
                <c:pt idx="0">
                  <c:v>4.0342279999999997</c:v>
                </c:pt>
                <c:pt idx="1">
                  <c:v>3.9377309999999999</c:v>
                </c:pt>
                <c:pt idx="2">
                  <c:v>4.0447290000000002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('Pu-2mN-5'!$BF$65,'Pu-2mN-5'!$BI$65,'Pu-2mN-5'!$BL$65)</c:f>
              <c:numCache>
                <c:formatCode>0.00000</c:formatCode>
                <c:ptCount val="3"/>
                <c:pt idx="0">
                  <c:v>4.1298060000000003</c:v>
                </c:pt>
                <c:pt idx="1">
                  <c:v>3.9208400000000001</c:v>
                </c:pt>
                <c:pt idx="2">
                  <c:v>3.9390520000000002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('Pu-2mN-5'!$BG$65,'Pu-2mN-5'!$BJ$65,'Pu-2mN-5'!$BM$65)</c:f>
              <c:numCache>
                <c:formatCode>0.00000</c:formatCode>
                <c:ptCount val="3"/>
                <c:pt idx="0">
                  <c:v>3.779636</c:v>
                </c:pt>
                <c:pt idx="1">
                  <c:v>3.9010609999999999</c:v>
                </c:pt>
                <c:pt idx="2">
                  <c:v>3.9858959999999999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951636023922342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8.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1.9900353393719965E-2"/>
              <c:y val="0.13002133843756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4041683459930884"/>
          <c:y val="5.2277219657949715E-2"/>
          <c:w val="0.68581346006791333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('Pu-2mN-5'!$BQ$64,'Pu-2mN-5'!$BT$64,'Pu-2mN-5'!$BW$64)</c:f>
              <c:numCache>
                <c:formatCode>0.00000</c:formatCode>
                <c:ptCount val="3"/>
                <c:pt idx="0">
                  <c:v>6.4639733333333345</c:v>
                </c:pt>
                <c:pt idx="1">
                  <c:v>6.4061300000000019</c:v>
                </c:pt>
                <c:pt idx="2">
                  <c:v>6.9076400000000016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('Pu-2mN-5'!$BR$64,'Pu-2mN-5'!$BU$64,'Pu-2mN-5'!$BX$64)</c:f>
              <c:numCache>
                <c:formatCode>0.00000</c:formatCode>
                <c:ptCount val="3"/>
                <c:pt idx="0">
                  <c:v>6.2764033333333353</c:v>
                </c:pt>
                <c:pt idx="1">
                  <c:v>5.945963333333335</c:v>
                </c:pt>
                <c:pt idx="2">
                  <c:v>6.4192166666666681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('Pu-2mN-5'!$BS$64,'Pu-2mN-5'!$BV$64,'Pu-2mN-5'!$BY$64)</c:f>
              <c:numCache>
                <c:formatCode>0.00000</c:formatCode>
                <c:ptCount val="3"/>
                <c:pt idx="0">
                  <c:v>6.2470566666666683</c:v>
                </c:pt>
                <c:pt idx="1">
                  <c:v>6.2007600000000016</c:v>
                </c:pt>
                <c:pt idx="2">
                  <c:v>6.5392550000000016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('Pu-2mN-5'!$BQ$65,'Pu-2mN-5'!$BT$65,'Pu-2mN-5'!$BW$65)</c:f>
              <c:numCache>
                <c:formatCode>0.00000</c:formatCode>
                <c:ptCount val="3"/>
                <c:pt idx="0">
                  <c:v>6.7237133333333343</c:v>
                </c:pt>
                <c:pt idx="1">
                  <c:v>6.5628850000000014</c:v>
                </c:pt>
                <c:pt idx="2">
                  <c:v>6.7412150000000022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('Pu-2mN-5'!$BR$65,'Pu-2mN-5'!$BU$65,'Pu-2mN-5'!$BX$65)</c:f>
              <c:numCache>
                <c:formatCode>0.00000</c:formatCode>
                <c:ptCount val="3"/>
                <c:pt idx="0">
                  <c:v>6.8830100000000023</c:v>
                </c:pt>
                <c:pt idx="1">
                  <c:v>6.5347333333333353</c:v>
                </c:pt>
                <c:pt idx="2">
                  <c:v>6.5650866666666685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('Pu-2mN-5'!$BS$65,'Pu-2mN-5'!$BV$65,'Pu-2mN-5'!$BY$65)</c:f>
              <c:numCache>
                <c:formatCode>0.00000</c:formatCode>
                <c:ptCount val="3"/>
                <c:pt idx="0">
                  <c:v>6.2993933333333345</c:v>
                </c:pt>
                <c:pt idx="1">
                  <c:v>6.5017683333333345</c:v>
                </c:pt>
                <c:pt idx="2">
                  <c:v>6.6431600000000008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('Pu-2mN-5'!$BQ$66,'Pu-2mN-5'!$BT$66,'Pu-2mN-5'!$BW$66)</c:f>
              <c:numCache>
                <c:formatCode>0.00000</c:formatCode>
                <c:ptCount val="3"/>
                <c:pt idx="0">
                  <c:v>5.6493283333333348</c:v>
                </c:pt>
                <c:pt idx="1">
                  <c:v>5.168893333333334</c:v>
                </c:pt>
                <c:pt idx="2">
                  <c:v>5.4188166666666682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('Pu-2mN-5'!$BR$66,'Pu-2mN-5'!$BU$66,'Pu-2mN-5'!$BX$66)</c:f>
              <c:numCache>
                <c:formatCode>0.00000</c:formatCode>
                <c:ptCount val="3"/>
                <c:pt idx="0">
                  <c:v>5.6097433333333342</c:v>
                </c:pt>
                <c:pt idx="1">
                  <c:v>4.9811650000000007</c:v>
                </c:pt>
                <c:pt idx="2">
                  <c:v>5.2407966666666672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('Pu-2mN-5'!$BS$66,'Pu-2mN-5'!$BV$66,'Pu-2mN-5'!$BY$66)</c:f>
              <c:numCache>
                <c:formatCode>0.00000</c:formatCode>
                <c:ptCount val="3"/>
                <c:pt idx="0">
                  <c:v>5.5556950000000009</c:v>
                </c:pt>
                <c:pt idx="1">
                  <c:v>4.8733233333333343</c:v>
                </c:pt>
                <c:pt idx="2">
                  <c:v>5.1078383333333344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('Pu-2mN-5'!$BQ$67,'Pu-2mN-5'!$BT$67,'Pu-2mN-5'!$BW$67)</c:f>
              <c:numCache>
                <c:formatCode>0.00000</c:formatCode>
                <c:ptCount val="3"/>
                <c:pt idx="0">
                  <c:v>7.7813450000000017</c:v>
                </c:pt>
                <c:pt idx="1">
                  <c:v>8.4257500000000025</c:v>
                </c:pt>
                <c:pt idx="2">
                  <c:v>10.203500000000002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('Pu-2mN-5'!$BR$67,'Pu-2mN-5'!$BU$67,'Pu-2mN-5'!$BX$67)</c:f>
              <c:numCache>
                <c:formatCode>0.00000</c:formatCode>
                <c:ptCount val="3"/>
                <c:pt idx="0">
                  <c:v>8.925320000000001</c:v>
                </c:pt>
                <c:pt idx="1">
                  <c:v>7.9232800000000028</c:v>
                </c:pt>
                <c:pt idx="2">
                  <c:v>10.171495000000002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('Pu-2mN-5'!$BS$67,'Pu-2mN-5'!$BV$67,'Pu-2mN-5'!$BY$67)</c:f>
              <c:numCache>
                <c:formatCode>0.00000</c:formatCode>
                <c:ptCount val="3"/>
                <c:pt idx="0">
                  <c:v>7.5689366666666693</c:v>
                </c:pt>
                <c:pt idx="1">
                  <c:v>8.3344616666666678</c:v>
                </c:pt>
                <c:pt idx="2">
                  <c:v>9.7740450000000028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1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'Pu-2mN-5'!$AS$64:$AU$64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0.16037799999999999</c:v>
                </c:pt>
                <c:pt idx="2">
                  <c:v>0.159416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PU12.5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'Pu-2mN-5'!$AV$64:$AX$64</c:f>
              <c:numCache>
                <c:formatCode>0.00000</c:formatCode>
                <c:ptCount val="3"/>
                <c:pt idx="0">
                  <c:v>0.14334</c:v>
                </c:pt>
                <c:pt idx="1">
                  <c:v>0.12873999999999999</c:v>
                </c:pt>
                <c:pt idx="2">
                  <c:v>0.12984499999999999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PU32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'Pu-2mN-5'!$AY$64:$BA$64</c:f>
              <c:numCache>
                <c:formatCode>0.00000</c:formatCode>
                <c:ptCount val="3"/>
                <c:pt idx="0">
                  <c:v>0.12889900000000001</c:v>
                </c:pt>
                <c:pt idx="1">
                  <c:v>0.115761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'Pu-2mN-5'!$AS$65:$AU$65</c:f>
              <c:numCache>
                <c:formatCode>0.00000</c:formatCode>
                <c:ptCount val="3"/>
                <c:pt idx="0">
                  <c:v>0.165795</c:v>
                </c:pt>
                <c:pt idx="1">
                  <c:v>0.19605</c:v>
                </c:pt>
                <c:pt idx="2">
                  <c:v>0.15548100000000001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ZnO12.5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'Pu-2mN-5'!$AV$65:$AX$65</c:f>
              <c:numCache>
                <c:formatCode>0.00000</c:formatCode>
                <c:ptCount val="3"/>
                <c:pt idx="0">
                  <c:v>0.143152</c:v>
                </c:pt>
                <c:pt idx="1">
                  <c:v>0.14349500000000001</c:v>
                </c:pt>
                <c:pt idx="2">
                  <c:v>0.142683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ZnO32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'Pu-2mN-5'!$AY$65:$BA$65</c:f>
              <c:numCache>
                <c:formatCode>0.00000</c:formatCode>
                <c:ptCount val="3"/>
                <c:pt idx="0">
                  <c:v>0.12759599999999999</c:v>
                </c:pt>
                <c:pt idx="1">
                  <c:v>0.11966499999999999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'Pu-2mN-5'!$AS$66:$AU$66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0.14169399999999999</c:v>
                </c:pt>
                <c:pt idx="2">
                  <c:v>0.13968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SS12.5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'Pu-2mN-5'!$AV$66:$AX$66</c:f>
              <c:numCache>
                <c:formatCode>0.00000</c:formatCode>
                <c:ptCount val="3"/>
                <c:pt idx="0">
                  <c:v>0.108011</c:v>
                </c:pt>
                <c:pt idx="1">
                  <c:v>0.105793</c:v>
                </c:pt>
                <c:pt idx="2">
                  <c:v>0.102397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SS32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'Pu-2mN-5'!$AY$66:$BA$66</c:f>
              <c:numCache>
                <c:formatCode>0.00000</c:formatCode>
                <c:ptCount val="3"/>
                <c:pt idx="0">
                  <c:v>9.5278000000000002E-2</c:v>
                </c:pt>
                <c:pt idx="1">
                  <c:v>9.0903999999999999E-2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'Pu-2mN-5'!$AS$67:$AU$67</c:f>
              <c:numCache>
                <c:formatCode>0.00000</c:formatCode>
                <c:ptCount val="3"/>
                <c:pt idx="0">
                  <c:v>0.194802</c:v>
                </c:pt>
                <c:pt idx="1">
                  <c:v>0.234296</c:v>
                </c:pt>
                <c:pt idx="2">
                  <c:v>1.1859390000000001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HS12.5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'Pu-2mN-5'!$AV$67:$AX$67</c:f>
              <c:numCache>
                <c:formatCode>0.00000</c:formatCode>
                <c:ptCount val="3"/>
                <c:pt idx="0">
                  <c:v>0.17399500000000001</c:v>
                </c:pt>
                <c:pt idx="1">
                  <c:v>0.16402800000000001</c:v>
                </c:pt>
                <c:pt idx="2">
                  <c:v>0.18265799999999999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HS32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'Pu-2mN-5'!$AY$67:$BA$67</c:f>
              <c:numCache>
                <c:formatCode>0.00000</c:formatCode>
                <c:ptCount val="3"/>
                <c:pt idx="0">
                  <c:v>0.16456100000000001</c:v>
                </c:pt>
                <c:pt idx="1">
                  <c:v>0.18668599999999999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time (s)</a:t>
                </a:r>
              </a:p>
            </c:rich>
          </c:tx>
          <c:layout>
            <c:manualLayout>
              <c:xMode val="edge"/>
              <c:yMode val="edge"/>
              <c:x val="0.38410627341568537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8942707256505264E-3"/>
              <c:y val="0.29367815708431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('Pu-2mN-5'!$CE$65,'Pu-2mN-5'!$CH$65,'Pu-2mN-5'!$CK$65)</c:f>
              <c:numCache>
                <c:formatCode>0.00000</c:formatCode>
                <c:ptCount val="3"/>
                <c:pt idx="0">
                  <c:v>1.889292795517707</c:v>
                </c:pt>
                <c:pt idx="1">
                  <c:v>1.8439458561777788</c:v>
                </c:pt>
                <c:pt idx="2">
                  <c:v>1.8942280043077386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('Pu-2mN-5'!$CF$65,'Pu-2mN-5'!$CI$65,'Pu-2mN-5'!$CL$65)</c:f>
              <c:numCache>
                <c:formatCode>0.00000</c:formatCode>
                <c:ptCount val="3"/>
                <c:pt idx="0">
                  <c:v>1.9342154259583384</c:v>
                </c:pt>
                <c:pt idx="1">
                  <c:v>1.836009038649536</c:v>
                </c:pt>
                <c:pt idx="2">
                  <c:v>1.8445665833818645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('Pu-2mN-5'!$CG$65,'Pu-2mN-5'!$CJ$65,'Pu-2mN-5'!$CM$65)</c:f>
              <c:numCache>
                <c:formatCode>0.00000</c:formatCode>
                <c:ptCount val="3"/>
                <c:pt idx="0">
                  <c:v>1.7696686673302087</c:v>
                </c:pt>
                <c:pt idx="1">
                  <c:v>1.8267154934558116</c:v>
                </c:pt>
                <c:pt idx="2">
                  <c:v>1.8665791283587985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4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48128520757672422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19050" cap="rnd">
              <a:noFill/>
              <a:prstDash val="lgDashDot"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19050" cap="rnd">
              <a:noFill/>
              <a:prstDash val="dash"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9525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9314503256628819"/>
              <c:y val="0.910186460308304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7.0689124426680058E-2"/>
          <c:w val="0.63549785470053111"/>
          <c:h val="0.28478229668193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1905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19050" cap="rnd">
              <a:solidFill>
                <a:schemeClr val="accent1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1905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60000"/>
                </a:schemeClr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7869604612931962"/>
              <c:y val="0.904492792820142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2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400" b="1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1.8124856259567394E-2"/>
              <c:y val="0.127098830671331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4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3682868695467124"/>
          <c:y val="5.2277163320860562E-2"/>
          <c:w val="0.67325461678730036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'Pu-2mN-5'!$AS$64:$AU$64</c:f>
              <c:numCache>
                <c:formatCode>0.00000</c:formatCode>
                <c:ptCount val="3"/>
                <c:pt idx="0">
                  <c:v>0.16641500000000001</c:v>
                </c:pt>
                <c:pt idx="1">
                  <c:v>0.16037799999999999</c:v>
                </c:pt>
                <c:pt idx="2">
                  <c:v>0.159416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PU12.5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'Pu-2mN-5'!$AV$64:$AX$64</c:f>
              <c:numCache>
                <c:formatCode>0.00000</c:formatCode>
                <c:ptCount val="3"/>
                <c:pt idx="0">
                  <c:v>0.14334</c:v>
                </c:pt>
                <c:pt idx="1">
                  <c:v>0.12873999999999999</c:v>
                </c:pt>
                <c:pt idx="2">
                  <c:v>0.12984499999999999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PU32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'Pu-2mN-5'!$AY$64:$BA$64</c:f>
              <c:numCache>
                <c:formatCode>0.00000</c:formatCode>
                <c:ptCount val="3"/>
                <c:pt idx="0">
                  <c:v>0.12889900000000001</c:v>
                </c:pt>
                <c:pt idx="1">
                  <c:v>0.115761</c:v>
                </c:pt>
                <c:pt idx="2">
                  <c:v>0.11845799999999999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'Pu-2mN-5'!$AS$65:$AU$65</c:f>
              <c:numCache>
                <c:formatCode>0.00000</c:formatCode>
                <c:ptCount val="3"/>
                <c:pt idx="0">
                  <c:v>0.165795</c:v>
                </c:pt>
                <c:pt idx="1">
                  <c:v>0.19605</c:v>
                </c:pt>
                <c:pt idx="2">
                  <c:v>0.15548100000000001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ZnO@SS12.5</c:v>
          </c:tx>
          <c:spPr>
            <a:ln w="2540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'Pu-2mN-5'!$AV$65:$AX$65</c:f>
              <c:numCache>
                <c:formatCode>0.00000</c:formatCode>
                <c:ptCount val="3"/>
                <c:pt idx="0">
                  <c:v>0.143152</c:v>
                </c:pt>
                <c:pt idx="1">
                  <c:v>0.14349500000000001</c:v>
                </c:pt>
                <c:pt idx="2">
                  <c:v>0.142683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ZnO@SS32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'Pu-2mN-5'!$AY$65:$BA$65</c:f>
              <c:numCache>
                <c:formatCode>0.00000</c:formatCode>
                <c:ptCount val="3"/>
                <c:pt idx="0">
                  <c:v>0.12759599999999999</c:v>
                </c:pt>
                <c:pt idx="1">
                  <c:v>0.11966499999999999</c:v>
                </c:pt>
                <c:pt idx="2">
                  <c:v>0.12448099999999999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'Pu-2mN-5'!$AS$66:$AU$66</c:f>
              <c:numCache>
                <c:formatCode>0.00000</c:formatCode>
                <c:ptCount val="3"/>
                <c:pt idx="0">
                  <c:v>0.13201199999999999</c:v>
                </c:pt>
                <c:pt idx="1">
                  <c:v>0.14169399999999999</c:v>
                </c:pt>
                <c:pt idx="2">
                  <c:v>0.13968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TiO2@ss12.5</c:v>
          </c:tx>
          <c:spPr>
            <a:ln w="25400" cap="rnd">
              <a:solidFill>
                <a:srgbClr val="002060"/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'Pu-2mN-5'!$AV$66:$AX$66</c:f>
              <c:numCache>
                <c:formatCode>0.00000</c:formatCode>
                <c:ptCount val="3"/>
                <c:pt idx="0">
                  <c:v>0.108011</c:v>
                </c:pt>
                <c:pt idx="1">
                  <c:v>0.105793</c:v>
                </c:pt>
                <c:pt idx="2">
                  <c:v>0.102397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TiO2@SS32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'Pu-2mN-5'!$AY$66:$BA$66</c:f>
              <c:numCache>
                <c:formatCode>0.00000</c:formatCode>
                <c:ptCount val="3"/>
                <c:pt idx="0">
                  <c:v>9.5278000000000002E-2</c:v>
                </c:pt>
                <c:pt idx="1">
                  <c:v>9.0903999999999999E-2</c:v>
                </c:pt>
                <c:pt idx="2">
                  <c:v>8.9894000000000002E-2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'Pu-2mN-5'!$AS$67:$AU$67</c:f>
              <c:numCache>
                <c:formatCode>0.00000</c:formatCode>
                <c:ptCount val="3"/>
                <c:pt idx="0">
                  <c:v>0.194802</c:v>
                </c:pt>
                <c:pt idx="1">
                  <c:v>0.234296</c:v>
                </c:pt>
                <c:pt idx="2">
                  <c:v>1.1859390000000001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TiO2@HS12.5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'Pu-2mN-5'!$AV$67:$AX$67</c:f>
              <c:numCache>
                <c:formatCode>0.00000</c:formatCode>
                <c:ptCount val="3"/>
                <c:pt idx="0">
                  <c:v>0.17399500000000001</c:v>
                </c:pt>
                <c:pt idx="1">
                  <c:v>0.16402800000000001</c:v>
                </c:pt>
                <c:pt idx="2">
                  <c:v>0.18265799999999999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TiO2@HS32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'Pu-2mN-5'!$AY$67:$BA$67</c:f>
              <c:numCache>
                <c:formatCode>0.00000</c:formatCode>
                <c:ptCount val="3"/>
                <c:pt idx="0">
                  <c:v>0.16456100000000001</c:v>
                </c:pt>
                <c:pt idx="1">
                  <c:v>0.18668599999999999</c:v>
                </c:pt>
                <c:pt idx="2">
                  <c:v>0.15920000000000001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time (s)</a:t>
                </a:r>
              </a:p>
            </c:rich>
          </c:tx>
          <c:layout>
            <c:manualLayout>
              <c:xMode val="edge"/>
              <c:yMode val="edge"/>
              <c:x val="0.38410627341568537"/>
              <c:y val="0.91033783213164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0.36000000000000004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8942707256505264E-3"/>
              <c:y val="0.293678157084312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5.000000000000001E-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5476980905619819"/>
          <c:y val="4.6432329677364582E-2"/>
          <c:w val="0.71990138911884216"/>
          <c:h val="0.32146000659505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8369877278853658"/>
          <c:h val="0.79667540872379017"/>
        </c:manualLayout>
      </c:layout>
      <c:scatterChart>
        <c:scatterStyle val="lineMarker"/>
        <c:varyColors val="0"/>
        <c:ser>
          <c:idx val="1"/>
          <c:order val="0"/>
          <c:tx>
            <c:v>Pure PU5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('Pu-2mN-5'!$BQ$64,'Pu-2mN-5'!$BT$64,'Pu-2mN-5'!$BW$64)</c:f>
              <c:numCache>
                <c:formatCode>0.00000</c:formatCode>
                <c:ptCount val="3"/>
                <c:pt idx="0">
                  <c:v>6.4639733333333345</c:v>
                </c:pt>
                <c:pt idx="1">
                  <c:v>6.4061300000000019</c:v>
                </c:pt>
                <c:pt idx="2">
                  <c:v>6.9076400000000016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0"/>
          <c:order val="1"/>
          <c:tx>
            <c:v>Pure PU10</c:v>
          </c:tx>
          <c:spPr>
            <a:ln w="2540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('Pu-2mN-5'!$BR$64,'Pu-2mN-5'!$BU$64,'Pu-2mN-5'!$BX$64)</c:f>
              <c:numCache>
                <c:formatCode>0.00000</c:formatCode>
                <c:ptCount val="3"/>
                <c:pt idx="0">
                  <c:v>6.2764033333333353</c:v>
                </c:pt>
                <c:pt idx="1">
                  <c:v>5.945963333333335</c:v>
                </c:pt>
                <c:pt idx="2">
                  <c:v>6.4192166666666681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2"/>
          <c:order val="2"/>
          <c:tx>
            <c:v>Pure PU15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19050">
                <a:noFill/>
                <a:prstDash val="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('Pu-2mN-5'!$BS$64,'Pu-2mN-5'!$BV$64,'Pu-2mN-5'!$BY$64)</c:f>
              <c:numCache>
                <c:formatCode>0.00000</c:formatCode>
                <c:ptCount val="3"/>
                <c:pt idx="0">
                  <c:v>6.2470566666666683</c:v>
                </c:pt>
                <c:pt idx="1">
                  <c:v>6.2007600000000016</c:v>
                </c:pt>
                <c:pt idx="2">
                  <c:v>6.5392550000000016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4"/>
          <c:order val="3"/>
          <c:tx>
            <c:v>ZnO@SS5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('Pu-2mN-5'!$BQ$65,'Pu-2mN-5'!$BT$65,'Pu-2mN-5'!$BW$65)</c:f>
              <c:numCache>
                <c:formatCode>0.00000</c:formatCode>
                <c:ptCount val="3"/>
                <c:pt idx="0">
                  <c:v>6.7237133333333343</c:v>
                </c:pt>
                <c:pt idx="1">
                  <c:v>6.5628850000000014</c:v>
                </c:pt>
                <c:pt idx="2">
                  <c:v>6.7412150000000022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3"/>
          <c:order val="4"/>
          <c:tx>
            <c:v>ZnO@SS10</c:v>
          </c:tx>
          <c:spPr>
            <a:ln w="2540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19050">
                <a:noFill/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('Pu-2mN-5'!$BR$65,'Pu-2mN-5'!$BU$65,'Pu-2mN-5'!$BX$65)</c:f>
              <c:numCache>
                <c:formatCode>0.00000</c:formatCode>
                <c:ptCount val="3"/>
                <c:pt idx="0">
                  <c:v>6.8830100000000023</c:v>
                </c:pt>
                <c:pt idx="1">
                  <c:v>6.5347333333333353</c:v>
                </c:pt>
                <c:pt idx="2">
                  <c:v>6.5650866666666685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5"/>
          <c:order val="5"/>
          <c:tx>
            <c:v>ZnO@SS15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19050">
                <a:noFill/>
                <a:prstDash val="sys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('Pu-2mN-5'!$BS$65,'Pu-2mN-5'!$BV$65,'Pu-2mN-5'!$BY$65)</c:f>
              <c:numCache>
                <c:formatCode>0.00000</c:formatCode>
                <c:ptCount val="3"/>
                <c:pt idx="0">
                  <c:v>6.2993933333333345</c:v>
                </c:pt>
                <c:pt idx="1">
                  <c:v>6.5017683333333345</c:v>
                </c:pt>
                <c:pt idx="2">
                  <c:v>6.6431600000000008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7"/>
          <c:order val="6"/>
          <c:tx>
            <c:v>TiO2@SS5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('Pu-2mN-5'!$BQ$66,'Pu-2mN-5'!$BT$66,'Pu-2mN-5'!$BW$66)</c:f>
              <c:numCache>
                <c:formatCode>0.00000</c:formatCode>
                <c:ptCount val="3"/>
                <c:pt idx="0">
                  <c:v>5.6493283333333348</c:v>
                </c:pt>
                <c:pt idx="1">
                  <c:v>5.168893333333334</c:v>
                </c:pt>
                <c:pt idx="2">
                  <c:v>5.4188166666666682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6"/>
          <c:order val="7"/>
          <c:tx>
            <c:v>TiO2@SS10</c:v>
          </c:tx>
          <c:spPr>
            <a:ln w="25400" cap="rnd">
              <a:solidFill>
                <a:schemeClr val="accent5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triangle"/>
            <c:size val="6"/>
            <c:spPr>
              <a:solidFill>
                <a:schemeClr val="accent1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('Pu-2mN-5'!$BR$66,'Pu-2mN-5'!$BU$66,'Pu-2mN-5'!$BX$66)</c:f>
              <c:numCache>
                <c:formatCode>0.00000</c:formatCode>
                <c:ptCount val="3"/>
                <c:pt idx="0">
                  <c:v>5.6097433333333342</c:v>
                </c:pt>
                <c:pt idx="1">
                  <c:v>4.9811650000000007</c:v>
                </c:pt>
                <c:pt idx="2">
                  <c:v>5.2407966666666672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8"/>
          <c:order val="8"/>
          <c:tx>
            <c:v>TiO2@SS15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3">
                  <a:lumMod val="60000"/>
                </a:schemeClr>
              </a:solidFill>
              <a:ln w="19050">
                <a:noFill/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('Pu-2mN-5'!$BS$66,'Pu-2mN-5'!$BV$66,'Pu-2mN-5'!$BY$66)</c:f>
              <c:numCache>
                <c:formatCode>0.00000</c:formatCode>
                <c:ptCount val="3"/>
                <c:pt idx="0">
                  <c:v>5.5556950000000009</c:v>
                </c:pt>
                <c:pt idx="1">
                  <c:v>4.8733233333333343</c:v>
                </c:pt>
                <c:pt idx="2">
                  <c:v>5.1078383333333344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0"/>
          <c:order val="9"/>
          <c:tx>
            <c:v>TiO2@HS5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60000"/>
                </a:schemeClr>
              </a:solidFill>
              <a:ln w="9525">
                <a:noFill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('Pu-2mN-5'!$BQ$67,'Pu-2mN-5'!$BT$67,'Pu-2mN-5'!$BW$67)</c:f>
              <c:numCache>
                <c:formatCode>0.00000</c:formatCode>
                <c:ptCount val="3"/>
                <c:pt idx="0">
                  <c:v>7.7813450000000017</c:v>
                </c:pt>
                <c:pt idx="1">
                  <c:v>8.4257500000000025</c:v>
                </c:pt>
                <c:pt idx="2">
                  <c:v>10.203500000000002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ser>
          <c:idx val="9"/>
          <c:order val="10"/>
          <c:tx>
            <c:v>TiO2@HS10</c:v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('Pu-2mN-5'!$BR$67,'Pu-2mN-5'!$BU$67,'Pu-2mN-5'!$BX$67)</c:f>
              <c:numCache>
                <c:formatCode>0.00000</c:formatCode>
                <c:ptCount val="3"/>
                <c:pt idx="0">
                  <c:v>8.925320000000001</c:v>
                </c:pt>
                <c:pt idx="1">
                  <c:v>7.9232800000000028</c:v>
                </c:pt>
                <c:pt idx="2">
                  <c:v>10.171495000000002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ser>
          <c:idx val="11"/>
          <c:order val="11"/>
          <c:tx>
            <c:v>TiO2@HS15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 w="19050">
                <a:noFill/>
                <a:prstDash val="solid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('Pu-2mN-5'!$BS$67,'Pu-2mN-5'!$BV$67,'Pu-2mN-5'!$BY$67)</c:f>
              <c:numCache>
                <c:formatCode>0.00000</c:formatCode>
                <c:ptCount val="3"/>
                <c:pt idx="0">
                  <c:v>7.5689366666666693</c:v>
                </c:pt>
                <c:pt idx="1">
                  <c:v>8.3344616666666678</c:v>
                </c:pt>
                <c:pt idx="2">
                  <c:v>9.7740450000000028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341151"/>
        <c:axId val="902327711"/>
      </c:scatterChart>
      <c:val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38049940310583763"/>
              <c:y val="0.91326027532176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crossBetween val="midCat"/>
      </c:valAx>
      <c:valAx>
        <c:axId val="902327711"/>
        <c:scaling>
          <c:orientation val="minMax"/>
          <c:max val="15"/>
          <c:min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1.9900321102796686E-2"/>
              <c:y val="0.2352292932819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midCat"/>
        <c:majorUnit val="2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16015203292115959"/>
          <c:y val="5.2277219657949715E-2"/>
          <c:w val="0.66069591579280451"/>
          <c:h val="0.31853755870926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4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76902887139108"/>
          <c:y val="3.5918788270662597E-2"/>
          <c:w val="0.79755837630944704"/>
          <c:h val="0.63327632863781513"/>
        </c:manualLayout>
      </c:layout>
      <c:barChart>
        <c:barDir val="col"/>
        <c:grouping val="clustered"/>
        <c:varyColors val="0"/>
        <c:ser>
          <c:idx val="0"/>
          <c:order val="1"/>
          <c:tx>
            <c:v>Pure PU10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0-42AE-927E-F937B2D20AFC}"/>
            </c:ext>
          </c:extLst>
        </c:ser>
        <c:ser>
          <c:idx val="3"/>
          <c:order val="4"/>
          <c:tx>
            <c:v>ZnO@SS10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10-42AE-927E-F937B2D20AFC}"/>
            </c:ext>
          </c:extLst>
        </c:ser>
        <c:ser>
          <c:idx val="6"/>
          <c:order val="7"/>
          <c:tx>
            <c:v>TiO2@SS10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10-42AE-927E-F937B2D20AFC}"/>
            </c:ext>
          </c:extLst>
        </c:ser>
        <c:ser>
          <c:idx val="9"/>
          <c:order val="10"/>
          <c:tx>
            <c:v>TiO2@HS10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 w="12700"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2341151"/>
        <c:axId val="902327711"/>
      </c:barChart>
      <c:lineChart>
        <c:grouping val="standard"/>
        <c:varyColors val="0"/>
        <c:ser>
          <c:idx val="1"/>
          <c:order val="0"/>
          <c:tx>
            <c:v>Pure PU5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10-42AE-927E-F937B2D20AFC}"/>
            </c:ext>
          </c:extLst>
        </c:ser>
        <c:ser>
          <c:idx val="4"/>
          <c:order val="3"/>
          <c:tx>
            <c:v>ZnO@SS5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10-42AE-927E-F937B2D20AFC}"/>
            </c:ext>
          </c:extLst>
        </c:ser>
        <c:ser>
          <c:idx val="7"/>
          <c:order val="6"/>
          <c:tx>
            <c:v>TiO2@SS5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D10-42AE-927E-F937B2D20AFC}"/>
            </c:ext>
          </c:extLst>
        </c:ser>
        <c:ser>
          <c:idx val="10"/>
          <c:order val="9"/>
          <c:tx>
            <c:v>TiO2@HS5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341151"/>
        <c:axId val="902327711"/>
      </c:lineChart>
      <c:lineChart>
        <c:grouping val="standard"/>
        <c:varyColors val="0"/>
        <c:ser>
          <c:idx val="2"/>
          <c:order val="2"/>
          <c:tx>
            <c:v>Pure PU15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10-42AE-927E-F937B2D20AFC}"/>
            </c:ext>
          </c:extLst>
        </c:ser>
        <c:ser>
          <c:idx val="5"/>
          <c:order val="5"/>
          <c:tx>
            <c:v>ZnO@SS15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10-42AE-927E-F937B2D20AFC}"/>
            </c:ext>
          </c:extLst>
        </c:ser>
        <c:ser>
          <c:idx val="8"/>
          <c:order val="8"/>
          <c:tx>
            <c:v>TiO2@SS15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10-42AE-927E-F937B2D20AFC}"/>
            </c:ext>
          </c:extLst>
        </c:ser>
        <c:ser>
          <c:idx val="11"/>
          <c:order val="11"/>
          <c:tx>
            <c:v>TiO2@HS15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10-42AE-927E-F937B2D20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429088"/>
        <c:axId val="1160426688"/>
      </c:lineChart>
      <c:catAx>
        <c:axId val="90234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/>
                  <a:t>Indentation load (mN)</a:t>
                </a:r>
              </a:p>
            </c:rich>
          </c:tx>
          <c:layout>
            <c:manualLayout>
              <c:xMode val="edge"/>
              <c:yMode val="edge"/>
              <c:x val="0.42891085294276166"/>
              <c:y val="0.71745842491679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27711"/>
        <c:crosses val="autoZero"/>
        <c:auto val="1"/>
        <c:lblAlgn val="ctr"/>
        <c:lblOffset val="100"/>
        <c:noMultiLvlLbl val="1"/>
      </c:catAx>
      <c:valAx>
        <c:axId val="902327711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/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9918962887703621E-2"/>
              <c:y val="0.168441415411053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2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02341151"/>
        <c:crosses val="autoZero"/>
        <c:crossBetween val="between"/>
        <c:majorUnit val="100"/>
      </c:valAx>
      <c:valAx>
        <c:axId val="1160426688"/>
        <c:scaling>
          <c:orientation val="minMax"/>
          <c:max val="6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60429088"/>
        <c:crosses val="max"/>
        <c:crossBetween val="between"/>
      </c:valAx>
      <c:catAx>
        <c:axId val="1160429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0426688"/>
        <c:crosses val="autoZero"/>
        <c:auto val="1"/>
        <c:lblAlgn val="ctr"/>
        <c:lblOffset val="100"/>
        <c:noMultiLvlLbl val="0"/>
      </c:cat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9.3854727930612281E-2"/>
          <c:y val="0.77333270633164297"/>
          <c:w val="0.8616914939354241"/>
          <c:h val="0.189106423955314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1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'Pu-2mN-5'!$U$24:$W$24</c:f>
              <c:numCache>
                <c:formatCode>General</c:formatCode>
                <c:ptCount val="3"/>
                <c:pt idx="0">
                  <c:v>76.552909999999997</c:v>
                </c:pt>
                <c:pt idx="1">
                  <c:v>209.68163000000004</c:v>
                </c:pt>
                <c:pt idx="2">
                  <c:v>405.34394999999995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 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HS 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None/>
                    </ask:type>
                  </ask:lineSketchStyleProps>
                </a:ext>
              </a:extLst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'Pu-2mN-5'!$Z$24:$AB$24</c:f>
              <c:numCache>
                <c:formatCode>General</c:formatCode>
                <c:ptCount val="3"/>
                <c:pt idx="0">
                  <c:v>10.913282419638348</c:v>
                </c:pt>
                <c:pt idx="1">
                  <c:v>11.206165450905862</c:v>
                </c:pt>
                <c:pt idx="2">
                  <c:v>13.125315080263039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'Pu-2mN-5'!$AV$24:$AX$24</c:f>
              <c:numCache>
                <c:formatCode>General</c:formatCode>
                <c:ptCount val="3"/>
                <c:pt idx="0">
                  <c:v>0.13893725180933925</c:v>
                </c:pt>
                <c:pt idx="1">
                  <c:v>0.1250985319046837</c:v>
                </c:pt>
                <c:pt idx="2">
                  <c:v>0.11577658059655466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'Pu-2mN-5'!$AV$41:$AX$41</c:f>
              <c:numCache>
                <c:formatCode>General</c:formatCode>
                <c:ptCount val="3"/>
                <c:pt idx="0">
                  <c:v>0.13620160606282034</c:v>
                </c:pt>
                <c:pt idx="1">
                  <c:v>0.14550601997602025</c:v>
                </c:pt>
                <c:pt idx="2">
                  <c:v>0.12955573774708817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('Pu-2mN-5'!$BE$65,'Pu-2mN-5'!$BH$65,'Pu-2mN-5'!$BK$65)</c:f>
              <c:numCache>
                <c:formatCode>0.00000</c:formatCode>
                <c:ptCount val="3"/>
                <c:pt idx="0">
                  <c:v>4.0342279999999997</c:v>
                </c:pt>
                <c:pt idx="1">
                  <c:v>3.9377309999999999</c:v>
                </c:pt>
                <c:pt idx="2">
                  <c:v>4.0447290000000002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('Pu-2mN-5'!$BF$65,'Pu-2mN-5'!$BI$65,'Pu-2mN-5'!$BL$65)</c:f>
              <c:numCache>
                <c:formatCode>0.00000</c:formatCode>
                <c:ptCount val="3"/>
                <c:pt idx="0">
                  <c:v>4.1298060000000003</c:v>
                </c:pt>
                <c:pt idx="1">
                  <c:v>3.9208400000000001</c:v>
                </c:pt>
                <c:pt idx="2">
                  <c:v>3.9390520000000002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('Pu-2mN-5'!$BG$65,'Pu-2mN-5'!$BJ$65,'Pu-2mN-5'!$BM$65)</c:f>
              <c:numCache>
                <c:formatCode>0.00000</c:formatCode>
                <c:ptCount val="3"/>
                <c:pt idx="0">
                  <c:v>3.779636</c:v>
                </c:pt>
                <c:pt idx="1">
                  <c:v>3.9010609999999999</c:v>
                </c:pt>
                <c:pt idx="2">
                  <c:v>3.9858959999999999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9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31904788647278"/>
          <c:y val="8.2361186928421731E-2"/>
          <c:w val="0.84240097766316491"/>
          <c:h val="0.12916574001064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('Pu-2mN-5'!$CE$65,'Pu-2mN-5'!$CH$65,'Pu-2mN-5'!$CK$65)</c:f>
              <c:numCache>
                <c:formatCode>0.00000</c:formatCode>
                <c:ptCount val="3"/>
                <c:pt idx="0">
                  <c:v>1.889292795517707</c:v>
                </c:pt>
                <c:pt idx="1">
                  <c:v>1.8439458561777788</c:v>
                </c:pt>
                <c:pt idx="2">
                  <c:v>1.8942280043077386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('Pu-2mN-5'!$CF$65,'Pu-2mN-5'!$CI$65,'Pu-2mN-5'!$CL$65)</c:f>
              <c:numCache>
                <c:formatCode>0.00000</c:formatCode>
                <c:ptCount val="3"/>
                <c:pt idx="0">
                  <c:v>1.9342154259583384</c:v>
                </c:pt>
                <c:pt idx="1">
                  <c:v>1.836009038649536</c:v>
                </c:pt>
                <c:pt idx="2">
                  <c:v>1.8445665833818645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('Pu-2mN-5'!$CG$65,'Pu-2mN-5'!$CJ$65,'Pu-2mN-5'!$CM$65)</c:f>
              <c:numCache>
                <c:formatCode>0.00000</c:formatCode>
                <c:ptCount val="3"/>
                <c:pt idx="0">
                  <c:v>1.7696686673302087</c:v>
                </c:pt>
                <c:pt idx="1">
                  <c:v>1.8267154934558116</c:v>
                </c:pt>
                <c:pt idx="2">
                  <c:v>1.8665791283587985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B9-448A-BB42-D3F9E30C7DA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028607955066522"/>
          <c:y val="8.168118989372096E-2"/>
          <c:w val="0.80167471900031184"/>
          <c:h val="0.1260333057021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'Pu-2mN-5'!$U$23:$W$23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227.57349000000022</c:v>
                </c:pt>
                <c:pt idx="2">
                  <c:v>394.02837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 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'Pu-2mN-5'!$U$25:$W$25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295.68998999999985</c:v>
                </c:pt>
                <c:pt idx="2">
                  <c:v>537.88840999999957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HS 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extLst>
                <a:ext uri="{C807C97D-BFC1-408E-A445-0C87EB9F89A2}">
                  <ask:lineSketchStyleProps xmlns:ask="http://schemas.microsoft.com/office/drawing/2018/sketchyshapes">
                    <ask:type>
                      <ask:lineSketchNone/>
                    </ask:type>
                  </ask:lineSketchStyleProps>
                </a:ext>
              </a:extLst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'Pu-2mN-5'!$U$26:$W$26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166.05465000000004</c:v>
                </c:pt>
                <c:pt idx="2">
                  <c:v>260.81242999999995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'Pu-2mN-5'!$Z$23:$AB$23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12.198376424588339</c:v>
                </c:pt>
                <c:pt idx="2">
                  <c:v>12.778219162117455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'Pu-2mN-5'!$Z$25:$AB$25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14.061718185752667</c:v>
                </c:pt>
                <c:pt idx="2">
                  <c:v>15.393193620144697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'Pu-2mN-5'!$Z$26:$AB$26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9.633326638440991</c:v>
                </c:pt>
                <c:pt idx="2">
                  <c:v>9.3330110448953363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'Pu-2mN-5'!$AV$23:$AX$23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0.12442385606964772</c:v>
                </c:pt>
                <c:pt idx="2">
                  <c:v>0.11653656201005991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'Pu-2mN-5'!$AV$25:$AX$25</c:f>
              <c:numCache>
                <c:formatCode>General</c:formatCode>
                <c:ptCount val="3"/>
                <c:pt idx="0">
                  <c:v>0.11405059015527783</c:v>
                </c:pt>
                <c:pt idx="1">
                  <c:v>9.6502562258625718E-2</c:v>
                </c:pt>
                <c:pt idx="2">
                  <c:v>8.8819159656095339E-2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'Pu-2mN-5'!$AV$26:$AX$26</c:f>
              <c:numCache>
                <c:formatCode>General</c:formatCode>
                <c:ptCount val="3"/>
                <c:pt idx="0">
                  <c:v>0.15991828718420567</c:v>
                </c:pt>
                <c:pt idx="1">
                  <c:v>0.14948185173654477</c:v>
                </c:pt>
                <c:pt idx="2">
                  <c:v>0.14722548807512889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'Pu-2mN-5'!$AV$40:$AX$40</c:f>
              <c:numCache>
                <c:formatCode>General</c:formatCode>
                <c:ptCount val="3"/>
                <c:pt idx="0">
                  <c:v>0.13846126451012555</c:v>
                </c:pt>
                <c:pt idx="1">
                  <c:v>0.13011910111110722</c:v>
                </c:pt>
                <c:pt idx="2">
                  <c:v>0.12851180592520536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'Pu-2mN-5'!$AV$42:$AX$42</c:f>
              <c:numCache>
                <c:formatCode>General</c:formatCode>
                <c:ptCount val="3"/>
                <c:pt idx="0">
                  <c:v>0.11157225634834866</c:v>
                </c:pt>
                <c:pt idx="1">
                  <c:v>0.11468111277923063</c:v>
                </c:pt>
                <c:pt idx="2">
                  <c:v>0.11385820002634812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'Pu-2mN-5'!$AV$43:$AX$43</c:f>
              <c:numCache>
                <c:formatCode>General</c:formatCode>
                <c:ptCount val="3"/>
                <c:pt idx="0">
                  <c:v>0.15727734030721294</c:v>
                </c:pt>
                <c:pt idx="1">
                  <c:v>0.18501124214548442</c:v>
                </c:pt>
                <c:pt idx="2">
                  <c:v>0.14876669645826132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('Pu-2mN-5'!$BE$64,'Pu-2mN-5'!$BH$64,'Pu-2mN-5'!$BK$64)</c:f>
              <c:numCache>
                <c:formatCode>0.00000</c:formatCode>
                <c:ptCount val="3"/>
                <c:pt idx="0">
                  <c:v>3.8783840000000001</c:v>
                </c:pt>
                <c:pt idx="1">
                  <c:v>3.8436780000000002</c:v>
                </c:pt>
                <c:pt idx="2">
                  <c:v>4.144584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('Pu-2mN-5'!$BE$66,'Pu-2mN-5'!$BH$66,'Pu-2mN-5'!$BK$66)</c:f>
              <c:numCache>
                <c:formatCode>0.00000</c:formatCode>
                <c:ptCount val="3"/>
                <c:pt idx="0">
                  <c:v>3.3895970000000002</c:v>
                </c:pt>
                <c:pt idx="1">
                  <c:v>3.1013359999999999</c:v>
                </c:pt>
                <c:pt idx="2">
                  <c:v>3.25129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('Pu-2mN-5'!$BE$67,'Pu-2mN-5'!$BH$67,'Pu-2mN-5'!$BK$67)</c:f>
              <c:numCache>
                <c:formatCode>0.00000</c:formatCode>
                <c:ptCount val="3"/>
                <c:pt idx="0">
                  <c:v>4.6688070000000002</c:v>
                </c:pt>
                <c:pt idx="1">
                  <c:v>5.0554500000000004</c:v>
                </c:pt>
                <c:pt idx="2">
                  <c:v>6.1220999999999997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('Pu-2mN-5'!$BF$64,'Pu-2mN-5'!$BI$64,'Pu-2mN-5'!$BL$64)</c:f>
              <c:numCache>
                <c:formatCode>0.00000</c:formatCode>
                <c:ptCount val="3"/>
                <c:pt idx="0">
                  <c:v>3.7658420000000001</c:v>
                </c:pt>
                <c:pt idx="1">
                  <c:v>3.5675780000000001</c:v>
                </c:pt>
                <c:pt idx="2">
                  <c:v>3.8515299999999999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('Pu-2mN-5'!$BF$66,'Pu-2mN-5'!$BI$66,'Pu-2mN-5'!$BL$66)</c:f>
              <c:numCache>
                <c:formatCode>0.00000</c:formatCode>
                <c:ptCount val="3"/>
                <c:pt idx="0">
                  <c:v>3.3658459999999999</c:v>
                </c:pt>
                <c:pt idx="1">
                  <c:v>2.988699</c:v>
                </c:pt>
                <c:pt idx="2">
                  <c:v>3.1444779999999999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('Pu-2mN-5'!$BF$67,'Pu-2mN-5'!$BI$67,'Pu-2mN-5'!$BL$67)</c:f>
              <c:numCache>
                <c:formatCode>0.00000</c:formatCode>
                <c:ptCount val="3"/>
                <c:pt idx="0">
                  <c:v>5.3551919999999997</c:v>
                </c:pt>
                <c:pt idx="1">
                  <c:v>4.7539680000000004</c:v>
                </c:pt>
                <c:pt idx="2">
                  <c:v>6.1028969999999996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('Pu-2mN-5'!$BG$64,'Pu-2mN-5'!$BJ$64,'Pu-2mN-5'!$BM$64)</c:f>
              <c:numCache>
                <c:formatCode>0.00000</c:formatCode>
                <c:ptCount val="3"/>
                <c:pt idx="0">
                  <c:v>3.7482340000000001</c:v>
                </c:pt>
                <c:pt idx="1">
                  <c:v>3.720456</c:v>
                </c:pt>
                <c:pt idx="2">
                  <c:v>3.9235530000000001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('Pu-2mN-5'!$BG$66,'Pu-2mN-5'!$BJ$66,'Pu-2mN-5'!$BM$66)</c:f>
              <c:numCache>
                <c:formatCode>0.00000</c:formatCode>
                <c:ptCount val="3"/>
                <c:pt idx="0">
                  <c:v>3.3334169999999999</c:v>
                </c:pt>
                <c:pt idx="1">
                  <c:v>2.923994</c:v>
                </c:pt>
                <c:pt idx="2">
                  <c:v>3.0647030000000002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('Pu-2mN-5'!$BG$67,'Pu-2mN-5'!$BJ$67,'Pu-2mN-5'!$BM$67)</c:f>
              <c:numCache>
                <c:formatCode>0.00000</c:formatCode>
                <c:ptCount val="3"/>
                <c:pt idx="0">
                  <c:v>4.5413620000000003</c:v>
                </c:pt>
                <c:pt idx="1">
                  <c:v>5.0006769999999996</c:v>
                </c:pt>
                <c:pt idx="2">
                  <c:v>5.8644270000000001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9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Reduced Young's Modulus (GPa)</a:t>
                </a:r>
              </a:p>
            </c:rich>
          </c:tx>
          <c:layout>
            <c:manualLayout>
              <c:xMode val="edge"/>
              <c:yMode val="edge"/>
              <c:x val="2.0834288755885715E-2"/>
              <c:y val="9.128168321168865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31904788647278"/>
          <c:y val="8.2361186928421731E-2"/>
          <c:w val="0.84240097766316491"/>
          <c:h val="0.129165740010648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('Pu-2mN-5'!$CE$64,'Pu-2mN-5'!$CH$64,'Pu-2mN-5'!$CK$64)</c:f>
              <c:numCache>
                <c:formatCode>0.00000</c:formatCode>
                <c:ptCount val="3"/>
                <c:pt idx="0">
                  <c:v>1.8160606632054133</c:v>
                </c:pt>
                <c:pt idx="1">
                  <c:v>1.7997548046720759</c:v>
                </c:pt>
                <c:pt idx="2">
                  <c:v>1.9411619075186428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('Pu-2mN-5'!$CE$66,'Pu-2mN-5'!$CH$66,'Pu-2mN-5'!$CK$66)</c:f>
              <c:numCache>
                <c:formatCode>0.00000</c:formatCode>
                <c:ptCount val="3"/>
                <c:pt idx="0">
                  <c:v>1.5865060260945669</c:v>
                </c:pt>
                <c:pt idx="1">
                  <c:v>1.4512187855701348</c:v>
                </c:pt>
                <c:pt idx="2">
                  <c:v>1.5215869821478472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('Pu-2mN-5'!$CE$67,'Pu-2mN-5'!$CH$67,'Pu-2mN-5'!$CK$67)</c:f>
              <c:numCache>
                <c:formatCode>0.00000</c:formatCode>
                <c:ptCount val="3"/>
                <c:pt idx="0">
                  <c:v>2.1876922708899431</c:v>
                </c:pt>
                <c:pt idx="1">
                  <c:v>2.3696670461186726</c:v>
                </c:pt>
                <c:pt idx="2">
                  <c:v>2.872329582421715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('Pu-2mN-5'!$CF$64,'Pu-2mN-5'!$CI$64,'Pu-2mN-5'!$CL$64)</c:f>
              <c:numCache>
                <c:formatCode>0.00000</c:formatCode>
                <c:ptCount val="3"/>
                <c:pt idx="0">
                  <c:v>1.763188858942728</c:v>
                </c:pt>
                <c:pt idx="1">
                  <c:v>1.6700705334823867</c:v>
                </c:pt>
                <c:pt idx="2">
                  <c:v>1.8034438091635345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('Pu-2mN-5'!$CF$66,'Pu-2mN-5'!$CI$66,'Pu-2mN-5'!$CL$66)</c:f>
              <c:numCache>
                <c:formatCode>0.00000</c:formatCode>
                <c:ptCount val="3"/>
                <c:pt idx="0">
                  <c:v>1.57535657704915</c:v>
                </c:pt>
                <c:pt idx="1">
                  <c:v>1.3983743063364102</c:v>
                </c:pt>
                <c:pt idx="2">
                  <c:v>1.47146193287311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('Pu-2mN-5'!$CF$67,'Pu-2mN-5'!$CI$67,'Pu-2mN-5'!$CL$67)</c:f>
              <c:numCache>
                <c:formatCode>0.00000</c:formatCode>
                <c:ptCount val="3"/>
                <c:pt idx="0">
                  <c:v>2.5108265059859245</c:v>
                </c:pt>
                <c:pt idx="1">
                  <c:v>2.2277629784323585</c:v>
                </c:pt>
                <c:pt idx="2">
                  <c:v>2.86327178327873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714654134233"/>
          <c:y val="7.4232943658198283E-2"/>
          <c:w val="0.84758141751269245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('Pu-2mN-5'!$CG$64,'Pu-2mN-5'!$CJ$64,'Pu-2mN-5'!$CM$64)</c:f>
              <c:numCache>
                <c:formatCode>0.00000</c:formatCode>
                <c:ptCount val="3"/>
                <c:pt idx="0">
                  <c:v>1.7549176302662379</c:v>
                </c:pt>
                <c:pt idx="1">
                  <c:v>1.7418696374139917</c:v>
                </c:pt>
                <c:pt idx="2">
                  <c:v>1.8372838192162966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('Pu-2mN-5'!$CG$66,'Pu-2mN-5'!$CJ$66,'Pu-2mN-5'!$CM$66)</c:f>
              <c:numCache>
                <c:formatCode>0.00000</c:formatCode>
                <c:ptCount val="3"/>
                <c:pt idx="0">
                  <c:v>1.560134156921166</c:v>
                </c:pt>
                <c:pt idx="1">
                  <c:v>1.3680221896842091</c:v>
                </c:pt>
                <c:pt idx="2">
                  <c:v>1.4340310001760543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('Pu-2mN-5'!$CG$67,'Pu-2mN-5'!$CJ$67,'Pu-2mN-5'!$CM$67)</c:f>
              <c:numCache>
                <c:formatCode>0.00000</c:formatCode>
                <c:ptCount val="3"/>
                <c:pt idx="0">
                  <c:v>2.1277368944239394</c:v>
                </c:pt>
                <c:pt idx="1">
                  <c:v>2.3438804563528928</c:v>
                </c:pt>
                <c:pt idx="2">
                  <c:v>2.7508140928868059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3.8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Bulk Modulus (GPa)</a:t>
                </a:r>
              </a:p>
            </c:rich>
          </c:tx>
          <c:layout>
            <c:manualLayout>
              <c:xMode val="edge"/>
              <c:yMode val="edge"/>
              <c:x val="3.0440033514045211E-2"/>
              <c:y val="0.23250406043819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4028607955066522"/>
          <c:y val="8.168118989372096E-2"/>
          <c:w val="0.80167471900031184"/>
          <c:h val="0.12603330570213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'Pu-2mN-5'!$U$38:$W$38</c:f>
              <c:numCache>
                <c:formatCode>General</c:formatCode>
                <c:ptCount val="3"/>
                <c:pt idx="0">
                  <c:v>74.91710999999998</c:v>
                </c:pt>
                <c:pt idx="1">
                  <c:v>60.550730000000044</c:v>
                </c:pt>
                <c:pt idx="2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'Pu-2mN-5'!$U$40:$W$40</c:f>
              <c:numCache>
                <c:formatCode>General</c:formatCode>
                <c:ptCount val="3"/>
                <c:pt idx="0">
                  <c:v>93.911799999999971</c:v>
                </c:pt>
                <c:pt idx="1">
                  <c:v>73.033459999999991</c:v>
                </c:pt>
                <c:pt idx="2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'Pu-2mN-5'!$U$41:$W$41</c:f>
              <c:numCache>
                <c:formatCode>General</c:formatCode>
                <c:ptCount val="3"/>
                <c:pt idx="0">
                  <c:v>60.951810000000023</c:v>
                </c:pt>
                <c:pt idx="1">
                  <c:v>41.230540000000019</c:v>
                </c:pt>
                <c:pt idx="2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00"/>
          <c:min val="3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'Pu-2mN-5'!$Z$38:$AB$38</c:f>
              <c:numCache>
                <c:formatCode>General</c:formatCode>
                <c:ptCount val="3"/>
                <c:pt idx="0">
                  <c:v>10.651262837527396</c:v>
                </c:pt>
                <c:pt idx="1">
                  <c:v>8.2555372513436307</c:v>
                </c:pt>
                <c:pt idx="2">
                  <c:v>6.8743023607688123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CA-4DF4-9C0A-717878AE0248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'Pu-2mN-5'!$Z$40:$AB$40</c:f>
              <c:numCache>
                <c:formatCode>General</c:formatCode>
                <c:ptCount val="3"/>
                <c:pt idx="0">
                  <c:v>12.167735424939613</c:v>
                </c:pt>
                <c:pt idx="1">
                  <c:v>9.391456894952869</c:v>
                </c:pt>
                <c:pt idx="2">
                  <c:v>7.8168982757433874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B9-448A-BB42-D3F9E30C7DA6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'Pu-2mN-5'!$Z$41:$AB$41</c:f>
              <c:numCache>
                <c:formatCode>General</c:formatCode>
                <c:ptCount val="3"/>
                <c:pt idx="0">
                  <c:v>9.2551633812774057</c:v>
                </c:pt>
                <c:pt idx="1">
                  <c:v>6.6651868626054016</c:v>
                </c:pt>
                <c:pt idx="2">
                  <c:v>6.2833580543539966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DB9-448A-BB42-D3F9E30C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552050381931385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  <c:pt idx="97">
                  <c:v>4.8902200000000002</c:v>
                </c:pt>
                <c:pt idx="98">
                  <c:v>4.9482400000000002</c:v>
                </c:pt>
                <c:pt idx="99">
                  <c:v>4.9992599999999996</c:v>
                </c:pt>
              </c:numCache>
            </c:numRef>
          </c:xVal>
          <c:yVal>
            <c:numRef>
              <c:f>'Pu-12.5mN-5'!$C$2:$C$101</c:f>
              <c:numCache>
                <c:formatCode>General</c:formatCode>
                <c:ptCount val="100"/>
                <c:pt idx="0">
                  <c:v>0</c:v>
                </c:pt>
                <c:pt idx="1">
                  <c:v>6.939160000000129</c:v>
                </c:pt>
                <c:pt idx="2">
                  <c:v>13.041899999999941</c:v>
                </c:pt>
                <c:pt idx="3">
                  <c:v>18.637570000000096</c:v>
                </c:pt>
                <c:pt idx="4">
                  <c:v>23.852710000000116</c:v>
                </c:pt>
                <c:pt idx="5">
                  <c:v>28.686539999999923</c:v>
                </c:pt>
                <c:pt idx="6">
                  <c:v>33.219209999999975</c:v>
                </c:pt>
                <c:pt idx="7">
                  <c:v>37.591859999999997</c:v>
                </c:pt>
                <c:pt idx="8">
                  <c:v>41.844659999999976</c:v>
                </c:pt>
                <c:pt idx="9">
                  <c:v>46.026180000000068</c:v>
                </c:pt>
                <c:pt idx="10">
                  <c:v>49.932080000000042</c:v>
                </c:pt>
                <c:pt idx="11">
                  <c:v>54.233889999999974</c:v>
                </c:pt>
                <c:pt idx="12">
                  <c:v>58.357799999999997</c:v>
                </c:pt>
                <c:pt idx="13">
                  <c:v>62.289829999999938</c:v>
                </c:pt>
                <c:pt idx="14">
                  <c:v>66.086680000000115</c:v>
                </c:pt>
                <c:pt idx="15">
                  <c:v>69.736930000000029</c:v>
                </c:pt>
                <c:pt idx="16">
                  <c:v>73.336510000000089</c:v>
                </c:pt>
                <c:pt idx="17">
                  <c:v>76.833219999999983</c:v>
                </c:pt>
                <c:pt idx="18">
                  <c:v>80.216650000000072</c:v>
                </c:pt>
                <c:pt idx="19">
                  <c:v>83.49369999999999</c:v>
                </c:pt>
                <c:pt idx="20">
                  <c:v>86.743750000000091</c:v>
                </c:pt>
                <c:pt idx="21">
                  <c:v>89.929470000000038</c:v>
                </c:pt>
                <c:pt idx="22">
                  <c:v>93.014470000000074</c:v>
                </c:pt>
                <c:pt idx="23">
                  <c:v>96.032490000000053</c:v>
                </c:pt>
                <c:pt idx="24">
                  <c:v>98.966699999999946</c:v>
                </c:pt>
                <c:pt idx="25">
                  <c:v>101.87653999999998</c:v>
                </c:pt>
                <c:pt idx="26">
                  <c:v>104.68979000000013</c:v>
                </c:pt>
                <c:pt idx="27">
                  <c:v>107.4058500000001</c:v>
                </c:pt>
                <c:pt idx="28">
                  <c:v>110.07580000000007</c:v>
                </c:pt>
                <c:pt idx="29">
                  <c:v>112.67709000000013</c:v>
                </c:pt>
                <c:pt idx="30">
                  <c:v>115.23973000000001</c:v>
                </c:pt>
                <c:pt idx="31">
                  <c:v>117.78064999999992</c:v>
                </c:pt>
                <c:pt idx="32">
                  <c:v>120.30538999999999</c:v>
                </c:pt>
                <c:pt idx="33">
                  <c:v>122.78944000000001</c:v>
                </c:pt>
                <c:pt idx="34">
                  <c:v>125.23966999999993</c:v>
                </c:pt>
                <c:pt idx="35">
                  <c:v>127.65507000000002</c:v>
                </c:pt>
                <c:pt idx="36">
                  <c:v>130.04050000000007</c:v>
                </c:pt>
                <c:pt idx="37">
                  <c:v>132.33034999999995</c:v>
                </c:pt>
                <c:pt idx="38">
                  <c:v>134.55178999999998</c:v>
                </c:pt>
                <c:pt idx="39">
                  <c:v>136.76080999999999</c:v>
                </c:pt>
                <c:pt idx="40">
                  <c:v>138.88768000000005</c:v>
                </c:pt>
                <c:pt idx="41">
                  <c:v>140.94728000000009</c:v>
                </c:pt>
                <c:pt idx="42">
                  <c:v>142.97288000000003</c:v>
                </c:pt>
                <c:pt idx="43">
                  <c:v>145.00073999999995</c:v>
                </c:pt>
                <c:pt idx="44">
                  <c:v>146.99658999999997</c:v>
                </c:pt>
                <c:pt idx="45">
                  <c:v>148.92913999999996</c:v>
                </c:pt>
                <c:pt idx="46">
                  <c:v>150.84066000000007</c:v>
                </c:pt>
                <c:pt idx="47">
                  <c:v>152.75591000000009</c:v>
                </c:pt>
                <c:pt idx="48">
                  <c:v>154.67343000000005</c:v>
                </c:pt>
                <c:pt idx="49">
                  <c:v>156.51057000000014</c:v>
                </c:pt>
                <c:pt idx="50">
                  <c:v>158.32909999999993</c:v>
                </c:pt>
                <c:pt idx="51">
                  <c:v>160.13719000000015</c:v>
                </c:pt>
                <c:pt idx="52">
                  <c:v>161.92688999999996</c:v>
                </c:pt>
                <c:pt idx="53">
                  <c:v>163.69466000000011</c:v>
                </c:pt>
                <c:pt idx="54">
                  <c:v>165.43156999999997</c:v>
                </c:pt>
                <c:pt idx="55">
                  <c:v>167.11450000000013</c:v>
                </c:pt>
                <c:pt idx="56">
                  <c:v>168.78125</c:v>
                </c:pt>
                <c:pt idx="57">
                  <c:v>170.46174999999994</c:v>
                </c:pt>
                <c:pt idx="58">
                  <c:v>172.10978</c:v>
                </c:pt>
                <c:pt idx="59">
                  <c:v>173.71650999999997</c:v>
                </c:pt>
                <c:pt idx="60">
                  <c:v>175.31383000000005</c:v>
                </c:pt>
                <c:pt idx="61">
                  <c:v>176.97628000000009</c:v>
                </c:pt>
                <c:pt idx="62">
                  <c:v>178.58772999999997</c:v>
                </c:pt>
                <c:pt idx="63">
                  <c:v>180.19918000000007</c:v>
                </c:pt>
                <c:pt idx="64">
                  <c:v>181.78329000000008</c:v>
                </c:pt>
                <c:pt idx="65">
                  <c:v>183.36884999999984</c:v>
                </c:pt>
                <c:pt idx="66">
                  <c:v>184.9372699999999</c:v>
                </c:pt>
                <c:pt idx="67">
                  <c:v>186.45290000000023</c:v>
                </c:pt>
                <c:pt idx="68">
                  <c:v>187.95951000000014</c:v>
                </c:pt>
                <c:pt idx="69">
                  <c:v>189.4037400000002</c:v>
                </c:pt>
                <c:pt idx="70">
                  <c:v>190.81565000000001</c:v>
                </c:pt>
                <c:pt idx="71">
                  <c:v>192.19943000000012</c:v>
                </c:pt>
                <c:pt idx="72">
                  <c:v>193.55322000000024</c:v>
                </c:pt>
                <c:pt idx="73">
                  <c:v>194.92765000000009</c:v>
                </c:pt>
                <c:pt idx="74">
                  <c:v>196.29575999999997</c:v>
                </c:pt>
                <c:pt idx="75">
                  <c:v>197.59562000000005</c:v>
                </c:pt>
                <c:pt idx="76">
                  <c:v>198.93049999999994</c:v>
                </c:pt>
                <c:pt idx="77">
                  <c:v>200.26558000000023</c:v>
                </c:pt>
                <c:pt idx="78">
                  <c:v>201.59576000000015</c:v>
                </c:pt>
                <c:pt idx="79">
                  <c:v>202.83743000000004</c:v>
                </c:pt>
                <c:pt idx="80">
                  <c:v>204.11146000000008</c:v>
                </c:pt>
                <c:pt idx="81">
                  <c:v>205.3460500000001</c:v>
                </c:pt>
                <c:pt idx="82">
                  <c:v>206.58861000000024</c:v>
                </c:pt>
                <c:pt idx="83">
                  <c:v>207.84906000000001</c:v>
                </c:pt>
                <c:pt idx="84">
                  <c:v>209.09448999999995</c:v>
                </c:pt>
                <c:pt idx="85">
                  <c:v>210.33037000000013</c:v>
                </c:pt>
                <c:pt idx="86">
                  <c:v>211.53994000000012</c:v>
                </c:pt>
                <c:pt idx="87">
                  <c:v>212.77287000000024</c:v>
                </c:pt>
                <c:pt idx="88">
                  <c:v>214.00853000000006</c:v>
                </c:pt>
                <c:pt idx="89">
                  <c:v>215.19637000000012</c:v>
                </c:pt>
                <c:pt idx="90">
                  <c:v>216.39269999999988</c:v>
                </c:pt>
                <c:pt idx="91">
                  <c:v>217.66242000000011</c:v>
                </c:pt>
                <c:pt idx="92">
                  <c:v>218.87193000000025</c:v>
                </c:pt>
                <c:pt idx="93">
                  <c:v>220.17853000000014</c:v>
                </c:pt>
                <c:pt idx="94">
                  <c:v>221.3145199999999</c:v>
                </c:pt>
                <c:pt idx="95">
                  <c:v>222.69639000000006</c:v>
                </c:pt>
                <c:pt idx="96">
                  <c:v>224.0938000000001</c:v>
                </c:pt>
                <c:pt idx="97">
                  <c:v>225.30690000000004</c:v>
                </c:pt>
                <c:pt idx="98">
                  <c:v>226.55265000000009</c:v>
                </c:pt>
                <c:pt idx="99">
                  <c:v>227.57349000000022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1-4613-9044-024DCCF7358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  <c:pt idx="95">
                  <c:v>4.8670600000000004</c:v>
                </c:pt>
                <c:pt idx="96">
                  <c:v>4.9172099999999999</c:v>
                </c:pt>
                <c:pt idx="97">
                  <c:v>4.9679900000000004</c:v>
                </c:pt>
              </c:numCache>
            </c:numRef>
          </c:xVal>
          <c:yVal>
            <c:numRef>
              <c:f>'ZnO-12.5mN-5'!$C:$C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6.3543700000000172</c:v>
                </c:pt>
                <c:pt idx="3">
                  <c:v>12.060950000000048</c:v>
                </c:pt>
                <c:pt idx="4">
                  <c:v>17.44916000000012</c:v>
                </c:pt>
                <c:pt idx="5">
                  <c:v>22.47696000000019</c:v>
                </c:pt>
                <c:pt idx="6">
                  <c:v>27.18060000000014</c:v>
                </c:pt>
                <c:pt idx="7">
                  <c:v>31.571730000000116</c:v>
                </c:pt>
                <c:pt idx="8">
                  <c:v>35.812060000000201</c:v>
                </c:pt>
                <c:pt idx="9">
                  <c:v>39.811970000000201</c:v>
                </c:pt>
                <c:pt idx="10">
                  <c:v>43.632380000000012</c:v>
                </c:pt>
                <c:pt idx="11">
                  <c:v>47.19553000000019</c:v>
                </c:pt>
                <c:pt idx="12">
                  <c:v>51.258510000000115</c:v>
                </c:pt>
                <c:pt idx="13">
                  <c:v>55.125890000000027</c:v>
                </c:pt>
                <c:pt idx="14">
                  <c:v>58.848080000000209</c:v>
                </c:pt>
                <c:pt idx="15">
                  <c:v>62.451930000000175</c:v>
                </c:pt>
                <c:pt idx="16">
                  <c:v>65.938810000000103</c:v>
                </c:pt>
                <c:pt idx="17">
                  <c:v>69.289590000000089</c:v>
                </c:pt>
                <c:pt idx="18">
                  <c:v>72.529170000000022</c:v>
                </c:pt>
                <c:pt idx="19">
                  <c:v>75.647760000000062</c:v>
                </c:pt>
                <c:pt idx="20">
                  <c:v>78.704870000000028</c:v>
                </c:pt>
                <c:pt idx="21">
                  <c:v>81.676960000000008</c:v>
                </c:pt>
                <c:pt idx="22">
                  <c:v>84.565820000000031</c:v>
                </c:pt>
                <c:pt idx="23">
                  <c:v>87.403009999999995</c:v>
                </c:pt>
                <c:pt idx="24">
                  <c:v>90.14632000000006</c:v>
                </c:pt>
                <c:pt idx="25">
                  <c:v>92.834299999999985</c:v>
                </c:pt>
                <c:pt idx="26">
                  <c:v>95.430720000000065</c:v>
                </c:pt>
                <c:pt idx="27">
                  <c:v>98.014949999999999</c:v>
                </c:pt>
                <c:pt idx="28">
                  <c:v>100.52809999999999</c:v>
                </c:pt>
                <c:pt idx="29">
                  <c:v>102.99940000000015</c:v>
                </c:pt>
                <c:pt idx="30">
                  <c:v>105.39577000000008</c:v>
                </c:pt>
                <c:pt idx="31">
                  <c:v>107.79764</c:v>
                </c:pt>
                <c:pt idx="32">
                  <c:v>110.1565300000002</c:v>
                </c:pt>
                <c:pt idx="33">
                  <c:v>112.47934000000009</c:v>
                </c:pt>
                <c:pt idx="34">
                  <c:v>114.76749000000018</c:v>
                </c:pt>
                <c:pt idx="35">
                  <c:v>117.02123000000006</c:v>
                </c:pt>
                <c:pt idx="36">
                  <c:v>119.20420000000013</c:v>
                </c:pt>
                <c:pt idx="37">
                  <c:v>121.34419000000003</c:v>
                </c:pt>
                <c:pt idx="38">
                  <c:v>123.39978000000019</c:v>
                </c:pt>
                <c:pt idx="39">
                  <c:v>125.42466000000013</c:v>
                </c:pt>
                <c:pt idx="40">
                  <c:v>127.41044000000011</c:v>
                </c:pt>
                <c:pt idx="41">
                  <c:v>129.35156000000006</c:v>
                </c:pt>
                <c:pt idx="42">
                  <c:v>131.28858000000014</c:v>
                </c:pt>
                <c:pt idx="43">
                  <c:v>133.19699000000014</c:v>
                </c:pt>
                <c:pt idx="44">
                  <c:v>135.08750000000009</c:v>
                </c:pt>
                <c:pt idx="45">
                  <c:v>136.93101000000001</c:v>
                </c:pt>
                <c:pt idx="46">
                  <c:v>138.75350000000003</c:v>
                </c:pt>
                <c:pt idx="47">
                  <c:v>140.55382000000009</c:v>
                </c:pt>
                <c:pt idx="48">
                  <c:v>142.31301000000008</c:v>
                </c:pt>
                <c:pt idx="49">
                  <c:v>144.03656000000001</c:v>
                </c:pt>
                <c:pt idx="50">
                  <c:v>145.75397000000021</c:v>
                </c:pt>
                <c:pt idx="51">
                  <c:v>147.44366000000014</c:v>
                </c:pt>
                <c:pt idx="52">
                  <c:v>149.10117000000014</c:v>
                </c:pt>
                <c:pt idx="53">
                  <c:v>150.77056000000016</c:v>
                </c:pt>
                <c:pt idx="54">
                  <c:v>152.40688</c:v>
                </c:pt>
                <c:pt idx="55">
                  <c:v>154.01773000000003</c:v>
                </c:pt>
                <c:pt idx="56">
                  <c:v>155.58272000000011</c:v>
                </c:pt>
                <c:pt idx="57">
                  <c:v>157.17221000000018</c:v>
                </c:pt>
                <c:pt idx="58">
                  <c:v>158.72295000000008</c:v>
                </c:pt>
                <c:pt idx="59">
                  <c:v>160.30801000000019</c:v>
                </c:pt>
                <c:pt idx="60">
                  <c:v>161.84885000000008</c:v>
                </c:pt>
                <c:pt idx="61">
                  <c:v>163.3724900000002</c:v>
                </c:pt>
                <c:pt idx="62">
                  <c:v>164.91615999999999</c:v>
                </c:pt>
                <c:pt idx="63">
                  <c:v>166.36222000000021</c:v>
                </c:pt>
                <c:pt idx="64">
                  <c:v>167.74738000000002</c:v>
                </c:pt>
                <c:pt idx="65">
                  <c:v>169.09823000000006</c:v>
                </c:pt>
                <c:pt idx="66">
                  <c:v>170.46737000000007</c:v>
                </c:pt>
                <c:pt idx="67">
                  <c:v>171.80911000000015</c:v>
                </c:pt>
                <c:pt idx="68">
                  <c:v>173.14790000000016</c:v>
                </c:pt>
                <c:pt idx="69">
                  <c:v>174.46721000000002</c:v>
                </c:pt>
                <c:pt idx="70">
                  <c:v>175.80276000000003</c:v>
                </c:pt>
                <c:pt idx="71">
                  <c:v>177.13079999999991</c:v>
                </c:pt>
                <c:pt idx="72">
                  <c:v>178.43949000000021</c:v>
                </c:pt>
                <c:pt idx="73">
                  <c:v>179.76605999999992</c:v>
                </c:pt>
                <c:pt idx="74">
                  <c:v>181.04465000000027</c:v>
                </c:pt>
                <c:pt idx="75">
                  <c:v>182.30277000000024</c:v>
                </c:pt>
                <c:pt idx="76">
                  <c:v>183.55317000000014</c:v>
                </c:pt>
                <c:pt idx="77">
                  <c:v>184.82200000000012</c:v>
                </c:pt>
                <c:pt idx="78">
                  <c:v>186.0296699999999</c:v>
                </c:pt>
                <c:pt idx="79">
                  <c:v>187.2470800000001</c:v>
                </c:pt>
                <c:pt idx="80">
                  <c:v>188.45330999999987</c:v>
                </c:pt>
                <c:pt idx="81">
                  <c:v>189.66276000000016</c:v>
                </c:pt>
                <c:pt idx="82">
                  <c:v>190.89096000000018</c:v>
                </c:pt>
                <c:pt idx="83">
                  <c:v>192.06941000000006</c:v>
                </c:pt>
                <c:pt idx="84">
                  <c:v>193.29502000000002</c:v>
                </c:pt>
                <c:pt idx="85">
                  <c:v>194.56163000000015</c:v>
                </c:pt>
                <c:pt idx="86">
                  <c:v>195.82148000000007</c:v>
                </c:pt>
                <c:pt idx="87">
                  <c:v>197.04975000000013</c:v>
                </c:pt>
                <c:pt idx="88">
                  <c:v>198.25523000000021</c:v>
                </c:pt>
                <c:pt idx="89">
                  <c:v>199.50744000000032</c:v>
                </c:pt>
                <c:pt idx="90">
                  <c:v>200.70449000000008</c:v>
                </c:pt>
                <c:pt idx="91">
                  <c:v>201.85870999999997</c:v>
                </c:pt>
                <c:pt idx="92">
                  <c:v>203.01539000000002</c:v>
                </c:pt>
                <c:pt idx="93">
                  <c:v>204.16177999999991</c:v>
                </c:pt>
                <c:pt idx="94">
                  <c:v>205.33100000000013</c:v>
                </c:pt>
                <c:pt idx="95">
                  <c:v>206.52559000000019</c:v>
                </c:pt>
                <c:pt idx="96">
                  <c:v>207.6845900000003</c:v>
                </c:pt>
                <c:pt idx="97">
                  <c:v>208.70090000000027</c:v>
                </c:pt>
                <c:pt idx="98">
                  <c:v>209.68163000000004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51-4613-9044-024DCCF7358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  <c:pt idx="95">
                  <c:v>4.8799099999999997</c:v>
                </c:pt>
                <c:pt idx="96">
                  <c:v>4.9306900000000002</c:v>
                </c:pt>
                <c:pt idx="97">
                  <c:v>4.9806499999999998</c:v>
                </c:pt>
              </c:numCache>
            </c:numRef>
          </c:xVal>
          <c:yVal>
            <c:numRef>
              <c:f>'SS-12.5mN-5'!$C:$C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7.1997099999998682</c:v>
                </c:pt>
                <c:pt idx="3">
                  <c:v>15.523949999999786</c:v>
                </c:pt>
                <c:pt idx="4">
                  <c:v>21.573219999999765</c:v>
                </c:pt>
                <c:pt idx="5">
                  <c:v>27.470929999999953</c:v>
                </c:pt>
                <c:pt idx="6">
                  <c:v>33.339919999999893</c:v>
                </c:pt>
                <c:pt idx="7">
                  <c:v>38.831229999999778</c:v>
                </c:pt>
                <c:pt idx="8">
                  <c:v>44.392550000000028</c:v>
                </c:pt>
                <c:pt idx="9">
                  <c:v>49.778350000000046</c:v>
                </c:pt>
                <c:pt idx="10">
                  <c:v>54.934129999999641</c:v>
                </c:pt>
                <c:pt idx="11">
                  <c:v>59.974679999999807</c:v>
                </c:pt>
                <c:pt idx="12">
                  <c:v>65.367199999999684</c:v>
                </c:pt>
                <c:pt idx="13">
                  <c:v>70.615690000000086</c:v>
                </c:pt>
                <c:pt idx="14">
                  <c:v>75.661020000000008</c:v>
                </c:pt>
                <c:pt idx="15">
                  <c:v>80.473430000000008</c:v>
                </c:pt>
                <c:pt idx="16">
                  <c:v>85.119629999999688</c:v>
                </c:pt>
                <c:pt idx="17">
                  <c:v>89.65778999999975</c:v>
                </c:pt>
                <c:pt idx="18">
                  <c:v>94.33707000000004</c:v>
                </c:pt>
                <c:pt idx="19">
                  <c:v>98.758049999999912</c:v>
                </c:pt>
                <c:pt idx="20">
                  <c:v>103.14797999999973</c:v>
                </c:pt>
                <c:pt idx="21">
                  <c:v>107.35608999999977</c:v>
                </c:pt>
                <c:pt idx="22">
                  <c:v>111.55960000000005</c:v>
                </c:pt>
                <c:pt idx="23">
                  <c:v>115.56383000000005</c:v>
                </c:pt>
                <c:pt idx="24">
                  <c:v>119.58961999999974</c:v>
                </c:pt>
                <c:pt idx="25">
                  <c:v>123.45101999999997</c:v>
                </c:pt>
                <c:pt idx="26">
                  <c:v>127.23106000000007</c:v>
                </c:pt>
                <c:pt idx="27">
                  <c:v>130.75108999999975</c:v>
                </c:pt>
                <c:pt idx="28">
                  <c:v>134.33768999999984</c:v>
                </c:pt>
                <c:pt idx="29">
                  <c:v>137.77252999999973</c:v>
                </c:pt>
                <c:pt idx="30">
                  <c:v>141.17680999999993</c:v>
                </c:pt>
                <c:pt idx="31">
                  <c:v>144.47820000000002</c:v>
                </c:pt>
                <c:pt idx="32">
                  <c:v>147.6269699999998</c:v>
                </c:pt>
                <c:pt idx="33">
                  <c:v>150.92360000000008</c:v>
                </c:pt>
                <c:pt idx="34">
                  <c:v>154.08156000000008</c:v>
                </c:pt>
                <c:pt idx="35">
                  <c:v>157.20319999999992</c:v>
                </c:pt>
                <c:pt idx="36">
                  <c:v>160.11956000000009</c:v>
                </c:pt>
                <c:pt idx="37">
                  <c:v>163.07695999999987</c:v>
                </c:pt>
                <c:pt idx="38">
                  <c:v>166.16084999999975</c:v>
                </c:pt>
                <c:pt idx="39">
                  <c:v>169.06079</c:v>
                </c:pt>
                <c:pt idx="40">
                  <c:v>171.94324000000006</c:v>
                </c:pt>
                <c:pt idx="41">
                  <c:v>174.72821999999996</c:v>
                </c:pt>
                <c:pt idx="42">
                  <c:v>177.55132999999978</c:v>
                </c:pt>
                <c:pt idx="43">
                  <c:v>180.3158199999998</c:v>
                </c:pt>
                <c:pt idx="44">
                  <c:v>183.14127000000008</c:v>
                </c:pt>
                <c:pt idx="45">
                  <c:v>185.71392999999989</c:v>
                </c:pt>
                <c:pt idx="46">
                  <c:v>188.29903999999988</c:v>
                </c:pt>
                <c:pt idx="47">
                  <c:v>190.90598999999975</c:v>
                </c:pt>
                <c:pt idx="48">
                  <c:v>193.65922</c:v>
                </c:pt>
                <c:pt idx="49">
                  <c:v>196.2527</c:v>
                </c:pt>
                <c:pt idx="50">
                  <c:v>198.84780000000001</c:v>
                </c:pt>
                <c:pt idx="51">
                  <c:v>201.34366999999975</c:v>
                </c:pt>
                <c:pt idx="52">
                  <c:v>203.91681999999992</c:v>
                </c:pt>
                <c:pt idx="53">
                  <c:v>206.53611999999976</c:v>
                </c:pt>
                <c:pt idx="54">
                  <c:v>208.95575000000008</c:v>
                </c:pt>
                <c:pt idx="55">
                  <c:v>211.31664999999975</c:v>
                </c:pt>
                <c:pt idx="56">
                  <c:v>213.62730999999985</c:v>
                </c:pt>
                <c:pt idx="57">
                  <c:v>216.05573000000004</c:v>
                </c:pt>
                <c:pt idx="58">
                  <c:v>218.43278000000009</c:v>
                </c:pt>
                <c:pt idx="59">
                  <c:v>220.64706999999999</c:v>
                </c:pt>
                <c:pt idx="60">
                  <c:v>222.74928999999975</c:v>
                </c:pt>
                <c:pt idx="61">
                  <c:v>224.91328999999996</c:v>
                </c:pt>
                <c:pt idx="62">
                  <c:v>227.06921999999986</c:v>
                </c:pt>
                <c:pt idx="63">
                  <c:v>229.27311000000009</c:v>
                </c:pt>
                <c:pt idx="64">
                  <c:v>231.39446999999973</c:v>
                </c:pt>
                <c:pt idx="65">
                  <c:v>233.48515999999972</c:v>
                </c:pt>
                <c:pt idx="66">
                  <c:v>235.61031000000003</c:v>
                </c:pt>
                <c:pt idx="67">
                  <c:v>237.72254999999996</c:v>
                </c:pt>
                <c:pt idx="68">
                  <c:v>239.79619999999977</c:v>
                </c:pt>
                <c:pt idx="69">
                  <c:v>241.85951999999997</c:v>
                </c:pt>
                <c:pt idx="70">
                  <c:v>243.8171199999997</c:v>
                </c:pt>
                <c:pt idx="71">
                  <c:v>245.79257999999982</c:v>
                </c:pt>
                <c:pt idx="72">
                  <c:v>247.83555999999999</c:v>
                </c:pt>
                <c:pt idx="73">
                  <c:v>249.82004000000006</c:v>
                </c:pt>
                <c:pt idx="74">
                  <c:v>251.76254999999992</c:v>
                </c:pt>
                <c:pt idx="75">
                  <c:v>253.67684000000008</c:v>
                </c:pt>
                <c:pt idx="76">
                  <c:v>255.6604199999997</c:v>
                </c:pt>
                <c:pt idx="77">
                  <c:v>257.64964999999984</c:v>
                </c:pt>
                <c:pt idx="78">
                  <c:v>259.62174000000005</c:v>
                </c:pt>
                <c:pt idx="79">
                  <c:v>261.55511999999999</c:v>
                </c:pt>
                <c:pt idx="80">
                  <c:v>263.52424999999994</c:v>
                </c:pt>
                <c:pt idx="81">
                  <c:v>265.54340999999977</c:v>
                </c:pt>
                <c:pt idx="82">
                  <c:v>267.53098999999975</c:v>
                </c:pt>
                <c:pt idx="83">
                  <c:v>269.49015999999983</c:v>
                </c:pt>
                <c:pt idx="84">
                  <c:v>271.33834999999999</c:v>
                </c:pt>
                <c:pt idx="85">
                  <c:v>273.21298999999999</c:v>
                </c:pt>
                <c:pt idx="86">
                  <c:v>275.08205999999973</c:v>
                </c:pt>
                <c:pt idx="87">
                  <c:v>276.87837999999965</c:v>
                </c:pt>
                <c:pt idx="88">
                  <c:v>278.68809999999985</c:v>
                </c:pt>
                <c:pt idx="89">
                  <c:v>280.45348999999987</c:v>
                </c:pt>
                <c:pt idx="90">
                  <c:v>282.39994999999999</c:v>
                </c:pt>
                <c:pt idx="91">
                  <c:v>284.17216000000008</c:v>
                </c:pt>
                <c:pt idx="92">
                  <c:v>285.90319</c:v>
                </c:pt>
                <c:pt idx="93">
                  <c:v>287.77898000000005</c:v>
                </c:pt>
                <c:pt idx="94">
                  <c:v>289.40431999999964</c:v>
                </c:pt>
                <c:pt idx="95">
                  <c:v>291.08835999999974</c:v>
                </c:pt>
                <c:pt idx="96">
                  <c:v>292.74944000000005</c:v>
                </c:pt>
                <c:pt idx="97">
                  <c:v>293.75106000000005</c:v>
                </c:pt>
                <c:pt idx="98">
                  <c:v>295.68998999999985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51-4613-9044-024DCCF7358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  <c:pt idx="97">
                  <c:v>4.9546900000000003</c:v>
                </c:pt>
              </c:numCache>
            </c:numRef>
          </c:xVal>
          <c:yVal>
            <c:numRef>
              <c:f>'HS-12.5mN-5'!$C$2:$C$99</c:f>
              <c:numCache>
                <c:formatCode>General</c:formatCode>
                <c:ptCount val="98"/>
                <c:pt idx="0">
                  <c:v>0</c:v>
                </c:pt>
                <c:pt idx="1">
                  <c:v>6.0534700000000612</c:v>
                </c:pt>
                <c:pt idx="2">
                  <c:v>11.301259999999957</c:v>
                </c:pt>
                <c:pt idx="3">
                  <c:v>15.910720000000083</c:v>
                </c:pt>
                <c:pt idx="4">
                  <c:v>19.894180000000006</c:v>
                </c:pt>
                <c:pt idx="5">
                  <c:v>23.652149999999892</c:v>
                </c:pt>
                <c:pt idx="6">
                  <c:v>27.25658999999996</c:v>
                </c:pt>
                <c:pt idx="7">
                  <c:v>30.652080000000069</c:v>
                </c:pt>
                <c:pt idx="8">
                  <c:v>33.827420000000075</c:v>
                </c:pt>
                <c:pt idx="9">
                  <c:v>36.892229999999927</c:v>
                </c:pt>
                <c:pt idx="10">
                  <c:v>39.8911599999999</c:v>
                </c:pt>
                <c:pt idx="11">
                  <c:v>43.304769999999962</c:v>
                </c:pt>
                <c:pt idx="12">
                  <c:v>46.529050000000097</c:v>
                </c:pt>
                <c:pt idx="13">
                  <c:v>49.577150000000074</c:v>
                </c:pt>
                <c:pt idx="14">
                  <c:v>52.500099999999975</c:v>
                </c:pt>
                <c:pt idx="15">
                  <c:v>55.317649999999958</c:v>
                </c:pt>
                <c:pt idx="16">
                  <c:v>58.003179999999929</c:v>
                </c:pt>
                <c:pt idx="17">
                  <c:v>60.653589999999895</c:v>
                </c:pt>
                <c:pt idx="18">
                  <c:v>63.271289999999908</c:v>
                </c:pt>
                <c:pt idx="19">
                  <c:v>65.773519999999962</c:v>
                </c:pt>
                <c:pt idx="20">
                  <c:v>68.212700000000041</c:v>
                </c:pt>
                <c:pt idx="21">
                  <c:v>70.598930000000109</c:v>
                </c:pt>
                <c:pt idx="22">
                  <c:v>72.899899999999889</c:v>
                </c:pt>
                <c:pt idx="23">
                  <c:v>75.157480000000078</c:v>
                </c:pt>
                <c:pt idx="24">
                  <c:v>77.324980000000096</c:v>
                </c:pt>
                <c:pt idx="25">
                  <c:v>79.507080000000087</c:v>
                </c:pt>
                <c:pt idx="26">
                  <c:v>81.638449999999921</c:v>
                </c:pt>
                <c:pt idx="27">
                  <c:v>83.676750000000084</c:v>
                </c:pt>
                <c:pt idx="28">
                  <c:v>85.669129999999996</c:v>
                </c:pt>
                <c:pt idx="29">
                  <c:v>87.575569999999971</c:v>
                </c:pt>
                <c:pt idx="30">
                  <c:v>89.426539999999932</c:v>
                </c:pt>
                <c:pt idx="31">
                  <c:v>91.221829999999954</c:v>
                </c:pt>
                <c:pt idx="32">
                  <c:v>92.98183999999992</c:v>
                </c:pt>
                <c:pt idx="33">
                  <c:v>94.708689999999933</c:v>
                </c:pt>
                <c:pt idx="34">
                  <c:v>96.409859999999981</c:v>
                </c:pt>
                <c:pt idx="35">
                  <c:v>98.102910000000065</c:v>
                </c:pt>
                <c:pt idx="36">
                  <c:v>99.768790000000081</c:v>
                </c:pt>
                <c:pt idx="37">
                  <c:v>101.40497000000005</c:v>
                </c:pt>
                <c:pt idx="38">
                  <c:v>102.97054000000003</c:v>
                </c:pt>
                <c:pt idx="39">
                  <c:v>104.48297000000002</c:v>
                </c:pt>
                <c:pt idx="40">
                  <c:v>105.9711299999999</c:v>
                </c:pt>
                <c:pt idx="41">
                  <c:v>107.48072999999999</c:v>
                </c:pt>
                <c:pt idx="42">
                  <c:v>108.9517699999999</c:v>
                </c:pt>
                <c:pt idx="43">
                  <c:v>110.4067</c:v>
                </c:pt>
                <c:pt idx="44">
                  <c:v>111.80670000000009</c:v>
                </c:pt>
                <c:pt idx="45">
                  <c:v>113.19670999999994</c:v>
                </c:pt>
                <c:pt idx="46">
                  <c:v>114.56790999999998</c:v>
                </c:pt>
                <c:pt idx="47">
                  <c:v>115.9203399999999</c:v>
                </c:pt>
                <c:pt idx="48">
                  <c:v>117.26736000000005</c:v>
                </c:pt>
                <c:pt idx="49">
                  <c:v>118.60736999999995</c:v>
                </c:pt>
                <c:pt idx="50">
                  <c:v>119.92667000000006</c:v>
                </c:pt>
                <c:pt idx="51">
                  <c:v>121.23001999999997</c:v>
                </c:pt>
                <c:pt idx="52">
                  <c:v>122.52440000000001</c:v>
                </c:pt>
                <c:pt idx="53">
                  <c:v>123.80284000000006</c:v>
                </c:pt>
                <c:pt idx="54">
                  <c:v>125.07886000000008</c:v>
                </c:pt>
                <c:pt idx="55">
                  <c:v>126.2950699999999</c:v>
                </c:pt>
                <c:pt idx="56">
                  <c:v>127.50169000000005</c:v>
                </c:pt>
                <c:pt idx="57">
                  <c:v>128.67976999999996</c:v>
                </c:pt>
                <c:pt idx="58">
                  <c:v>129.84058000000005</c:v>
                </c:pt>
                <c:pt idx="59">
                  <c:v>130.95153000000005</c:v>
                </c:pt>
                <c:pt idx="60">
                  <c:v>132.02801999999997</c:v>
                </c:pt>
                <c:pt idx="61">
                  <c:v>133.13132999999993</c:v>
                </c:pt>
                <c:pt idx="62">
                  <c:v>134.16833999999994</c:v>
                </c:pt>
                <c:pt idx="63">
                  <c:v>135.17708999999991</c:v>
                </c:pt>
                <c:pt idx="64">
                  <c:v>136.17265999999995</c:v>
                </c:pt>
                <c:pt idx="65">
                  <c:v>137.17981000000009</c:v>
                </c:pt>
                <c:pt idx="66">
                  <c:v>138.19461000000001</c:v>
                </c:pt>
                <c:pt idx="67">
                  <c:v>139.20004999999992</c:v>
                </c:pt>
                <c:pt idx="68">
                  <c:v>140.1875500000001</c:v>
                </c:pt>
                <c:pt idx="69">
                  <c:v>141.18805999999995</c:v>
                </c:pt>
                <c:pt idx="70">
                  <c:v>142.19220999999993</c:v>
                </c:pt>
                <c:pt idx="71">
                  <c:v>143.19533999999999</c:v>
                </c:pt>
                <c:pt idx="72">
                  <c:v>144.16162000000008</c:v>
                </c:pt>
                <c:pt idx="73">
                  <c:v>145.12086999999997</c:v>
                </c:pt>
                <c:pt idx="74">
                  <c:v>146.09049000000005</c:v>
                </c:pt>
                <c:pt idx="75">
                  <c:v>147.02593999999999</c:v>
                </c:pt>
                <c:pt idx="76">
                  <c:v>147.98066999999992</c:v>
                </c:pt>
                <c:pt idx="77">
                  <c:v>148.91877999999997</c:v>
                </c:pt>
                <c:pt idx="78">
                  <c:v>149.8267800000001</c:v>
                </c:pt>
                <c:pt idx="79">
                  <c:v>150.71886999999992</c:v>
                </c:pt>
                <c:pt idx="80">
                  <c:v>151.68525999999997</c:v>
                </c:pt>
                <c:pt idx="81">
                  <c:v>152.66732000000002</c:v>
                </c:pt>
                <c:pt idx="82">
                  <c:v>153.60473000000002</c:v>
                </c:pt>
                <c:pt idx="83">
                  <c:v>154.52376000000004</c:v>
                </c:pt>
                <c:pt idx="84">
                  <c:v>155.4839300000001</c:v>
                </c:pt>
                <c:pt idx="85">
                  <c:v>156.45146</c:v>
                </c:pt>
                <c:pt idx="86">
                  <c:v>157.37067000000002</c:v>
                </c:pt>
                <c:pt idx="87">
                  <c:v>158.2221199999999</c:v>
                </c:pt>
                <c:pt idx="88">
                  <c:v>159.14795000000004</c:v>
                </c:pt>
                <c:pt idx="89">
                  <c:v>159.9851000000001</c:v>
                </c:pt>
                <c:pt idx="90">
                  <c:v>160.86370000000011</c:v>
                </c:pt>
                <c:pt idx="91">
                  <c:v>161.72458000000006</c:v>
                </c:pt>
                <c:pt idx="92">
                  <c:v>162.5927099999999</c:v>
                </c:pt>
                <c:pt idx="93">
                  <c:v>163.3599099999999</c:v>
                </c:pt>
                <c:pt idx="94">
                  <c:v>164.19196000000011</c:v>
                </c:pt>
                <c:pt idx="95">
                  <c:v>165.01118999999994</c:v>
                </c:pt>
                <c:pt idx="96">
                  <c:v>165.85948000000008</c:v>
                </c:pt>
                <c:pt idx="97">
                  <c:v>166.05465000000004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51-4613-9044-024DCCF73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</c:numCache>
            </c:numRef>
          </c:xVal>
          <c:yVal>
            <c:numRef>
              <c:f>'Pu-12.5mN-5'!$E$2:$E$98</c:f>
              <c:numCache>
                <c:formatCode>0.00E+00</c:formatCode>
                <c:ptCount val="97"/>
                <c:pt idx="1">
                  <c:v>6.5650569785655949E-2</c:v>
                </c:pt>
                <c:pt idx="2">
                  <c:v>6.2969371546201677E-2</c:v>
                </c:pt>
                <c:pt idx="3">
                  <c:v>5.8118759252714328E-2</c:v>
                </c:pt>
                <c:pt idx="4">
                  <c:v>5.3328407162553902E-2</c:v>
                </c:pt>
                <c:pt idx="5">
                  <c:v>5.0532379039641098E-2</c:v>
                </c:pt>
                <c:pt idx="6">
                  <c:v>4.7978654062704192E-2</c:v>
                </c:pt>
                <c:pt idx="7">
                  <c:v>4.5964357263619374E-2</c:v>
                </c:pt>
                <c:pt idx="8">
                  <c:v>4.4786580916068956E-2</c:v>
                </c:pt>
                <c:pt idx="9">
                  <c:v>4.3574403218733772E-2</c:v>
                </c:pt>
                <c:pt idx="10">
                  <c:v>4.4600908583737865E-2</c:v>
                </c:pt>
                <c:pt idx="11">
                  <c:v>4.5333794777719129E-2</c:v>
                </c:pt>
                <c:pt idx="12">
                  <c:v>4.2892445233782495E-2</c:v>
                </c:pt>
                <c:pt idx="13">
                  <c:v>4.0486511726121541E-2</c:v>
                </c:pt>
                <c:pt idx="14">
                  <c:v>3.8352789129882485E-2</c:v>
                </c:pt>
                <c:pt idx="15">
                  <c:v>3.7735677472142466E-2</c:v>
                </c:pt>
                <c:pt idx="16">
                  <c:v>3.4226866116643218E-2</c:v>
                </c:pt>
                <c:pt idx="17">
                  <c:v>3.1398038482942911E-2</c:v>
                </c:pt>
                <c:pt idx="18">
                  <c:v>3.2500624249740338E-2</c:v>
                </c:pt>
                <c:pt idx="19">
                  <c:v>3.3424284074242284E-2</c:v>
                </c:pt>
                <c:pt idx="20">
                  <c:v>3.3401811662905408E-2</c:v>
                </c:pt>
                <c:pt idx="21">
                  <c:v>3.2814706990718485E-2</c:v>
                </c:pt>
                <c:pt idx="22">
                  <c:v>3.1880303450067364E-2</c:v>
                </c:pt>
                <c:pt idx="23">
                  <c:v>3.0736602461445776E-2</c:v>
                </c:pt>
                <c:pt idx="24">
                  <c:v>3.0733753572420103E-2</c:v>
                </c:pt>
                <c:pt idx="25">
                  <c:v>3.0366853287908786E-2</c:v>
                </c:pt>
                <c:pt idx="26">
                  <c:v>2.8528380219765816E-2</c:v>
                </c:pt>
                <c:pt idx="27">
                  <c:v>2.7284791783832935E-2</c:v>
                </c:pt>
                <c:pt idx="28">
                  <c:v>2.608587124837633E-2</c:v>
                </c:pt>
                <c:pt idx="29">
                  <c:v>2.5857459844663373E-2</c:v>
                </c:pt>
                <c:pt idx="30">
                  <c:v>2.5633834282831679E-2</c:v>
                </c:pt>
                <c:pt idx="31">
                  <c:v>2.5525157271723647E-2</c:v>
                </c:pt>
                <c:pt idx="32">
                  <c:v>2.5663038920023928E-2</c:v>
                </c:pt>
                <c:pt idx="33">
                  <c:v>2.4477610393528505E-2</c:v>
                </c:pt>
                <c:pt idx="34">
                  <c:v>2.2523298618585326E-2</c:v>
                </c:pt>
                <c:pt idx="35">
                  <c:v>2.207030119586894E-2</c:v>
                </c:pt>
                <c:pt idx="36">
                  <c:v>2.2522024858112746E-2</c:v>
                </c:pt>
                <c:pt idx="37">
                  <c:v>2.1845745429341781E-2</c:v>
                </c:pt>
                <c:pt idx="38">
                  <c:v>2.0620523436210972E-2</c:v>
                </c:pt>
                <c:pt idx="39">
                  <c:v>2.0362834561940525E-2</c:v>
                </c:pt>
                <c:pt idx="40">
                  <c:v>2.0122783330318084E-2</c:v>
                </c:pt>
                <c:pt idx="41">
                  <c:v>2.0056450220894334E-2</c:v>
                </c:pt>
                <c:pt idx="42">
                  <c:v>2.0594702013580955E-2</c:v>
                </c:pt>
                <c:pt idx="43">
                  <c:v>1.9264949163619875E-2</c:v>
                </c:pt>
                <c:pt idx="44">
                  <c:v>1.8252307008077034E-2</c:v>
                </c:pt>
                <c:pt idx="45">
                  <c:v>1.8317830900072152E-2</c:v>
                </c:pt>
                <c:pt idx="46">
                  <c:v>1.8614812299833614E-2</c:v>
                </c:pt>
                <c:pt idx="47">
                  <c:v>1.855169982454612E-2</c:v>
                </c:pt>
                <c:pt idx="48">
                  <c:v>1.7703244777352495E-2</c:v>
                </c:pt>
                <c:pt idx="49">
                  <c:v>1.7678901530531279E-2</c:v>
                </c:pt>
                <c:pt idx="50">
                  <c:v>1.8448129966363865E-2</c:v>
                </c:pt>
                <c:pt idx="51">
                  <c:v>1.8356958116945963E-2</c:v>
                </c:pt>
                <c:pt idx="52">
                  <c:v>1.8135211819566729E-2</c:v>
                </c:pt>
                <c:pt idx="53">
                  <c:v>1.7775209783065689E-2</c:v>
                </c:pt>
                <c:pt idx="54">
                  <c:v>1.6982255844908214E-2</c:v>
                </c:pt>
                <c:pt idx="55">
                  <c:v>1.6690785781537987E-2</c:v>
                </c:pt>
                <c:pt idx="56">
                  <c:v>1.6932558667030584E-2</c:v>
                </c:pt>
                <c:pt idx="57">
                  <c:v>1.672413833266817E-2</c:v>
                </c:pt>
                <c:pt idx="58">
                  <c:v>1.5753625052519826E-2</c:v>
                </c:pt>
                <c:pt idx="59">
                  <c:v>1.5758630757469277E-2</c:v>
                </c:pt>
                <c:pt idx="60">
                  <c:v>1.5804544559740751E-2</c:v>
                </c:pt>
                <c:pt idx="61">
                  <c:v>1.5221510253214943E-2</c:v>
                </c:pt>
                <c:pt idx="62">
                  <c:v>1.5658087054368997E-2</c:v>
                </c:pt>
                <c:pt idx="63">
                  <c:v>1.5511489285203548E-2</c:v>
                </c:pt>
                <c:pt idx="64">
                  <c:v>1.4956555222853111E-2</c:v>
                </c:pt>
                <c:pt idx="65">
                  <c:v>1.5360717785255171E-2</c:v>
                </c:pt>
                <c:pt idx="66">
                  <c:v>1.5076352967713723E-2</c:v>
                </c:pt>
                <c:pt idx="67">
                  <c:v>1.4791454589712764E-2</c:v>
                </c:pt>
                <c:pt idx="68">
                  <c:v>1.4626789481261967E-2</c:v>
                </c:pt>
                <c:pt idx="69">
                  <c:v>1.3944450751857559E-2</c:v>
                </c:pt>
                <c:pt idx="70">
                  <c:v>1.3435057009171979E-2</c:v>
                </c:pt>
                <c:pt idx="71">
                  <c:v>1.2852241551392309E-2</c:v>
                </c:pt>
                <c:pt idx="72">
                  <c:v>1.2877055157219829E-2</c:v>
                </c:pt>
                <c:pt idx="73">
                  <c:v>1.2914672115761102E-2</c:v>
                </c:pt>
                <c:pt idx="74">
                  <c:v>1.2476495133472376E-2</c:v>
                </c:pt>
                <c:pt idx="75">
                  <c:v>1.2776548838126019E-2</c:v>
                </c:pt>
                <c:pt idx="76">
                  <c:v>1.3197774234955247E-2</c:v>
                </c:pt>
                <c:pt idx="77">
                  <c:v>1.3124507195074171E-2</c:v>
                </c:pt>
                <c:pt idx="78">
                  <c:v>1.2405246560793632E-2</c:v>
                </c:pt>
                <c:pt idx="79">
                  <c:v>1.2087351494836264E-2</c:v>
                </c:pt>
                <c:pt idx="80">
                  <c:v>1.241355888077471E-2</c:v>
                </c:pt>
                <c:pt idx="81">
                  <c:v>1.2433902340896663E-2</c:v>
                </c:pt>
                <c:pt idx="82">
                  <c:v>1.2233174874768375E-2</c:v>
                </c:pt>
                <c:pt idx="83">
                  <c:v>1.2120685667669469E-2</c:v>
                </c:pt>
                <c:pt idx="84">
                  <c:v>1.2289204683438894E-2</c:v>
                </c:pt>
                <c:pt idx="85">
                  <c:v>1.20994170404609E-2</c:v>
                </c:pt>
                <c:pt idx="86">
                  <c:v>1.2136371634655484E-2</c:v>
                </c:pt>
                <c:pt idx="87">
                  <c:v>1.2326157615517256E-2</c:v>
                </c:pt>
                <c:pt idx="88">
                  <c:v>1.1973295985339635E-2</c:v>
                </c:pt>
                <c:pt idx="89">
                  <c:v>1.1479754231570534E-2</c:v>
                </c:pt>
                <c:pt idx="90">
                  <c:v>1.1762298971474036E-2</c:v>
                </c:pt>
                <c:pt idx="91">
                  <c:v>1.2052544001032287E-2</c:v>
                </c:pt>
                <c:pt idx="92">
                  <c:v>1.2132579677008299E-2</c:v>
                </c:pt>
                <c:pt idx="93">
                  <c:v>1.0786276653743364E-2</c:v>
                </c:pt>
                <c:pt idx="94">
                  <c:v>1.0813804060568845E-2</c:v>
                </c:pt>
                <c:pt idx="95">
                  <c:v>1.2623360066313392E-2</c:v>
                </c:pt>
                <c:pt idx="96">
                  <c:v>1.1925804569043163E-2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FF-476D-9140-4ED01FD1293D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</c:numCache>
            </c:numRef>
          </c:xVal>
          <c:yVal>
            <c:numRef>
              <c:f>'ZnO-12.5mN-5'!$E$2:$E$96</c:f>
              <c:numCache>
                <c:formatCode>General</c:formatCode>
                <c:ptCount val="95"/>
                <c:pt idx="1">
                  <c:v>6.0353853899078325E-2</c:v>
                </c:pt>
                <c:pt idx="2">
                  <c:v>5.6018755740887605E-2</c:v>
                </c:pt>
                <c:pt idx="3">
                  <c:v>5.3912710135589133E-2</c:v>
                </c:pt>
                <c:pt idx="4">
                  <c:v>5.0093668701094288E-2</c:v>
                </c:pt>
                <c:pt idx="5">
                  <c:v>4.5772309196547407E-2</c:v>
                </c:pt>
                <c:pt idx="6">
                  <c:v>4.3261770974333424E-2</c:v>
                </c:pt>
                <c:pt idx="7">
                  <c:v>4.2327221023061121E-2</c:v>
                </c:pt>
                <c:pt idx="8">
                  <c:v>3.9735855044578855E-2</c:v>
                </c:pt>
                <c:pt idx="9">
                  <c:v>3.7185425906477707E-2</c:v>
                </c:pt>
                <c:pt idx="10">
                  <c:v>3.9185955360963191E-2</c:v>
                </c:pt>
                <c:pt idx="11">
                  <c:v>4.0348880700448571E-2</c:v>
                </c:pt>
                <c:pt idx="12">
                  <c:v>3.8353631725286136E-2</c:v>
                </c:pt>
                <c:pt idx="13">
                  <c:v>3.5317490816331988E-2</c:v>
                </c:pt>
                <c:pt idx="14">
                  <c:v>3.4671006866284215E-2</c:v>
                </c:pt>
                <c:pt idx="15">
                  <c:v>3.5749495557160678E-2</c:v>
                </c:pt>
                <c:pt idx="16">
                  <c:v>3.407607899163155E-2</c:v>
                </c:pt>
                <c:pt idx="17">
                  <c:v>3.2575597653941822E-2</c:v>
                </c:pt>
                <c:pt idx="18">
                  <c:v>3.1621529733773843E-2</c:v>
                </c:pt>
                <c:pt idx="19">
                  <c:v>3.0342100296728472E-2</c:v>
                </c:pt>
                <c:pt idx="20">
                  <c:v>3.0091228665041745E-2</c:v>
                </c:pt>
                <c:pt idx="21">
                  <c:v>3.0262404823090436E-2</c:v>
                </c:pt>
                <c:pt idx="22">
                  <c:v>2.9795360329642303E-2</c:v>
                </c:pt>
                <c:pt idx="23">
                  <c:v>2.8560919214370862E-2</c:v>
                </c:pt>
                <c:pt idx="24">
                  <c:v>2.6595669299569968E-2</c:v>
                </c:pt>
                <c:pt idx="25">
                  <c:v>2.5916126315272563E-2</c:v>
                </c:pt>
                <c:pt idx="26">
                  <c:v>2.6129297850188492E-2</c:v>
                </c:pt>
                <c:pt idx="27">
                  <c:v>2.4442165983138107E-2</c:v>
                </c:pt>
                <c:pt idx="28">
                  <c:v>2.336744910111441E-2</c:v>
                </c:pt>
                <c:pt idx="29">
                  <c:v>2.3804828328666674E-2</c:v>
                </c:pt>
                <c:pt idx="30">
                  <c:v>2.3715796131773624E-2</c:v>
                </c:pt>
                <c:pt idx="31">
                  <c:v>2.2340575885284288E-2</c:v>
                </c:pt>
                <c:pt idx="32">
                  <c:v>2.2043938958233117E-2</c:v>
                </c:pt>
                <c:pt idx="33">
                  <c:v>2.2770556982147302E-2</c:v>
                </c:pt>
                <c:pt idx="34">
                  <c:v>2.1966518894329226E-2</c:v>
                </c:pt>
                <c:pt idx="35">
                  <c:v>2.0940800294064445E-2</c:v>
                </c:pt>
                <c:pt idx="36">
                  <c:v>2.025506318913527E-2</c:v>
                </c:pt>
                <c:pt idx="37">
                  <c:v>2.0372766969197112E-2</c:v>
                </c:pt>
                <c:pt idx="38">
                  <c:v>2.0424942746939824E-2</c:v>
                </c:pt>
                <c:pt idx="39">
                  <c:v>1.940053819981967E-2</c:v>
                </c:pt>
                <c:pt idx="40">
                  <c:v>1.8712410830870347E-2</c:v>
                </c:pt>
                <c:pt idx="41">
                  <c:v>1.7470844259508119E-2</c:v>
                </c:pt>
                <c:pt idx="42">
                  <c:v>1.7233695917257708E-2</c:v>
                </c:pt>
                <c:pt idx="43">
                  <c:v>1.8220522278888335E-2</c:v>
                </c:pt>
                <c:pt idx="44">
                  <c:v>1.8256441238244756E-2</c:v>
                </c:pt>
                <c:pt idx="45">
                  <c:v>1.7887266623037936E-2</c:v>
                </c:pt>
                <c:pt idx="46">
                  <c:v>1.684681064930332E-2</c:v>
                </c:pt>
                <c:pt idx="47">
                  <c:v>1.642995603265221E-2</c:v>
                </c:pt>
                <c:pt idx="48">
                  <c:v>1.7109554428722924E-2</c:v>
                </c:pt>
                <c:pt idx="49">
                  <c:v>1.7099820241410702E-2</c:v>
                </c:pt>
                <c:pt idx="50">
                  <c:v>1.6768153761036922E-2</c:v>
                </c:pt>
                <c:pt idx="51">
                  <c:v>1.6954533860714115E-2</c:v>
                </c:pt>
                <c:pt idx="52">
                  <c:v>1.6247182136313831E-2</c:v>
                </c:pt>
                <c:pt idx="53">
                  <c:v>1.5631231832227123E-2</c:v>
                </c:pt>
                <c:pt idx="54">
                  <c:v>1.5808504768842605E-2</c:v>
                </c:pt>
                <c:pt idx="55">
                  <c:v>1.566163700818634E-2</c:v>
                </c:pt>
                <c:pt idx="56">
                  <c:v>1.5359208053098872E-2</c:v>
                </c:pt>
                <c:pt idx="57">
                  <c:v>1.5274302589136158E-2</c:v>
                </c:pt>
                <c:pt idx="58">
                  <c:v>1.4474312614387927E-2</c:v>
                </c:pt>
                <c:pt idx="59">
                  <c:v>1.4074566251464771E-2</c:v>
                </c:pt>
                <c:pt idx="60">
                  <c:v>1.4391448712431892E-2</c:v>
                </c:pt>
                <c:pt idx="61">
                  <c:v>1.3843705104969321E-2</c:v>
                </c:pt>
                <c:pt idx="62">
                  <c:v>1.3235193075142582E-2</c:v>
                </c:pt>
                <c:pt idx="63">
                  <c:v>1.2846271881050289E-2</c:v>
                </c:pt>
                <c:pt idx="64">
                  <c:v>1.2795671280394319E-2</c:v>
                </c:pt>
                <c:pt idx="65">
                  <c:v>1.2276486049670913E-2</c:v>
                </c:pt>
                <c:pt idx="66">
                  <c:v>1.2132192223434937E-2</c:v>
                </c:pt>
                <c:pt idx="67">
                  <c:v>1.2616584486325152E-2</c:v>
                </c:pt>
                <c:pt idx="68">
                  <c:v>1.2740185502787672E-2</c:v>
                </c:pt>
                <c:pt idx="69">
                  <c:v>1.2840544934714244E-2</c:v>
                </c:pt>
                <c:pt idx="70">
                  <c:v>1.272542049324013E-2</c:v>
                </c:pt>
                <c:pt idx="71">
                  <c:v>1.2869225732964024E-2</c:v>
                </c:pt>
                <c:pt idx="72">
                  <c:v>1.2551938216271376E-2</c:v>
                </c:pt>
                <c:pt idx="73">
                  <c:v>1.2261777806530549E-2</c:v>
                </c:pt>
                <c:pt idx="74">
                  <c:v>1.2492322501380597E-2</c:v>
                </c:pt>
                <c:pt idx="75">
                  <c:v>1.267279868472739E-2</c:v>
                </c:pt>
                <c:pt idx="76">
                  <c:v>1.2456597757479171E-2</c:v>
                </c:pt>
                <c:pt idx="77">
                  <c:v>1.2095733635189725E-2</c:v>
                </c:pt>
                <c:pt idx="78">
                  <c:v>1.2081401568752937E-2</c:v>
                </c:pt>
                <c:pt idx="79">
                  <c:v>1.213301888947047E-2</c:v>
                </c:pt>
                <c:pt idx="80">
                  <c:v>1.1945784052080185E-2</c:v>
                </c:pt>
                <c:pt idx="81">
                  <c:v>1.1484140206093611E-2</c:v>
                </c:pt>
                <c:pt idx="82">
                  <c:v>1.148670343413799E-2</c:v>
                </c:pt>
                <c:pt idx="83">
                  <c:v>1.1662871900915488E-2</c:v>
                </c:pt>
                <c:pt idx="84">
                  <c:v>1.1657064669880122E-2</c:v>
                </c:pt>
                <c:pt idx="85">
                  <c:v>1.1413337100766538E-2</c:v>
                </c:pt>
                <c:pt idx="86">
                  <c:v>1.1090009511407662E-2</c:v>
                </c:pt>
                <c:pt idx="87">
                  <c:v>1.1150540579197328E-2</c:v>
                </c:pt>
                <c:pt idx="88">
                  <c:v>1.1304038969675141E-2</c:v>
                </c:pt>
                <c:pt idx="89">
                  <c:v>1.1284427827587876E-2</c:v>
                </c:pt>
                <c:pt idx="90">
                  <c:v>1.0753050022367825E-2</c:v>
                </c:pt>
                <c:pt idx="91">
                  <c:v>1.0313691000299588E-2</c:v>
                </c:pt>
                <c:pt idx="92">
                  <c:v>1.0389209822278752E-2</c:v>
                </c:pt>
                <c:pt idx="93">
                  <c:v>1.0541582058280164E-2</c:v>
                </c:pt>
                <c:pt idx="94">
                  <c:v>1.0655741660384657E-2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FF-476D-9140-4ED01FD1293D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</c:numCache>
            </c:numRef>
          </c:xVal>
          <c:yVal>
            <c:numRef>
              <c:f>'SS-12.5mN-5'!$E$2:$E$96</c:f>
              <c:numCache>
                <c:formatCode>General</c:formatCode>
                <c:ptCount val="95"/>
                <c:pt idx="1">
                  <c:v>7.0123798576704574E-2</c:v>
                </c:pt>
                <c:pt idx="2">
                  <c:v>6.572372968088333E-2</c:v>
                </c:pt>
                <c:pt idx="3">
                  <c:v>5.1513818875627879E-2</c:v>
                </c:pt>
                <c:pt idx="4">
                  <c:v>5.1243773996257895E-2</c:v>
                </c:pt>
                <c:pt idx="5">
                  <c:v>5.3027629418212797E-2</c:v>
                </c:pt>
                <c:pt idx="6">
                  <c:v>5.3910408418657012E-2</c:v>
                </c:pt>
                <c:pt idx="7">
                  <c:v>5.2701447674565388E-2</c:v>
                </c:pt>
                <c:pt idx="8">
                  <c:v>4.9591743658368631E-2</c:v>
                </c:pt>
                <c:pt idx="9">
                  <c:v>4.8347426226013922E-2</c:v>
                </c:pt>
                <c:pt idx="10">
                  <c:v>4.9369823475661365E-2</c:v>
                </c:pt>
                <c:pt idx="11">
                  <c:v>4.9709647991691967E-2</c:v>
                </c:pt>
                <c:pt idx="12">
                  <c:v>4.8502181056247221E-2</c:v>
                </c:pt>
                <c:pt idx="13">
                  <c:v>4.644453384234673E-2</c:v>
                </c:pt>
                <c:pt idx="14">
                  <c:v>4.0579843670647334E-2</c:v>
                </c:pt>
                <c:pt idx="15">
                  <c:v>3.6880661182966776E-2</c:v>
                </c:pt>
                <c:pt idx="16">
                  <c:v>3.8205707206734781E-2</c:v>
                </c:pt>
                <c:pt idx="17">
                  <c:v>3.8861600250938974E-2</c:v>
                </c:pt>
                <c:pt idx="18">
                  <c:v>3.8806578503802015E-2</c:v>
                </c:pt>
                <c:pt idx="19">
                  <c:v>3.7622199928869934E-2</c:v>
                </c:pt>
                <c:pt idx="20">
                  <c:v>3.598271613337696E-2</c:v>
                </c:pt>
                <c:pt idx="21">
                  <c:v>3.6439200422241372E-2</c:v>
                </c:pt>
                <c:pt idx="22">
                  <c:v>3.7038697171456546E-2</c:v>
                </c:pt>
                <c:pt idx="23">
                  <c:v>3.507576710542553E-2</c:v>
                </c:pt>
                <c:pt idx="24">
                  <c:v>3.3004069042573352E-2</c:v>
                </c:pt>
                <c:pt idx="25">
                  <c:v>3.0867765370646241E-2</c:v>
                </c:pt>
                <c:pt idx="26">
                  <c:v>2.873959967074979E-2</c:v>
                </c:pt>
                <c:pt idx="27">
                  <c:v>2.8686410438506758E-2</c:v>
                </c:pt>
                <c:pt idx="28">
                  <c:v>2.996070527772618E-2</c:v>
                </c:pt>
                <c:pt idx="29">
                  <c:v>3.0054265971825148E-2</c:v>
                </c:pt>
                <c:pt idx="30">
                  <c:v>2.8516723337518601E-2</c:v>
                </c:pt>
                <c:pt idx="31">
                  <c:v>2.8281594676431709E-2</c:v>
                </c:pt>
                <c:pt idx="32">
                  <c:v>2.7789301044436339E-2</c:v>
                </c:pt>
                <c:pt idx="33">
                  <c:v>2.5936071903143655E-2</c:v>
                </c:pt>
                <c:pt idx="34">
                  <c:v>2.5228291972268828E-2</c:v>
                </c:pt>
                <c:pt idx="35">
                  <c:v>2.5532699268966941E-2</c:v>
                </c:pt>
                <c:pt idx="36">
                  <c:v>2.6958568243635871E-2</c:v>
                </c:pt>
                <c:pt idx="37">
                  <c:v>2.7543125232326417E-2</c:v>
                </c:pt>
                <c:pt idx="38">
                  <c:v>2.6304470214660529E-2</c:v>
                </c:pt>
                <c:pt idx="39">
                  <c:v>2.5107908998812815E-2</c:v>
                </c:pt>
                <c:pt idx="40">
                  <c:v>2.4586686865321741E-2</c:v>
                </c:pt>
                <c:pt idx="41">
                  <c:v>2.5077502848907342E-2</c:v>
                </c:pt>
                <c:pt idx="42">
                  <c:v>2.4778673905025247E-2</c:v>
                </c:pt>
                <c:pt idx="43">
                  <c:v>2.3546089326835294E-2</c:v>
                </c:pt>
                <c:pt idx="44">
                  <c:v>2.2685079058321178E-2</c:v>
                </c:pt>
                <c:pt idx="45">
                  <c:v>2.2707276867996635E-2</c:v>
                </c:pt>
                <c:pt idx="46">
                  <c:v>2.0813205817785379E-2</c:v>
                </c:pt>
                <c:pt idx="47">
                  <c:v>1.9966036187660678E-2</c:v>
                </c:pt>
                <c:pt idx="48">
                  <c:v>2.1135349433569591E-2</c:v>
                </c:pt>
                <c:pt idx="49">
                  <c:v>2.0827488880914274E-2</c:v>
                </c:pt>
                <c:pt idx="50">
                  <c:v>2.0932036933331139E-2</c:v>
                </c:pt>
                <c:pt idx="51">
                  <c:v>2.241597237967119E-2</c:v>
                </c:pt>
                <c:pt idx="52">
                  <c:v>2.25831179607364E-2</c:v>
                </c:pt>
                <c:pt idx="53">
                  <c:v>2.1384908031965747E-2</c:v>
                </c:pt>
                <c:pt idx="54">
                  <c:v>1.9037360097288212E-2</c:v>
                </c:pt>
                <c:pt idx="55">
                  <c:v>1.8333688408347988E-2</c:v>
                </c:pt>
                <c:pt idx="56">
                  <c:v>1.9436730948934285E-2</c:v>
                </c:pt>
                <c:pt idx="57">
                  <c:v>1.829762935713412E-2</c:v>
                </c:pt>
                <c:pt idx="58">
                  <c:v>1.730120408671075E-2</c:v>
                </c:pt>
                <c:pt idx="59">
                  <c:v>1.8064981940912578E-2</c:v>
                </c:pt>
                <c:pt idx="60">
                  <c:v>1.8196564147867789E-2</c:v>
                </c:pt>
                <c:pt idx="61">
                  <c:v>1.8595561821659251E-2</c:v>
                </c:pt>
                <c:pt idx="62">
                  <c:v>1.8412382193222082E-2</c:v>
                </c:pt>
                <c:pt idx="63">
                  <c:v>1.787693016258645E-2</c:v>
                </c:pt>
                <c:pt idx="64">
                  <c:v>1.8260521749352363E-2</c:v>
                </c:pt>
                <c:pt idx="65">
                  <c:v>1.8217356806277875E-2</c:v>
                </c:pt>
                <c:pt idx="66">
                  <c:v>1.7967063709634606E-2</c:v>
                </c:pt>
                <c:pt idx="67">
                  <c:v>1.7707566470872096E-2</c:v>
                </c:pt>
                <c:pt idx="68">
                  <c:v>1.7369858192359967E-2</c:v>
                </c:pt>
                <c:pt idx="69">
                  <c:v>1.7327141111903005E-2</c:v>
                </c:pt>
                <c:pt idx="70">
                  <c:v>1.7875034022498525E-2</c:v>
                </c:pt>
                <c:pt idx="71">
                  <c:v>1.7710858546794179E-2</c:v>
                </c:pt>
                <c:pt idx="72">
                  <c:v>1.698756013698911E-2</c:v>
                </c:pt>
                <c:pt idx="73">
                  <c:v>1.6671861400360248E-2</c:v>
                </c:pt>
                <c:pt idx="74">
                  <c:v>1.6806627644382406E-2</c:v>
                </c:pt>
                <c:pt idx="75">
                  <c:v>1.6704601912287519E-2</c:v>
                </c:pt>
                <c:pt idx="76">
                  <c:v>1.624593190446344E-2</c:v>
                </c:pt>
                <c:pt idx="77">
                  <c:v>1.6057919976470787E-2</c:v>
                </c:pt>
                <c:pt idx="78">
                  <c:v>1.6420206048397744E-2</c:v>
                </c:pt>
                <c:pt idx="79">
                  <c:v>1.7252901016227076E-2</c:v>
                </c:pt>
                <c:pt idx="80">
                  <c:v>1.6511704209783248E-2</c:v>
                </c:pt>
                <c:pt idx="81">
                  <c:v>1.5058894092239252E-2</c:v>
                </c:pt>
                <c:pt idx="82">
                  <c:v>1.4682364678954271E-2</c:v>
                </c:pt>
                <c:pt idx="83">
                  <c:v>1.5225511419300522E-2</c:v>
                </c:pt>
                <c:pt idx="84">
                  <c:v>1.5213151094381325E-2</c:v>
                </c:pt>
                <c:pt idx="85">
                  <c:v>1.4192530390103819E-2</c:v>
                </c:pt>
                <c:pt idx="86">
                  <c:v>1.4373013541980176E-2</c:v>
                </c:pt>
                <c:pt idx="87">
                  <c:v>1.4340921075987376E-2</c:v>
                </c:pt>
                <c:pt idx="88">
                  <c:v>1.4270395091851785E-2</c:v>
                </c:pt>
                <c:pt idx="89">
                  <c:v>1.4957874248475174E-2</c:v>
                </c:pt>
                <c:pt idx="90">
                  <c:v>1.4766569499866765E-2</c:v>
                </c:pt>
                <c:pt idx="91">
                  <c:v>1.4543904775579118E-2</c:v>
                </c:pt>
                <c:pt idx="92">
                  <c:v>1.3777538815454406E-2</c:v>
                </c:pt>
                <c:pt idx="93">
                  <c:v>1.2411637889506999E-2</c:v>
                </c:pt>
                <c:pt idx="94">
                  <c:v>1.2999885098948413E-2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FF-476D-9140-4ED01FD1293D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</c:numCache>
            </c:numRef>
          </c:xVal>
          <c:yVal>
            <c:numRef>
              <c:f>'HS-12.5mN-5'!$E$2:$E$98</c:f>
              <c:numCache>
                <c:formatCode>General</c:formatCode>
                <c:ptCount val="97"/>
                <c:pt idx="1">
                  <c:v>5.943159019985142E-2</c:v>
                </c:pt>
                <c:pt idx="2">
                  <c:v>4.7474204601544182E-2</c:v>
                </c:pt>
                <c:pt idx="3">
                  <c:v>4.2369338947760328E-2</c:v>
                </c:pt>
                <c:pt idx="4">
                  <c:v>4.2975456076017958E-2</c:v>
                </c:pt>
                <c:pt idx="5">
                  <c:v>4.0953941713292627E-2</c:v>
                </c:pt>
                <c:pt idx="6">
                  <c:v>4.0217869753501868E-2</c:v>
                </c:pt>
                <c:pt idx="7">
                  <c:v>3.7690798651554433E-2</c:v>
                </c:pt>
                <c:pt idx="8">
                  <c:v>3.5957291839925735E-2</c:v>
                </c:pt>
                <c:pt idx="9">
                  <c:v>3.4879951139174338E-2</c:v>
                </c:pt>
                <c:pt idx="10">
                  <c:v>3.6374174708521674E-2</c:v>
                </c:pt>
                <c:pt idx="11">
                  <c:v>3.7909647621202129E-2</c:v>
                </c:pt>
                <c:pt idx="12">
                  <c:v>3.6110427367831363E-2</c:v>
                </c:pt>
                <c:pt idx="13">
                  <c:v>3.4198066328190183E-2</c:v>
                </c:pt>
                <c:pt idx="14">
                  <c:v>3.2903736151393498E-2</c:v>
                </c:pt>
                <c:pt idx="15">
                  <c:v>3.2017750804810591E-2</c:v>
                </c:pt>
                <c:pt idx="16">
                  <c:v>3.1329284217989202E-2</c:v>
                </c:pt>
                <c:pt idx="17">
                  <c:v>3.0386017257786363E-2</c:v>
                </c:pt>
                <c:pt idx="18">
                  <c:v>2.9316082732713775E-2</c:v>
                </c:pt>
                <c:pt idx="19">
                  <c:v>2.8332611939001582E-2</c:v>
                </c:pt>
                <c:pt idx="20">
                  <c:v>2.7120599516620044E-2</c:v>
                </c:pt>
                <c:pt idx="21">
                  <c:v>2.5728338519996577E-2</c:v>
                </c:pt>
                <c:pt idx="22">
                  <c:v>2.515363689767177E-2</c:v>
                </c:pt>
                <c:pt idx="23">
                  <c:v>2.4958078587679792E-2</c:v>
                </c:pt>
                <c:pt idx="24">
                  <c:v>2.3637071978800536E-2</c:v>
                </c:pt>
                <c:pt idx="25">
                  <c:v>2.3183188004993232E-2</c:v>
                </c:pt>
                <c:pt idx="26">
                  <c:v>2.2464420065450064E-2</c:v>
                </c:pt>
                <c:pt idx="27">
                  <c:v>2.1016521972520293E-2</c:v>
                </c:pt>
                <c:pt idx="28">
                  <c:v>2.0070170004640526E-2</c:v>
                </c:pt>
                <c:pt idx="29">
                  <c:v>1.9501699335772917E-2</c:v>
                </c:pt>
                <c:pt idx="30">
                  <c:v>1.9092157353309325E-2</c:v>
                </c:pt>
                <c:pt idx="31">
                  <c:v>1.8532368385699761E-2</c:v>
                </c:pt>
                <c:pt idx="32">
                  <c:v>1.8800094278579604E-2</c:v>
                </c:pt>
                <c:pt idx="33">
                  <c:v>1.8705318267354127E-2</c:v>
                </c:pt>
                <c:pt idx="34">
                  <c:v>1.7674062300052595E-2</c:v>
                </c:pt>
                <c:pt idx="35">
                  <c:v>1.7019172843678397E-2</c:v>
                </c:pt>
                <c:pt idx="36">
                  <c:v>1.7472170664425295E-2</c:v>
                </c:pt>
                <c:pt idx="37">
                  <c:v>1.7358329548134595E-2</c:v>
                </c:pt>
                <c:pt idx="38">
                  <c:v>1.6615571030314788E-2</c:v>
                </c:pt>
                <c:pt idx="39">
                  <c:v>1.6793714787853169E-2</c:v>
                </c:pt>
                <c:pt idx="40">
                  <c:v>1.6930538329137001E-2</c:v>
                </c:pt>
                <c:pt idx="41">
                  <c:v>1.6750732635323472E-2</c:v>
                </c:pt>
                <c:pt idx="42">
                  <c:v>1.6604596758545375E-2</c:v>
                </c:pt>
                <c:pt idx="43">
                  <c:v>1.6061643662064001E-2</c:v>
                </c:pt>
                <c:pt idx="44">
                  <c:v>1.5339375538575648E-2</c:v>
                </c:pt>
                <c:pt idx="45">
                  <c:v>1.4216876832973168E-2</c:v>
                </c:pt>
                <c:pt idx="46">
                  <c:v>1.3267543742147662E-2</c:v>
                </c:pt>
                <c:pt idx="47">
                  <c:v>1.3732838368234735E-2</c:v>
                </c:pt>
                <c:pt idx="48">
                  <c:v>1.4633385770807097E-2</c:v>
                </c:pt>
                <c:pt idx="49">
                  <c:v>1.4917594079839409E-2</c:v>
                </c:pt>
                <c:pt idx="50">
                  <c:v>1.4721197924318715E-2</c:v>
                </c:pt>
                <c:pt idx="51">
                  <c:v>1.4269763302742407E-2</c:v>
                </c:pt>
                <c:pt idx="52">
                  <c:v>1.3970109373100122E-2</c:v>
                </c:pt>
                <c:pt idx="53">
                  <c:v>1.3822020264766484E-2</c:v>
                </c:pt>
                <c:pt idx="54">
                  <c:v>1.3441054201672627E-2</c:v>
                </c:pt>
                <c:pt idx="55">
                  <c:v>1.2493842731520117E-2</c:v>
                </c:pt>
                <c:pt idx="56">
                  <c:v>1.2295066906961532E-2</c:v>
                </c:pt>
                <c:pt idx="57">
                  <c:v>1.2758743763453123E-2</c:v>
                </c:pt>
                <c:pt idx="58">
                  <c:v>1.2382283477683947E-2</c:v>
                </c:pt>
                <c:pt idx="59">
                  <c:v>1.1822388756722335E-2</c:v>
                </c:pt>
                <c:pt idx="60">
                  <c:v>1.1561028489336173E-2</c:v>
                </c:pt>
                <c:pt idx="61">
                  <c:v>1.1327055272718906E-2</c:v>
                </c:pt>
                <c:pt idx="62">
                  <c:v>1.1087525643409955E-2</c:v>
                </c:pt>
                <c:pt idx="63">
                  <c:v>1.0789675282832855E-2</c:v>
                </c:pt>
                <c:pt idx="64">
                  <c:v>1.0753768717138106E-2</c:v>
                </c:pt>
                <c:pt idx="65">
                  <c:v>1.0919855644158686E-2</c:v>
                </c:pt>
                <c:pt idx="66">
                  <c:v>1.0629066061294205E-2</c:v>
                </c:pt>
                <c:pt idx="67">
                  <c:v>9.9979001479964733E-3</c:v>
                </c:pt>
                <c:pt idx="68">
                  <c:v>1.0166462890391704E-2</c:v>
                </c:pt>
                <c:pt idx="69">
                  <c:v>1.0851194520208747E-2</c:v>
                </c:pt>
                <c:pt idx="70">
                  <c:v>1.1113067983314195E-2</c:v>
                </c:pt>
                <c:pt idx="71">
                  <c:v>1.0791637040430412E-2</c:v>
                </c:pt>
                <c:pt idx="72">
                  <c:v>1.0546811679592304E-2</c:v>
                </c:pt>
                <c:pt idx="73">
                  <c:v>1.0735421651573955E-2</c:v>
                </c:pt>
                <c:pt idx="74">
                  <c:v>1.0593053518987219E-2</c:v>
                </c:pt>
                <c:pt idx="75">
                  <c:v>1.0552179405405857E-2</c:v>
                </c:pt>
                <c:pt idx="76">
                  <c:v>1.0475211859772713E-2</c:v>
                </c:pt>
                <c:pt idx="77">
                  <c:v>9.5961908816717574E-3</c:v>
                </c:pt>
                <c:pt idx="78">
                  <c:v>8.8266082630743918E-3</c:v>
                </c:pt>
                <c:pt idx="79">
                  <c:v>9.1616077134344664E-3</c:v>
                </c:pt>
                <c:pt idx="80">
                  <c:v>9.3303198024983387E-3</c:v>
                </c:pt>
                <c:pt idx="81">
                  <c:v>9.1694429496178322E-3</c:v>
                </c:pt>
                <c:pt idx="82">
                  <c:v>9.3482555560397834E-3</c:v>
                </c:pt>
                <c:pt idx="83">
                  <c:v>9.6647230188796809E-3</c:v>
                </c:pt>
                <c:pt idx="84">
                  <c:v>1.0189622548439938E-2</c:v>
                </c:pt>
                <c:pt idx="85">
                  <c:v>9.9521627040264245E-3</c:v>
                </c:pt>
                <c:pt idx="86">
                  <c:v>8.7814010840721324E-3</c:v>
                </c:pt>
                <c:pt idx="87">
                  <c:v>8.5432432467026798E-3</c:v>
                </c:pt>
                <c:pt idx="88">
                  <c:v>8.647128640342245E-3</c:v>
                </c:pt>
                <c:pt idx="89">
                  <c:v>8.9147742159728736E-3</c:v>
                </c:pt>
                <c:pt idx="90">
                  <c:v>9.1312751005944541E-3</c:v>
                </c:pt>
                <c:pt idx="91">
                  <c:v>8.6764584274895192E-3</c:v>
                </c:pt>
                <c:pt idx="92">
                  <c:v>8.4719112322791407E-3</c:v>
                </c:pt>
                <c:pt idx="93">
                  <c:v>8.2197775379598687E-3</c:v>
                </c:pt>
                <c:pt idx="94">
                  <c:v>8.1964638403858783E-3</c:v>
                </c:pt>
                <c:pt idx="95">
                  <c:v>8.3383406568442609E-3</c:v>
                </c:pt>
                <c:pt idx="96">
                  <c:v>5.2302404400608E-3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FF-476D-9140-4ED01FD1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'Pu-12.5mN-5'!$U$29:$W$29</c:f>
              <c:numCache>
                <c:formatCode>General</c:formatCode>
                <c:ptCount val="3"/>
                <c:pt idx="0">
                  <c:v>227.57349000000022</c:v>
                </c:pt>
                <c:pt idx="1">
                  <c:v>185.61906999999997</c:v>
                </c:pt>
                <c:pt idx="2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8-4515-861C-0D51E9AD2D71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'Pu-12.5mN-5'!$U$30:$W$30</c:f>
              <c:numCache>
                <c:formatCode>General</c:formatCode>
                <c:ptCount val="3"/>
                <c:pt idx="0">
                  <c:v>209.68163000000004</c:v>
                </c:pt>
                <c:pt idx="1">
                  <c:v>168.09417999999982</c:v>
                </c:pt>
                <c:pt idx="2">
                  <c:v>146.83110000000011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8-4515-861C-0D51E9AD2D71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'Pu-12.5mN-5'!$U$31:$W$31</c:f>
              <c:numCache>
                <c:formatCode>General</c:formatCode>
                <c:ptCount val="3"/>
                <c:pt idx="0">
                  <c:v>295.68998999999985</c:v>
                </c:pt>
                <c:pt idx="1">
                  <c:v>235.29179000000022</c:v>
                </c:pt>
                <c:pt idx="2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8-4515-861C-0D51E9AD2D71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'Pu-12.5mN-5'!$U$32:$W$32</c:f>
              <c:numCache>
                <c:formatCode>General</c:formatCode>
                <c:ptCount val="3"/>
                <c:pt idx="0">
                  <c:v>166.05465000000004</c:v>
                </c:pt>
                <c:pt idx="1">
                  <c:v>139.64913000000001</c:v>
                </c:pt>
                <c:pt idx="2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98-4515-861C-0D51E9AD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320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'Pu-12.5mN-5'!$AA$29:$AC$29</c:f>
              <c:numCache>
                <c:formatCode>General</c:formatCode>
                <c:ptCount val="3"/>
                <c:pt idx="0">
                  <c:v>12.198376424588339</c:v>
                </c:pt>
                <c:pt idx="1">
                  <c:v>9.2021611910823111</c:v>
                </c:pt>
                <c:pt idx="2">
                  <c:v>7.4656526380325161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BDA-A177-D56A01B76619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'Pu-12.5mN-5'!$AA$30:$AC$30</c:f>
              <c:numCache>
                <c:formatCode>General</c:formatCode>
                <c:ptCount val="3"/>
                <c:pt idx="0">
                  <c:v>11.206165450905862</c:v>
                </c:pt>
                <c:pt idx="1">
                  <c:v>8.7554063185418372</c:v>
                </c:pt>
                <c:pt idx="2">
                  <c:v>7.559144482586877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BD-4BDA-A177-D56A01B76619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'Pu-12.5mN-5'!$AA$31:$AC$31</c:f>
              <c:numCache>
                <c:formatCode>General</c:formatCode>
                <c:ptCount val="3"/>
                <c:pt idx="0">
                  <c:v>14.061718185752667</c:v>
                </c:pt>
                <c:pt idx="1">
                  <c:v>10.710759822549894</c:v>
                </c:pt>
                <c:pt idx="2">
                  <c:v>9.0263523476300893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D-4BDA-A177-D56A01B76619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'Pu-12.5mN-5'!$AA$32:$AC$32</c:f>
              <c:numCache>
                <c:formatCode>General</c:formatCode>
                <c:ptCount val="3"/>
                <c:pt idx="0">
                  <c:v>9.633326638440991</c:v>
                </c:pt>
                <c:pt idx="1">
                  <c:v>7.7209255004169499</c:v>
                </c:pt>
                <c:pt idx="2">
                  <c:v>6.1432607309057037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D-4BDA-A177-D56A01B7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12000000000002"/>
            <c:dispRSqr val="0"/>
            <c:dispEq val="1"/>
            <c:trendlineLbl>
              <c:layout>
                <c:manualLayout>
                  <c:x val="9.9953433019226046E-2"/>
                  <c:y val="-0.129710677248831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'Pu-12.5mN-5'!$H$2:$H$100</c:f>
              <c:numCache>
                <c:formatCode>General</c:formatCode>
                <c:ptCount val="99"/>
                <c:pt idx="1">
                  <c:v>-2.7234089991292443</c:v>
                </c:pt>
                <c:pt idx="2">
                  <c:v>-2.7651068367408853</c:v>
                </c:pt>
                <c:pt idx="3">
                  <c:v>-2.8452667885341776</c:v>
                </c:pt>
                <c:pt idx="4">
                  <c:v>-2.9312861223845084</c:v>
                </c:pt>
                <c:pt idx="5">
                  <c:v>-2.9851409790601089</c:v>
                </c:pt>
                <c:pt idx="6">
                  <c:v>-3.0369990740127375</c:v>
                </c:pt>
                <c:pt idx="7">
                  <c:v>-3.079889024933566</c:v>
                </c:pt>
                <c:pt idx="8">
                  <c:v>-3.1058467175536646</c:v>
                </c:pt>
                <c:pt idx="9">
                  <c:v>-3.1332853831664798</c:v>
                </c:pt>
                <c:pt idx="10">
                  <c:v>-3.1100010483309339</c:v>
                </c:pt>
                <c:pt idx="11">
                  <c:v>-3.0937025030457246</c:v>
                </c:pt>
                <c:pt idx="12">
                  <c:v>-3.1490595703325361</c:v>
                </c:pt>
                <c:pt idx="13">
                  <c:v>-3.2067864041405145</c:v>
                </c:pt>
                <c:pt idx="14">
                  <c:v>-3.2609280255244628</c:v>
                </c:pt>
                <c:pt idx="15">
                  <c:v>-3.2771492799907387</c:v>
                </c:pt>
                <c:pt idx="16">
                  <c:v>-3.374744384337351</c:v>
                </c:pt>
                <c:pt idx="17">
                  <c:v>-3.4610098567152652</c:v>
                </c:pt>
                <c:pt idx="18">
                  <c:v>-3.4264959821465926</c:v>
                </c:pt>
                <c:pt idx="19">
                  <c:v>-3.3984725750943543</c:v>
                </c:pt>
                <c:pt idx="20">
                  <c:v>-3.3991451390661407</c:v>
                </c:pt>
                <c:pt idx="21">
                  <c:v>-3.4168784802226764</c:v>
                </c:pt>
                <c:pt idx="22">
                  <c:v>-3.4457669065964094</c:v>
                </c:pt>
                <c:pt idx="23">
                  <c:v>-3.4823010719817895</c:v>
                </c:pt>
                <c:pt idx="24">
                  <c:v>-3.4823937634581861</c:v>
                </c:pt>
                <c:pt idx="25">
                  <c:v>-3.4944036178079783</c:v>
                </c:pt>
                <c:pt idx="26">
                  <c:v>-3.556855889999881</c:v>
                </c:pt>
                <c:pt idx="27">
                  <c:v>-3.6014258095318303</c:v>
                </c:pt>
                <c:pt idx="28">
                  <c:v>-3.6463614427061075</c:v>
                </c:pt>
                <c:pt idx="29">
                  <c:v>-3.6551561376608914</c:v>
                </c:pt>
                <c:pt idx="30">
                  <c:v>-3.6638421484363048</c:v>
                </c:pt>
                <c:pt idx="31">
                  <c:v>-3.6680907534724798</c:v>
                </c:pt>
                <c:pt idx="32">
                  <c:v>-3.6627034965644003</c:v>
                </c:pt>
                <c:pt idx="33">
                  <c:v>-3.7099964407460746</c:v>
                </c:pt>
                <c:pt idx="34">
                  <c:v>-3.7932050113666769</c:v>
                </c:pt>
                <c:pt idx="35">
                  <c:v>-3.8135224115085213</c:v>
                </c:pt>
                <c:pt idx="36">
                  <c:v>-3.7932615659821001</c:v>
                </c:pt>
                <c:pt idx="37">
                  <c:v>-3.8237490935929874</c:v>
                </c:pt>
                <c:pt idx="38">
                  <c:v>-3.8814684158362232</c:v>
                </c:pt>
                <c:pt idx="39">
                  <c:v>-3.894043874891072</c:v>
                </c:pt>
                <c:pt idx="40">
                  <c:v>-3.9059026068212868</c:v>
                </c:pt>
                <c:pt idx="41">
                  <c:v>-3.9092044701883162</c:v>
                </c:pt>
                <c:pt idx="42">
                  <c:v>-3.8827214200707783</c:v>
                </c:pt>
                <c:pt idx="43">
                  <c:v>-3.9494679397022097</c:v>
                </c:pt>
                <c:pt idx="44">
                  <c:v>-4.0034637955414034</c:v>
                </c:pt>
                <c:pt idx="45">
                  <c:v>-3.9998803273971468</c:v>
                </c:pt>
                <c:pt idx="46">
                  <c:v>-3.9837976549834146</c:v>
                </c:pt>
                <c:pt idx="47">
                  <c:v>-3.9871938593804783</c:v>
                </c:pt>
                <c:pt idx="48">
                  <c:v>-4.0340073354491714</c:v>
                </c:pt>
                <c:pt idx="49">
                  <c:v>-4.0353833543288857</c:v>
                </c:pt>
                <c:pt idx="50">
                  <c:v>-3.9927922704691992</c:v>
                </c:pt>
                <c:pt idx="51">
                  <c:v>-3.9977465874211284</c:v>
                </c:pt>
                <c:pt idx="52">
                  <c:v>-4.0098998261629211</c:v>
                </c:pt>
                <c:pt idx="53">
                  <c:v>-4.0299505012209478</c:v>
                </c:pt>
                <c:pt idx="54">
                  <c:v>-4.075586253866101</c:v>
                </c:pt>
                <c:pt idx="55">
                  <c:v>-4.092898461437759</c:v>
                </c:pt>
                <c:pt idx="56">
                  <c:v>-4.0785169621222872</c:v>
                </c:pt>
                <c:pt idx="57">
                  <c:v>-4.0909021940159178</c:v>
                </c:pt>
                <c:pt idx="58">
                  <c:v>-4.1506847781289684</c:v>
                </c:pt>
                <c:pt idx="59">
                  <c:v>-4.1503670791980039</c:v>
                </c:pt>
                <c:pt idx="60">
                  <c:v>-4.1474577499435599</c:v>
                </c:pt>
                <c:pt idx="61">
                  <c:v>-4.1850457032706707</c:v>
                </c:pt>
                <c:pt idx="62">
                  <c:v>-4.1567677507744198</c:v>
                </c:pt>
                <c:pt idx="63">
                  <c:v>-4.1661742854360613</c:v>
                </c:pt>
                <c:pt idx="64">
                  <c:v>-4.2026055988031228</c:v>
                </c:pt>
                <c:pt idx="65">
                  <c:v>-4.175941821543578</c:v>
                </c:pt>
                <c:pt idx="66">
                  <c:v>-4.1946277912940264</c:v>
                </c:pt>
                <c:pt idx="67">
                  <c:v>-4.2137056575543346</c:v>
                </c:pt>
                <c:pt idx="68">
                  <c:v>-4.2249005356561833</c:v>
                </c:pt>
                <c:pt idx="69">
                  <c:v>-4.2726736454221736</c:v>
                </c:pt>
                <c:pt idx="70">
                  <c:v>-4.309887793591197</c:v>
                </c:pt>
                <c:pt idx="71">
                  <c:v>-4.3542370430566937</c:v>
                </c:pt>
                <c:pt idx="72">
                  <c:v>-4.3523082213091362</c:v>
                </c:pt>
                <c:pt idx="73">
                  <c:v>-4.3493912406187007</c:v>
                </c:pt>
                <c:pt idx="74">
                  <c:v>-4.3839087941474899</c:v>
                </c:pt>
                <c:pt idx="75">
                  <c:v>-4.3601439104662854</c:v>
                </c:pt>
                <c:pt idx="76">
                  <c:v>-4.3277070821715169</c:v>
                </c:pt>
                <c:pt idx="77">
                  <c:v>-4.3332740182513252</c:v>
                </c:pt>
                <c:pt idx="78">
                  <c:v>-4.3896357861154103</c:v>
                </c:pt>
                <c:pt idx="79">
                  <c:v>-4.4155957041242138</c:v>
                </c:pt>
                <c:pt idx="80">
                  <c:v>-4.38896594563405</c:v>
                </c:pt>
                <c:pt idx="81">
                  <c:v>-4.38732847736427</c:v>
                </c:pt>
                <c:pt idx="82">
                  <c:v>-4.4036037656898221</c:v>
                </c:pt>
                <c:pt idx="83">
                  <c:v>-4.4128417267011191</c:v>
                </c:pt>
                <c:pt idx="84">
                  <c:v>-4.3990340699929389</c:v>
                </c:pt>
                <c:pt idx="85">
                  <c:v>-4.4145980060143675</c:v>
                </c:pt>
                <c:pt idx="86">
                  <c:v>-4.4115484149051376</c:v>
                </c:pt>
                <c:pt idx="87">
                  <c:v>-4.3960316392840841</c:v>
                </c:pt>
                <c:pt idx="88">
                  <c:v>-4.4250764434856196</c:v>
                </c:pt>
                <c:pt idx="89">
                  <c:v>-4.4671702967196589</c:v>
                </c:pt>
                <c:pt idx="90">
                  <c:v>-4.4428558648458853</c:v>
                </c:pt>
                <c:pt idx="91">
                  <c:v>-4.4184795209106351</c:v>
                </c:pt>
                <c:pt idx="92">
                  <c:v>-4.4118609094690227</c:v>
                </c:pt>
                <c:pt idx="93">
                  <c:v>-4.5294806330595518</c:v>
                </c:pt>
                <c:pt idx="94">
                  <c:v>-4.5269318072387374</c:v>
                </c:pt>
                <c:pt idx="95">
                  <c:v>-4.3722062079954487</c:v>
                </c:pt>
                <c:pt idx="96">
                  <c:v>-4.4290507753815174</c:v>
                </c:pt>
                <c:pt idx="97">
                  <c:v>-4.5469860554548962</c:v>
                </c:pt>
                <c:pt idx="98">
                  <c:v>-4.6116340703537819</c:v>
                </c:pt>
              </c:numCache>
            </c:numRef>
          </c:xVal>
          <c:yVal>
            <c:numRef>
              <c:f>'Pu-12.5mN-5'!$J$2:$J$100</c:f>
              <c:numCache>
                <c:formatCode>General</c:formatCode>
                <c:ptCount val="99"/>
                <c:pt idx="1">
                  <c:v>18.778438077434647</c:v>
                </c:pt>
                <c:pt idx="2">
                  <c:v>18.771986225392212</c:v>
                </c:pt>
                <c:pt idx="3">
                  <c:v>18.766088687506628</c:v>
                </c:pt>
                <c:pt idx="4">
                  <c:v>18.760607821909183</c:v>
                </c:pt>
                <c:pt idx="5">
                  <c:v>18.755541074002988</c:v>
                </c:pt>
                <c:pt idx="6">
                  <c:v>18.750801631394289</c:v>
                </c:pt>
                <c:pt idx="7">
                  <c:v>18.746240128230923</c:v>
                </c:pt>
                <c:pt idx="8">
                  <c:v>18.74181360960527</c:v>
                </c:pt>
                <c:pt idx="9">
                  <c:v>18.73747081456025</c:v>
                </c:pt>
                <c:pt idx="10">
                  <c:v>18.733422770810304</c:v>
                </c:pt>
                <c:pt idx="11">
                  <c:v>18.728973870473158</c:v>
                </c:pt>
                <c:pt idx="12">
                  <c:v>18.724718224546368</c:v>
                </c:pt>
                <c:pt idx="13">
                  <c:v>18.720669004430722</c:v>
                </c:pt>
                <c:pt idx="14">
                  <c:v>18.716766758575638</c:v>
                </c:pt>
                <c:pt idx="15">
                  <c:v>18.71302234751461</c:v>
                </c:pt>
                <c:pt idx="16">
                  <c:v>18.709336766311207</c:v>
                </c:pt>
                <c:pt idx="17">
                  <c:v>18.705763004979996</c:v>
                </c:pt>
                <c:pt idx="18">
                  <c:v>18.702311088548537</c:v>
                </c:pt>
                <c:pt idx="19">
                  <c:v>18.698973376065133</c:v>
                </c:pt>
                <c:pt idx="20">
                  <c:v>18.695668656162542</c:v>
                </c:pt>
                <c:pt idx="21">
                  <c:v>18.692434639638268</c:v>
                </c:pt>
                <c:pt idx="22">
                  <c:v>18.68930784656963</c:v>
                </c:pt>
                <c:pt idx="23">
                  <c:v>18.686253664304786</c:v>
                </c:pt>
                <c:pt idx="24">
                  <c:v>18.683288761408082</c:v>
                </c:pt>
                <c:pt idx="25">
                  <c:v>18.680352818053631</c:v>
                </c:pt>
                <c:pt idx="26">
                  <c:v>18.677518423245676</c:v>
                </c:pt>
                <c:pt idx="27">
                  <c:v>18.674785755055222</c:v>
                </c:pt>
                <c:pt idx="28">
                  <c:v>18.672103113349618</c:v>
                </c:pt>
                <c:pt idx="29">
                  <c:v>18.669492914371659</c:v>
                </c:pt>
                <c:pt idx="30">
                  <c:v>18.666924824710861</c:v>
                </c:pt>
                <c:pt idx="31">
                  <c:v>18.664381753042818</c:v>
                </c:pt>
                <c:pt idx="32">
                  <c:v>18.661858074025449</c:v>
                </c:pt>
                <c:pt idx="33">
                  <c:v>18.659378172148021</c:v>
                </c:pt>
                <c:pt idx="34">
                  <c:v>18.656935042741306</c:v>
                </c:pt>
                <c:pt idx="35">
                  <c:v>18.654529560169117</c:v>
                </c:pt>
                <c:pt idx="36">
                  <c:v>18.652156760895682</c:v>
                </c:pt>
                <c:pt idx="37">
                  <c:v>18.649881680805596</c:v>
                </c:pt>
                <c:pt idx="38">
                  <c:v>18.647677040041771</c:v>
                </c:pt>
                <c:pt idx="39">
                  <c:v>18.645487132745679</c:v>
                </c:pt>
                <c:pt idx="40">
                  <c:v>18.643380928156109</c:v>
                </c:pt>
                <c:pt idx="41">
                  <c:v>18.641343451836182</c:v>
                </c:pt>
                <c:pt idx="42">
                  <c:v>18.63934163293143</c:v>
                </c:pt>
                <c:pt idx="43">
                  <c:v>18.637339585675729</c:v>
                </c:pt>
                <c:pt idx="44">
                  <c:v>18.635371096047386</c:v>
                </c:pt>
                <c:pt idx="45">
                  <c:v>18.633466883282335</c:v>
                </c:pt>
                <c:pt idx="46">
                  <c:v>18.631585174109283</c:v>
                </c:pt>
                <c:pt idx="47">
                  <c:v>18.629701567150232</c:v>
                </c:pt>
                <c:pt idx="48">
                  <c:v>18.627817503278834</c:v>
                </c:pt>
                <c:pt idx="49">
                  <c:v>18.626014080361522</c:v>
                </c:pt>
                <c:pt idx="50">
                  <c:v>18.624230526105151</c:v>
                </c:pt>
                <c:pt idx="51">
                  <c:v>18.622458786620296</c:v>
                </c:pt>
                <c:pt idx="52">
                  <c:v>18.620706611822129</c:v>
                </c:pt>
                <c:pt idx="53">
                  <c:v>18.618977412957406</c:v>
                </c:pt>
                <c:pt idx="54">
                  <c:v>18.617279855748052</c:v>
                </c:pt>
                <c:pt idx="55">
                  <c:v>18.615636428849093</c:v>
                </c:pt>
                <c:pt idx="56">
                  <c:v>18.614010132172176</c:v>
                </c:pt>
                <c:pt idx="57">
                  <c:v>18.612371757039096</c:v>
                </c:pt>
                <c:pt idx="58">
                  <c:v>18.610766340502796</c:v>
                </c:pt>
                <c:pt idx="59">
                  <c:v>18.609202395807262</c:v>
                </c:pt>
                <c:pt idx="60">
                  <c:v>18.607648821906412</c:v>
                </c:pt>
                <c:pt idx="61">
                  <c:v>18.606033182400783</c:v>
                </c:pt>
                <c:pt idx="62">
                  <c:v>18.604468351655715</c:v>
                </c:pt>
                <c:pt idx="63">
                  <c:v>18.602904744377888</c:v>
                </c:pt>
                <c:pt idx="64">
                  <c:v>18.601368856050581</c:v>
                </c:pt>
                <c:pt idx="65">
                  <c:v>18.599832742125919</c:v>
                </c:pt>
                <c:pt idx="66">
                  <c:v>18.598314393635224</c:v>
                </c:pt>
                <c:pt idx="67">
                  <c:v>18.596848244237925</c:v>
                </c:pt>
                <c:pt idx="68">
                  <c:v>18.595391884876168</c:v>
                </c:pt>
                <c:pt idx="69">
                  <c:v>18.593996819820884</c:v>
                </c:pt>
                <c:pt idx="70">
                  <c:v>18.59263391461192</c:v>
                </c:pt>
                <c:pt idx="71">
                  <c:v>18.591299063696614</c:v>
                </c:pt>
                <c:pt idx="72">
                  <c:v>18.589994004011576</c:v>
                </c:pt>
                <c:pt idx="73">
                  <c:v>18.588669917917656</c:v>
                </c:pt>
                <c:pt idx="74">
                  <c:v>18.587352790373409</c:v>
                </c:pt>
                <c:pt idx="75">
                  <c:v>18.586102172623111</c:v>
                </c:pt>
                <c:pt idx="76">
                  <c:v>18.584818674967821</c:v>
                </c:pt>
                <c:pt idx="77">
                  <c:v>18.583535808401439</c:v>
                </c:pt>
                <c:pt idx="78">
                  <c:v>18.582258468077413</c:v>
                </c:pt>
                <c:pt idx="79">
                  <c:v>18.581066857584911</c:v>
                </c:pt>
                <c:pt idx="80">
                  <c:v>18.579844929288516</c:v>
                </c:pt>
                <c:pt idx="81">
                  <c:v>18.578661539948968</c:v>
                </c:pt>
                <c:pt idx="82">
                  <c:v>18.577471217763055</c:v>
                </c:pt>
                <c:pt idx="83">
                  <c:v>18.5762644810974</c:v>
                </c:pt>
                <c:pt idx="84">
                  <c:v>18.575072839122893</c:v>
                </c:pt>
                <c:pt idx="85">
                  <c:v>18.57389103618657</c:v>
                </c:pt>
                <c:pt idx="86">
                  <c:v>18.572735067867328</c:v>
                </c:pt>
                <c:pt idx="87">
                  <c:v>18.57155746198903</c:v>
                </c:pt>
                <c:pt idx="88">
                  <c:v>18.570377943926193</c:v>
                </c:pt>
                <c:pt idx="89">
                  <c:v>18.569244728606488</c:v>
                </c:pt>
                <c:pt idx="90">
                  <c:v>18.568104062371557</c:v>
                </c:pt>
                <c:pt idx="91">
                  <c:v>18.566894132151656</c:v>
                </c:pt>
                <c:pt idx="92">
                  <c:v>18.565742257072646</c:v>
                </c:pt>
                <c:pt idx="93">
                  <c:v>18.56449866349244</c:v>
                </c:pt>
                <c:pt idx="94">
                  <c:v>18.563418080897129</c:v>
                </c:pt>
                <c:pt idx="95">
                  <c:v>18.562104397606163</c:v>
                </c:pt>
                <c:pt idx="96">
                  <c:v>18.56077681808215</c:v>
                </c:pt>
                <c:pt idx="97">
                  <c:v>18.559625052502149</c:v>
                </c:pt>
                <c:pt idx="98">
                  <c:v>18.558442977645477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9-447A-9BDD-F5204DEA7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77230784433137"/>
          <c:y val="4.853431119072471E-2"/>
          <c:w val="0.78264694225421549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'Pu-12.5mN-5'!$A$2:$A$101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5.5050000000000002E-2</c:v>
                </c:pt>
                <c:pt idx="2">
                  <c:v>0.10609</c:v>
                </c:pt>
                <c:pt idx="3">
                  <c:v>0.15393999999999999</c:v>
                </c:pt>
                <c:pt idx="4">
                  <c:v>0.20480999999999999</c:v>
                </c:pt>
                <c:pt idx="5">
                  <c:v>0.25367000000000001</c:v>
                </c:pt>
                <c:pt idx="6">
                  <c:v>0.30265999999999998</c:v>
                </c:pt>
                <c:pt idx="7">
                  <c:v>0.35142000000000001</c:v>
                </c:pt>
                <c:pt idx="8">
                  <c:v>0.40126000000000001</c:v>
                </c:pt>
                <c:pt idx="9">
                  <c:v>0.45014999999999999</c:v>
                </c:pt>
                <c:pt idx="10">
                  <c:v>0.49835000000000002</c:v>
                </c:pt>
                <c:pt idx="11">
                  <c:v>0.54622000000000004</c:v>
                </c:pt>
                <c:pt idx="12">
                  <c:v>0.59516000000000002</c:v>
                </c:pt>
                <c:pt idx="13">
                  <c:v>0.64383999999999997</c:v>
                </c:pt>
                <c:pt idx="14">
                  <c:v>0.69418000000000002</c:v>
                </c:pt>
                <c:pt idx="15">
                  <c:v>0.74436000000000002</c:v>
                </c:pt>
                <c:pt idx="16">
                  <c:v>0.79344999999999999</c:v>
                </c:pt>
                <c:pt idx="17">
                  <c:v>0.85128999999999999</c:v>
                </c:pt>
                <c:pt idx="18">
                  <c:v>0.90625999999999995</c:v>
                </c:pt>
                <c:pt idx="19">
                  <c:v>0.95660999999999996</c:v>
                </c:pt>
                <c:pt idx="20">
                  <c:v>1.0064500000000001</c:v>
                </c:pt>
                <c:pt idx="21">
                  <c:v>1.0552999999999999</c:v>
                </c:pt>
                <c:pt idx="22">
                  <c:v>1.1041700000000001</c:v>
                </c:pt>
                <c:pt idx="23">
                  <c:v>1.1530400000000001</c:v>
                </c:pt>
                <c:pt idx="24">
                  <c:v>1.20289</c:v>
                </c:pt>
                <c:pt idx="25">
                  <c:v>1.24983</c:v>
                </c:pt>
                <c:pt idx="26">
                  <c:v>1.2986800000000001</c:v>
                </c:pt>
                <c:pt idx="27">
                  <c:v>1.3482000000000001</c:v>
                </c:pt>
                <c:pt idx="28">
                  <c:v>1.39873</c:v>
                </c:pt>
                <c:pt idx="29">
                  <c:v>1.45048</c:v>
                </c:pt>
                <c:pt idx="30">
                  <c:v>1.4996799999999999</c:v>
                </c:pt>
                <c:pt idx="31">
                  <c:v>1.5509900000000001</c:v>
                </c:pt>
                <c:pt idx="32">
                  <c:v>1.5997399999999999</c:v>
                </c:pt>
                <c:pt idx="33">
                  <c:v>1.64927</c:v>
                </c:pt>
                <c:pt idx="34">
                  <c:v>1.70112</c:v>
                </c:pt>
                <c:pt idx="35">
                  <c:v>1.7577799999999999</c:v>
                </c:pt>
                <c:pt idx="36">
                  <c:v>1.8102499999999999</c:v>
                </c:pt>
                <c:pt idx="37">
                  <c:v>1.8617999999999999</c:v>
                </c:pt>
                <c:pt idx="38">
                  <c:v>1.91361</c:v>
                </c:pt>
                <c:pt idx="39">
                  <c:v>1.96922</c:v>
                </c:pt>
                <c:pt idx="40">
                  <c:v>2.0199500000000001</c:v>
                </c:pt>
                <c:pt idx="41">
                  <c:v>2.07301</c:v>
                </c:pt>
                <c:pt idx="42">
                  <c:v>2.1214599999999999</c:v>
                </c:pt>
                <c:pt idx="43">
                  <c:v>2.1709999999999998</c:v>
                </c:pt>
                <c:pt idx="44">
                  <c:v>2.2253400000000001</c:v>
                </c:pt>
                <c:pt idx="45">
                  <c:v>2.2779400000000001</c:v>
                </c:pt>
                <c:pt idx="46">
                  <c:v>2.32951</c:v>
                </c:pt>
                <c:pt idx="47">
                  <c:v>2.3798900000000001</c:v>
                </c:pt>
                <c:pt idx="48">
                  <c:v>2.43187</c:v>
                </c:pt>
                <c:pt idx="49">
                  <c:v>2.4848699999999999</c:v>
                </c:pt>
                <c:pt idx="50">
                  <c:v>2.5341300000000002</c:v>
                </c:pt>
                <c:pt idx="51">
                  <c:v>2.5819999999999999</c:v>
                </c:pt>
                <c:pt idx="52">
                  <c:v>2.6308799999999999</c:v>
                </c:pt>
                <c:pt idx="53">
                  <c:v>2.67875</c:v>
                </c:pt>
                <c:pt idx="54">
                  <c:v>2.72804</c:v>
                </c:pt>
                <c:pt idx="55">
                  <c:v>2.7778999999999998</c:v>
                </c:pt>
                <c:pt idx="56">
                  <c:v>2.8267699999999998</c:v>
                </c:pt>
                <c:pt idx="57">
                  <c:v>2.87507</c:v>
                </c:pt>
                <c:pt idx="58">
                  <c:v>2.9245199999999998</c:v>
                </c:pt>
                <c:pt idx="59">
                  <c:v>2.9764599999999999</c:v>
                </c:pt>
                <c:pt idx="60">
                  <c:v>3.0242200000000001</c:v>
                </c:pt>
                <c:pt idx="61">
                  <c:v>3.0775199999999998</c:v>
                </c:pt>
                <c:pt idx="62">
                  <c:v>3.1295199999999999</c:v>
                </c:pt>
                <c:pt idx="63">
                  <c:v>3.17821</c:v>
                </c:pt>
                <c:pt idx="64">
                  <c:v>3.2302200000000001</c:v>
                </c:pt>
                <c:pt idx="65">
                  <c:v>3.28172</c:v>
                </c:pt>
                <c:pt idx="66">
                  <c:v>3.3304299999999998</c:v>
                </c:pt>
                <c:pt idx="67">
                  <c:v>3.3814799999999998</c:v>
                </c:pt>
                <c:pt idx="68">
                  <c:v>3.43</c:v>
                </c:pt>
                <c:pt idx="69">
                  <c:v>3.4797199999999999</c:v>
                </c:pt>
                <c:pt idx="70">
                  <c:v>3.5296699999999999</c:v>
                </c:pt>
                <c:pt idx="71">
                  <c:v>3.5809099999999998</c:v>
                </c:pt>
                <c:pt idx="72">
                  <c:v>3.6331799999999999</c:v>
                </c:pt>
                <c:pt idx="73">
                  <c:v>3.6838000000000002</c:v>
                </c:pt>
                <c:pt idx="74">
                  <c:v>3.73624</c:v>
                </c:pt>
                <c:pt idx="75">
                  <c:v>3.7875100000000002</c:v>
                </c:pt>
                <c:pt idx="76">
                  <c:v>3.8361900000000002</c:v>
                </c:pt>
                <c:pt idx="77">
                  <c:v>3.8855</c:v>
                </c:pt>
                <c:pt idx="78">
                  <c:v>3.9344899999999998</c:v>
                </c:pt>
                <c:pt idx="79">
                  <c:v>3.9857900000000002</c:v>
                </c:pt>
                <c:pt idx="80">
                  <c:v>4.0351100000000004</c:v>
                </c:pt>
                <c:pt idx="81">
                  <c:v>4.0834299999999999</c:v>
                </c:pt>
                <c:pt idx="82">
                  <c:v>4.13131</c:v>
                </c:pt>
                <c:pt idx="83">
                  <c:v>4.1821700000000002</c:v>
                </c:pt>
                <c:pt idx="84">
                  <c:v>4.23102</c:v>
                </c:pt>
                <c:pt idx="85">
                  <c:v>4.27949</c:v>
                </c:pt>
                <c:pt idx="86">
                  <c:v>4.3283800000000001</c:v>
                </c:pt>
                <c:pt idx="87">
                  <c:v>4.3763800000000002</c:v>
                </c:pt>
                <c:pt idx="88">
                  <c:v>4.4247399999999999</c:v>
                </c:pt>
                <c:pt idx="89">
                  <c:v>4.4737099999999996</c:v>
                </c:pt>
                <c:pt idx="90">
                  <c:v>4.5245499999999996</c:v>
                </c:pt>
                <c:pt idx="91">
                  <c:v>4.5744100000000003</c:v>
                </c:pt>
                <c:pt idx="92">
                  <c:v>4.6232899999999999</c:v>
                </c:pt>
                <c:pt idx="93">
                  <c:v>4.6738999999999997</c:v>
                </c:pt>
                <c:pt idx="94">
                  <c:v>4.7318600000000002</c:v>
                </c:pt>
                <c:pt idx="95">
                  <c:v>4.7854700000000001</c:v>
                </c:pt>
                <c:pt idx="96">
                  <c:v>4.8372900000000003</c:v>
                </c:pt>
                <c:pt idx="97">
                  <c:v>4.8902200000000002</c:v>
                </c:pt>
                <c:pt idx="98">
                  <c:v>4.9482400000000002</c:v>
                </c:pt>
                <c:pt idx="99">
                  <c:v>4.9992599999999996</c:v>
                </c:pt>
              </c:numCache>
            </c:numRef>
          </c:xVal>
          <c:yVal>
            <c:numRef>
              <c:f>'Pu-12.5mN-5'!$F$2:$F$101</c:f>
              <c:numCache>
                <c:formatCode>General</c:formatCode>
                <c:ptCount val="100"/>
                <c:pt idx="1">
                  <c:v>0.1430118536483595</c:v>
                </c:pt>
                <c:pt idx="2">
                  <c:v>0.14209213247117103</c:v>
                </c:pt>
                <c:pt idx="3">
                  <c:v>0.14125660493602774</c:v>
                </c:pt>
                <c:pt idx="4">
                  <c:v>0.14048451426501266</c:v>
                </c:pt>
                <c:pt idx="5">
                  <c:v>0.13977451485942899</c:v>
                </c:pt>
                <c:pt idx="6">
                  <c:v>0.13911362892066839</c:v>
                </c:pt>
                <c:pt idx="7">
                  <c:v>0.13848050675445869</c:v>
                </c:pt>
                <c:pt idx="8">
                  <c:v>0.13786887491059063</c:v>
                </c:pt>
                <c:pt idx="9">
                  <c:v>0.13727143685823973</c:v>
                </c:pt>
                <c:pt idx="10">
                  <c:v>0.13671687927018741</c:v>
                </c:pt>
                <c:pt idx="11">
                  <c:v>0.13610999049474495</c:v>
                </c:pt>
                <c:pt idx="12">
                  <c:v>0.13553198533308769</c:v>
                </c:pt>
                <c:pt idx="13">
                  <c:v>0.13498429609723325</c:v>
                </c:pt>
                <c:pt idx="14">
                  <c:v>0.13445858058997756</c:v>
                </c:pt>
                <c:pt idx="15">
                  <c:v>0.13395605381411993</c:v>
                </c:pt>
                <c:pt idx="16">
                  <c:v>0.13346325658003846</c:v>
                </c:pt>
                <c:pt idx="17">
                  <c:v>0.13298714202117029</c:v>
                </c:pt>
                <c:pt idx="18">
                  <c:v>0.13252887292881035</c:v>
                </c:pt>
                <c:pt idx="19">
                  <c:v>0.13208726704193416</c:v>
                </c:pt>
                <c:pt idx="20">
                  <c:v>0.13165147610177116</c:v>
                </c:pt>
                <c:pt idx="21">
                  <c:v>0.13122640077341455</c:v>
                </c:pt>
                <c:pt idx="22">
                  <c:v>0.13081672379440165</c:v>
                </c:pt>
                <c:pt idx="23">
                  <c:v>0.13041779518708377</c:v>
                </c:pt>
                <c:pt idx="24">
                  <c:v>0.13003169175079193</c:v>
                </c:pt>
                <c:pt idx="25">
                  <c:v>0.1296504859426828</c:v>
                </c:pt>
                <c:pt idx="26">
                  <c:v>0.12928352557942593</c:v>
                </c:pt>
                <c:pt idx="27">
                  <c:v>0.12893071887290522</c:v>
                </c:pt>
                <c:pt idx="28">
                  <c:v>0.12858530746399691</c:v>
                </c:pt>
                <c:pt idx="29">
                  <c:v>0.12825011187977053</c:v>
                </c:pt>
                <c:pt idx="30">
                  <c:v>0.12792117664182767</c:v>
                </c:pt>
                <c:pt idx="31">
                  <c:v>0.12759627721812622</c:v>
                </c:pt>
                <c:pt idx="32">
                  <c:v>0.12727467115654245</c:v>
                </c:pt>
                <c:pt idx="33">
                  <c:v>0.12695943350137548</c:v>
                </c:pt>
                <c:pt idx="34">
                  <c:v>0.12664963377044144</c:v>
                </c:pt>
                <c:pt idx="35">
                  <c:v>0.1263453464093304</c:v>
                </c:pt>
                <c:pt idx="36">
                  <c:v>0.12604590965531481</c:v>
                </c:pt>
                <c:pt idx="37">
                  <c:v>0.12575947107472718</c:v>
                </c:pt>
                <c:pt idx="38">
                  <c:v>0.12548252201712434</c:v>
                </c:pt>
                <c:pt idx="39">
                  <c:v>0.12520802759499514</c:v>
                </c:pt>
                <c:pt idx="40">
                  <c:v>0.12494459139527603</c:v>
                </c:pt>
                <c:pt idx="41">
                  <c:v>0.12469027891481099</c:v>
                </c:pt>
                <c:pt idx="42">
                  <c:v>0.12444092122497963</c:v>
                </c:pt>
                <c:pt idx="43">
                  <c:v>0.12419203384542425</c:v>
                </c:pt>
                <c:pt idx="44">
                  <c:v>0.123947803576118</c:v>
                </c:pt>
                <c:pt idx="45">
                  <c:v>0.12371200516277323</c:v>
                </c:pt>
                <c:pt idx="46">
                  <c:v>0.12347943403208139</c:v>
                </c:pt>
                <c:pt idx="47">
                  <c:v>0.12324706622435161</c:v>
                </c:pt>
                <c:pt idx="48">
                  <c:v>0.12301507948716131</c:v>
                </c:pt>
                <c:pt idx="49">
                  <c:v>0.12279343119651533</c:v>
                </c:pt>
                <c:pt idx="50">
                  <c:v>0.12257461764058038</c:v>
                </c:pt>
                <c:pt idx="51">
                  <c:v>0.1223576396216861</c:v>
                </c:pt>
                <c:pt idx="52">
                  <c:v>0.12214343536562981</c:v>
                </c:pt>
                <c:pt idx="53">
                  <c:v>0.12193240758294698</c:v>
                </c:pt>
                <c:pt idx="54">
                  <c:v>0.12172559593236892</c:v>
                </c:pt>
                <c:pt idx="55">
                  <c:v>0.12152571310511712</c:v>
                </c:pt>
                <c:pt idx="56">
                  <c:v>0.12132823686273689</c:v>
                </c:pt>
                <c:pt idx="57">
                  <c:v>0.12112961844668639</c:v>
                </c:pt>
                <c:pt idx="58">
                  <c:v>0.1209353109681495</c:v>
                </c:pt>
                <c:pt idx="59">
                  <c:v>0.12074632265221605</c:v>
                </c:pt>
                <c:pt idx="60">
                  <c:v>0.12055887995745986</c:v>
                </c:pt>
                <c:pt idx="61">
                  <c:v>0.12036425753042219</c:v>
                </c:pt>
                <c:pt idx="62">
                  <c:v>0.12017605513048642</c:v>
                </c:pt>
                <c:pt idx="63">
                  <c:v>0.11998829380680416</c:v>
                </c:pt>
                <c:pt idx="64">
                  <c:v>0.11980414663787585</c:v>
                </c:pt>
                <c:pt idx="65">
                  <c:v>0.11962025509533283</c:v>
                </c:pt>
                <c:pt idx="66">
                  <c:v>0.1194387676769925</c:v>
                </c:pt>
                <c:pt idx="67">
                  <c:v>0.11926378090946672</c:v>
                </c:pt>
                <c:pt idx="68">
                  <c:v>0.1190902164024451</c:v>
                </c:pt>
                <c:pt idx="69">
                  <c:v>0.11892419363632192</c:v>
                </c:pt>
                <c:pt idx="70">
                  <c:v>0.11876222163465754</c:v>
                </c:pt>
                <c:pt idx="71">
                  <c:v>0.11860379753420627</c:v>
                </c:pt>
                <c:pt idx="72">
                  <c:v>0.11844911345748269</c:v>
                </c:pt>
                <c:pt idx="73">
                  <c:v>0.11829238042043279</c:v>
                </c:pt>
                <c:pt idx="74">
                  <c:v>0.11813667683115932</c:v>
                </c:pt>
                <c:pt idx="75">
                  <c:v>0.11798902535317703</c:v>
                </c:pt>
                <c:pt idx="76">
                  <c:v>0.11783768385978843</c:v>
                </c:pt>
                <c:pt idx="77">
                  <c:v>0.11768661075893923</c:v>
                </c:pt>
                <c:pt idx="78">
                  <c:v>0.11753638087319045</c:v>
                </c:pt>
                <c:pt idx="79">
                  <c:v>0.11739640670239938</c:v>
                </c:pt>
                <c:pt idx="80">
                  <c:v>0.11725304431826952</c:v>
                </c:pt>
                <c:pt idx="81">
                  <c:v>0.1171143703844043</c:v>
                </c:pt>
                <c:pt idx="82">
                  <c:v>0.1169750494858748</c:v>
                </c:pt>
                <c:pt idx="83">
                  <c:v>0.11683397654076051</c:v>
                </c:pt>
                <c:pt idx="84">
                  <c:v>0.11669483519006806</c:v>
                </c:pt>
                <c:pt idx="85">
                  <c:v>0.11655700635049226</c:v>
                </c:pt>
                <c:pt idx="86">
                  <c:v>0.11642234798915999</c:v>
                </c:pt>
                <c:pt idx="87">
                  <c:v>0.11628532904079671</c:v>
                </c:pt>
                <c:pt idx="88">
                  <c:v>0.11614824925468481</c:v>
                </c:pt>
                <c:pt idx="89">
                  <c:v>0.11601670282856244</c:v>
                </c:pt>
                <c:pt idx="90">
                  <c:v>0.11588444194006332</c:v>
                </c:pt>
                <c:pt idx="91">
                  <c:v>0.11574431464096528</c:v>
                </c:pt>
                <c:pt idx="92">
                  <c:v>0.115611068405635</c:v>
                </c:pt>
                <c:pt idx="93">
                  <c:v>0.11546738458382182</c:v>
                </c:pt>
                <c:pt idx="94">
                  <c:v>0.11534267992668988</c:v>
                </c:pt>
                <c:pt idx="95">
                  <c:v>0.11519125565887695</c:v>
                </c:pt>
                <c:pt idx="96">
                  <c:v>0.11503843157202874</c:v>
                </c:pt>
                <c:pt idx="97">
                  <c:v>0.11490601053979917</c:v>
                </c:pt>
                <c:pt idx="98">
                  <c:v>0.11477026328137657</c:v>
                </c:pt>
                <c:pt idx="99">
                  <c:v>0.11465920333483408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9-4284-A970-995CDD3DE73E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5.357E-2</c:v>
                </c:pt>
                <c:pt idx="2">
                  <c:v>0.10644000000000001</c:v>
                </c:pt>
                <c:pt idx="3">
                  <c:v>0.15873999999999999</c:v>
                </c:pt>
                <c:pt idx="4">
                  <c:v>0.20874000000000001</c:v>
                </c:pt>
                <c:pt idx="5">
                  <c:v>0.26133000000000001</c:v>
                </c:pt>
                <c:pt idx="6">
                  <c:v>0.31341000000000002</c:v>
                </c:pt>
                <c:pt idx="7">
                  <c:v>0.36619000000000002</c:v>
                </c:pt>
                <c:pt idx="8">
                  <c:v>0.41549999999999998</c:v>
                </c:pt>
                <c:pt idx="9">
                  <c:v>0.46917999999999999</c:v>
                </c:pt>
                <c:pt idx="10">
                  <c:v>0.51919999999999999</c:v>
                </c:pt>
                <c:pt idx="11">
                  <c:v>0.57062999999999997</c:v>
                </c:pt>
                <c:pt idx="12">
                  <c:v>0.62143999999999999</c:v>
                </c:pt>
                <c:pt idx="13">
                  <c:v>0.67335999999999996</c:v>
                </c:pt>
                <c:pt idx="14">
                  <c:v>0.72892000000000001</c:v>
                </c:pt>
                <c:pt idx="15">
                  <c:v>0.77912999999999999</c:v>
                </c:pt>
                <c:pt idx="16">
                  <c:v>0.82765999999999995</c:v>
                </c:pt>
                <c:pt idx="17">
                  <c:v>0.87880000000000003</c:v>
                </c:pt>
                <c:pt idx="18">
                  <c:v>0.92808000000000002</c:v>
                </c:pt>
                <c:pt idx="19">
                  <c:v>0.97911999999999999</c:v>
                </c:pt>
                <c:pt idx="20">
                  <c:v>1.02999</c:v>
                </c:pt>
                <c:pt idx="21">
                  <c:v>1.0788599999999999</c:v>
                </c:pt>
                <c:pt idx="22">
                  <c:v>1.1267400000000001</c:v>
                </c:pt>
                <c:pt idx="23">
                  <c:v>1.17449</c:v>
                </c:pt>
                <c:pt idx="24">
                  <c:v>1.2237</c:v>
                </c:pt>
                <c:pt idx="25">
                  <c:v>1.27566</c:v>
                </c:pt>
                <c:pt idx="26">
                  <c:v>1.32535</c:v>
                </c:pt>
                <c:pt idx="27">
                  <c:v>1.37473</c:v>
                </c:pt>
                <c:pt idx="28">
                  <c:v>1.4287799999999999</c:v>
                </c:pt>
                <c:pt idx="29">
                  <c:v>1.4802500000000001</c:v>
                </c:pt>
                <c:pt idx="30">
                  <c:v>1.5307599999999999</c:v>
                </c:pt>
                <c:pt idx="31">
                  <c:v>1.58169</c:v>
                </c:pt>
                <c:pt idx="32">
                  <c:v>1.63653</c:v>
                </c:pt>
                <c:pt idx="33">
                  <c:v>1.6871400000000001</c:v>
                </c:pt>
                <c:pt idx="34">
                  <c:v>1.7369699999999999</c:v>
                </c:pt>
                <c:pt idx="35">
                  <c:v>1.7887299999999999</c:v>
                </c:pt>
                <c:pt idx="36">
                  <c:v>1.8406899999999999</c:v>
                </c:pt>
                <c:pt idx="37">
                  <c:v>1.89269</c:v>
                </c:pt>
                <c:pt idx="38">
                  <c:v>1.9411099999999999</c:v>
                </c:pt>
                <c:pt idx="39">
                  <c:v>1.9910399999999999</c:v>
                </c:pt>
                <c:pt idx="40">
                  <c:v>2.0423900000000001</c:v>
                </c:pt>
                <c:pt idx="41">
                  <c:v>2.0946400000000001</c:v>
                </c:pt>
                <c:pt idx="42">
                  <c:v>2.1523099999999999</c:v>
                </c:pt>
                <c:pt idx="43">
                  <c:v>2.2046199999999998</c:v>
                </c:pt>
                <c:pt idx="44">
                  <c:v>2.2544599999999999</c:v>
                </c:pt>
                <c:pt idx="45">
                  <c:v>2.3046199999999999</c:v>
                </c:pt>
                <c:pt idx="46">
                  <c:v>2.3552300000000002</c:v>
                </c:pt>
                <c:pt idx="47">
                  <c:v>2.4096500000000001</c:v>
                </c:pt>
                <c:pt idx="48">
                  <c:v>2.4605100000000002</c:v>
                </c:pt>
                <c:pt idx="49">
                  <c:v>2.5094500000000002</c:v>
                </c:pt>
                <c:pt idx="50">
                  <c:v>2.5592999999999999</c:v>
                </c:pt>
                <c:pt idx="51">
                  <c:v>2.6083400000000001</c:v>
                </c:pt>
                <c:pt idx="52">
                  <c:v>2.6564299999999998</c:v>
                </c:pt>
                <c:pt idx="53">
                  <c:v>2.7089699999999999</c:v>
                </c:pt>
                <c:pt idx="54">
                  <c:v>2.75909</c:v>
                </c:pt>
                <c:pt idx="55">
                  <c:v>2.8081700000000001</c:v>
                </c:pt>
                <c:pt idx="56">
                  <c:v>2.8584700000000001</c:v>
                </c:pt>
                <c:pt idx="57">
                  <c:v>2.9089700000000001</c:v>
                </c:pt>
                <c:pt idx="58">
                  <c:v>2.9596100000000001</c:v>
                </c:pt>
                <c:pt idx="59">
                  <c:v>3.0152800000000002</c:v>
                </c:pt>
                <c:pt idx="60">
                  <c:v>3.06671</c:v>
                </c:pt>
                <c:pt idx="61">
                  <c:v>3.1200399999999999</c:v>
                </c:pt>
                <c:pt idx="62">
                  <c:v>3.1727799999999999</c:v>
                </c:pt>
                <c:pt idx="63">
                  <c:v>3.2250299999999998</c:v>
                </c:pt>
                <c:pt idx="64">
                  <c:v>3.2772399999999999</c:v>
                </c:pt>
                <c:pt idx="65">
                  <c:v>3.3292199999999998</c:v>
                </c:pt>
                <c:pt idx="66">
                  <c:v>3.3854000000000002</c:v>
                </c:pt>
                <c:pt idx="67">
                  <c:v>3.43737</c:v>
                </c:pt>
                <c:pt idx="68">
                  <c:v>3.4884599999999999</c:v>
                </c:pt>
                <c:pt idx="69">
                  <c:v>3.5392399999999999</c:v>
                </c:pt>
                <c:pt idx="70">
                  <c:v>3.5897999999999999</c:v>
                </c:pt>
                <c:pt idx="71">
                  <c:v>3.6404000000000001</c:v>
                </c:pt>
                <c:pt idx="72">
                  <c:v>3.6897099999999998</c:v>
                </c:pt>
                <c:pt idx="73">
                  <c:v>3.7416</c:v>
                </c:pt>
                <c:pt idx="74">
                  <c:v>3.7905199999999999</c:v>
                </c:pt>
                <c:pt idx="75">
                  <c:v>3.8393899999999999</c:v>
                </c:pt>
                <c:pt idx="76">
                  <c:v>3.88727</c:v>
                </c:pt>
                <c:pt idx="77">
                  <c:v>3.9360900000000001</c:v>
                </c:pt>
                <c:pt idx="78">
                  <c:v>3.9847299999999999</c:v>
                </c:pt>
                <c:pt idx="79">
                  <c:v>4.03355</c:v>
                </c:pt>
                <c:pt idx="80">
                  <c:v>4.0814000000000004</c:v>
                </c:pt>
                <c:pt idx="81">
                  <c:v>4.1325700000000003</c:v>
                </c:pt>
                <c:pt idx="82">
                  <c:v>4.1830299999999996</c:v>
                </c:pt>
                <c:pt idx="83">
                  <c:v>4.2340099999999996</c:v>
                </c:pt>
                <c:pt idx="84">
                  <c:v>4.2865399999999996</c:v>
                </c:pt>
                <c:pt idx="85">
                  <c:v>4.3389300000000004</c:v>
                </c:pt>
                <c:pt idx="86">
                  <c:v>4.39201</c:v>
                </c:pt>
                <c:pt idx="87">
                  <c:v>4.4450399999999997</c:v>
                </c:pt>
                <c:pt idx="88">
                  <c:v>4.4985200000000001</c:v>
                </c:pt>
                <c:pt idx="89">
                  <c:v>4.5496800000000004</c:v>
                </c:pt>
                <c:pt idx="90">
                  <c:v>4.5990900000000003</c:v>
                </c:pt>
                <c:pt idx="91">
                  <c:v>4.6533499999999997</c:v>
                </c:pt>
                <c:pt idx="92">
                  <c:v>4.7067500000000004</c:v>
                </c:pt>
                <c:pt idx="93">
                  <c:v>4.7607499999999998</c:v>
                </c:pt>
                <c:pt idx="94">
                  <c:v>4.8147399999999996</c:v>
                </c:pt>
                <c:pt idx="95">
                  <c:v>4.8670600000000004</c:v>
                </c:pt>
                <c:pt idx="96">
                  <c:v>4.9172099999999999</c:v>
                </c:pt>
                <c:pt idx="97">
                  <c:v>4.9679900000000004</c:v>
                </c:pt>
              </c:numCache>
            </c:numRef>
          </c:xVal>
          <c:yVal>
            <c:numRef>
              <c:f>'ZnO-12.5mN-5'!$F$2:$F$99</c:f>
              <c:numCache>
                <c:formatCode>General</c:formatCode>
                <c:ptCount val="98"/>
                <c:pt idx="1">
                  <c:v>0.14226700375135315</c:v>
                </c:pt>
                <c:pt idx="2">
                  <c:v>0.14141341903678631</c:v>
                </c:pt>
                <c:pt idx="3">
                  <c:v>0.1406144876260747</c:v>
                </c:pt>
                <c:pt idx="4">
                  <c:v>0.1398750864455946</c:v>
                </c:pt>
                <c:pt idx="5">
                  <c:v>0.13918862468866897</c:v>
                </c:pt>
                <c:pt idx="6">
                  <c:v>0.13855232233478013</c:v>
                </c:pt>
                <c:pt idx="7">
                  <c:v>0.13794200403614701</c:v>
                </c:pt>
                <c:pt idx="8">
                  <c:v>0.13736997855804486</c:v>
                </c:pt>
                <c:pt idx="9">
                  <c:v>0.13682693914386779</c:v>
                </c:pt>
                <c:pt idx="10">
                  <c:v>0.13632336404718171</c:v>
                </c:pt>
                <c:pt idx="11">
                  <c:v>0.13575253368298962</c:v>
                </c:pt>
                <c:pt idx="12">
                  <c:v>0.13521250842389154</c:v>
                </c:pt>
                <c:pt idx="13">
                  <c:v>0.1346957943896738</c:v>
                </c:pt>
                <c:pt idx="14">
                  <c:v>0.13419832538689008</c:v>
                </c:pt>
                <c:pt idx="15">
                  <c:v>0.13371962136198104</c:v>
                </c:pt>
                <c:pt idx="16">
                  <c:v>0.13326201149928138</c:v>
                </c:pt>
                <c:pt idx="17">
                  <c:v>0.13282181780207605</c:v>
                </c:pt>
                <c:pt idx="18">
                  <c:v>0.13240012144732791</c:v>
                </c:pt>
                <c:pt idx="19">
                  <c:v>0.13198868473724218</c:v>
                </c:pt>
                <c:pt idx="20">
                  <c:v>0.13159052617823869</c:v>
                </c:pt>
                <c:pt idx="21">
                  <c:v>0.13120524179417267</c:v>
                </c:pt>
                <c:pt idx="22">
                  <c:v>0.13082849325991555</c:v>
                </c:pt>
                <c:pt idx="23">
                  <c:v>0.13046575197265489</c:v>
                </c:pt>
                <c:pt idx="24">
                  <c:v>0.13011178819565855</c:v>
                </c:pt>
                <c:pt idx="25">
                  <c:v>0.12977124739315354</c:v>
                </c:pt>
                <c:pt idx="26">
                  <c:v>0.12943363125259844</c:v>
                </c:pt>
                <c:pt idx="27">
                  <c:v>0.12910656345506852</c:v>
                </c:pt>
                <c:pt idx="28">
                  <c:v>0.12878614957381052</c:v>
                </c:pt>
                <c:pt idx="29">
                  <c:v>0.12847658843007781</c:v>
                </c:pt>
                <c:pt idx="30">
                  <c:v>0.12816743545302856</c:v>
                </c:pt>
                <c:pt idx="31">
                  <c:v>0.12786489942830731</c:v>
                </c:pt>
                <c:pt idx="32">
                  <c:v>0.12756803634806824</c:v>
                </c:pt>
                <c:pt idx="33">
                  <c:v>0.12727661262103035</c:v>
                </c:pt>
                <c:pt idx="34">
                  <c:v>0.12699054656005218</c:v>
                </c:pt>
                <c:pt idx="35">
                  <c:v>0.12671438181894942</c:v>
                </c:pt>
                <c:pt idx="36">
                  <c:v>0.12644452794431313</c:v>
                </c:pt>
                <c:pt idx="37">
                  <c:v>0.12618612785816366</c:v>
                </c:pt>
                <c:pt idx="38">
                  <c:v>0.12593236187824702</c:v>
                </c:pt>
                <c:pt idx="39">
                  <c:v>0.12568423882611912</c:v>
                </c:pt>
                <c:pt idx="40">
                  <c:v>0.12544240413438881</c:v>
                </c:pt>
                <c:pt idx="41">
                  <c:v>0.12520177536756186</c:v>
                </c:pt>
                <c:pt idx="42">
                  <c:v>0.12496537720467378</c:v>
                </c:pt>
                <c:pt idx="43">
                  <c:v>0.12473185588424004</c:v>
                </c:pt>
                <c:pt idx="44">
                  <c:v>0.12450476994607648</c:v>
                </c:pt>
                <c:pt idx="45">
                  <c:v>0.12428088232614742</c:v>
                </c:pt>
                <c:pt idx="46">
                  <c:v>0.12406031064113712</c:v>
                </c:pt>
                <c:pt idx="47">
                  <c:v>0.12384534487892003</c:v>
                </c:pt>
                <c:pt idx="48">
                  <c:v>0.12363527559211158</c:v>
                </c:pt>
                <c:pt idx="49">
                  <c:v>0.12342648585598852</c:v>
                </c:pt>
                <c:pt idx="50">
                  <c:v>0.12322158184915794</c:v>
                </c:pt>
                <c:pt idx="51">
                  <c:v>0.12302107559818845</c:v>
                </c:pt>
                <c:pt idx="52">
                  <c:v>0.12281962651775315</c:v>
                </c:pt>
                <c:pt idx="53">
                  <c:v>0.12262264790534574</c:v>
                </c:pt>
                <c:pt idx="54">
                  <c:v>0.12242919785945514</c:v>
                </c:pt>
                <c:pt idx="55">
                  <c:v>0.12224169332304899</c:v>
                </c:pt>
                <c:pt idx="56">
                  <c:v>0.12205169398076753</c:v>
                </c:pt>
                <c:pt idx="57">
                  <c:v>0.12186675320432555</c:v>
                </c:pt>
                <c:pt idx="58">
                  <c:v>0.12167815351488898</c:v>
                </c:pt>
                <c:pt idx="59">
                  <c:v>0.12149523473710419</c:v>
                </c:pt>
                <c:pt idx="60">
                  <c:v>0.12131476313487789</c:v>
                </c:pt>
                <c:pt idx="61">
                  <c:v>0.1211323288034999</c:v>
                </c:pt>
                <c:pt idx="62">
                  <c:v>0.12096180329899191</c:v>
                </c:pt>
                <c:pt idx="63">
                  <c:v>0.12079879682361036</c:v>
                </c:pt>
                <c:pt idx="64">
                  <c:v>0.12064014512669312</c:v>
                </c:pt>
                <c:pt idx="65">
                  <c:v>0.12047966406450752</c:v>
                </c:pt>
                <c:pt idx="66">
                  <c:v>0.12032270511557258</c:v>
                </c:pt>
                <c:pt idx="67">
                  <c:v>0.12016639678496122</c:v>
                </c:pt>
                <c:pt idx="68">
                  <c:v>0.12001266059686078</c:v>
                </c:pt>
                <c:pt idx="69">
                  <c:v>0.1198573323054397</c:v>
                </c:pt>
                <c:pt idx="70">
                  <c:v>0.1197031762782227</c:v>
                </c:pt>
                <c:pt idx="71">
                  <c:v>0.11955155711631792</c:v>
                </c:pt>
                <c:pt idx="72">
                  <c:v>0.11939816026923727</c:v>
                </c:pt>
                <c:pt idx="73">
                  <c:v>0.11925059079734457</c:v>
                </c:pt>
                <c:pt idx="74">
                  <c:v>0.11910565077728132</c:v>
                </c:pt>
                <c:pt idx="75">
                  <c:v>0.11896186179527167</c:v>
                </c:pt>
                <c:pt idx="76">
                  <c:v>0.11881621947500418</c:v>
                </c:pt>
                <c:pt idx="77">
                  <c:v>0.11867784568477767</c:v>
                </c:pt>
                <c:pt idx="78">
                  <c:v>0.11853860041294378</c:v>
                </c:pt>
                <c:pt idx="79">
                  <c:v>0.11840087545557833</c:v>
                </c:pt>
                <c:pt idx="80">
                  <c:v>0.1182630236966352</c:v>
                </c:pt>
                <c:pt idx="81">
                  <c:v>0.11812328106680463</c:v>
                </c:pt>
                <c:pt idx="82">
                  <c:v>0.11798943162619972</c:v>
                </c:pt>
                <c:pt idx="83">
                  <c:v>0.1178504669128788</c:v>
                </c:pt>
                <c:pt idx="84">
                  <c:v>0.11770711125699221</c:v>
                </c:pt>
                <c:pt idx="85">
                  <c:v>0.11756478003123179</c:v>
                </c:pt>
                <c:pt idx="86">
                  <c:v>0.11742626494201581</c:v>
                </c:pt>
                <c:pt idx="87">
                  <c:v>0.11729055783359099</c:v>
                </c:pt>
                <c:pt idx="88">
                  <c:v>0.11714983904826931</c:v>
                </c:pt>
                <c:pt idx="89">
                  <c:v>0.11701555556629779</c:v>
                </c:pt>
                <c:pt idx="90">
                  <c:v>0.11688629522294931</c:v>
                </c:pt>
                <c:pt idx="91">
                  <c:v>0.11675697413611506</c:v>
                </c:pt>
                <c:pt idx="92">
                  <c:v>0.1166290151604875</c:v>
                </c:pt>
                <c:pt idx="93">
                  <c:v>0.1164987244832548</c:v>
                </c:pt>
                <c:pt idx="94">
                  <c:v>0.11636583209085488</c:v>
                </c:pt>
                <c:pt idx="95">
                  <c:v>0.11623711612878915</c:v>
                </c:pt>
                <c:pt idx="96">
                  <c:v>0.11612442266731703</c:v>
                </c:pt>
                <c:pt idx="97">
                  <c:v>0.11601582980387866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89-4284-A970-995CDD3DE73E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5.5500000000000001E-2</c:v>
                </c:pt>
                <c:pt idx="2">
                  <c:v>0.10492</c:v>
                </c:pt>
                <c:pt idx="3">
                  <c:v>0.15873999999999999</c:v>
                </c:pt>
                <c:pt idx="4">
                  <c:v>0.21409</c:v>
                </c:pt>
                <c:pt idx="5">
                  <c:v>0.26652999999999999</c:v>
                </c:pt>
                <c:pt idx="6">
                  <c:v>0.31437999999999999</c:v>
                </c:pt>
                <c:pt idx="7">
                  <c:v>0.36226000000000003</c:v>
                </c:pt>
                <c:pt idx="8">
                  <c:v>0.41111999999999999</c:v>
                </c:pt>
                <c:pt idx="9">
                  <c:v>0.46100999999999998</c:v>
                </c:pt>
                <c:pt idx="10">
                  <c:v>0.50885999999999998</c:v>
                </c:pt>
                <c:pt idx="11">
                  <c:v>0.55871999999999999</c:v>
                </c:pt>
                <c:pt idx="12">
                  <c:v>0.60758999999999996</c:v>
                </c:pt>
                <c:pt idx="13">
                  <c:v>0.65637000000000001</c:v>
                </c:pt>
                <c:pt idx="14">
                  <c:v>0.70501999999999998</c:v>
                </c:pt>
                <c:pt idx="15">
                  <c:v>0.76312999999999998</c:v>
                </c:pt>
                <c:pt idx="16">
                  <c:v>0.81884000000000001</c:v>
                </c:pt>
                <c:pt idx="17">
                  <c:v>0.87317</c:v>
                </c:pt>
                <c:pt idx="18">
                  <c:v>0.92542000000000002</c:v>
                </c:pt>
                <c:pt idx="19">
                  <c:v>0.97629999999999995</c:v>
                </c:pt>
                <c:pt idx="20">
                  <c:v>1.02902</c:v>
                </c:pt>
                <c:pt idx="21">
                  <c:v>1.0820700000000001</c:v>
                </c:pt>
                <c:pt idx="22">
                  <c:v>1.1307400000000001</c:v>
                </c:pt>
                <c:pt idx="23">
                  <c:v>1.1798</c:v>
                </c:pt>
                <c:pt idx="24">
                  <c:v>1.2319199999999999</c:v>
                </c:pt>
                <c:pt idx="25">
                  <c:v>1.2838000000000001</c:v>
                </c:pt>
                <c:pt idx="26">
                  <c:v>1.3379700000000001</c:v>
                </c:pt>
                <c:pt idx="27">
                  <c:v>1.3945099999999999</c:v>
                </c:pt>
                <c:pt idx="28">
                  <c:v>1.4473800000000001</c:v>
                </c:pt>
                <c:pt idx="29">
                  <c:v>1.4963900000000001</c:v>
                </c:pt>
                <c:pt idx="30">
                  <c:v>1.54681</c:v>
                </c:pt>
                <c:pt idx="31">
                  <c:v>1.59704</c:v>
                </c:pt>
                <c:pt idx="32">
                  <c:v>1.64808</c:v>
                </c:pt>
                <c:pt idx="33">
                  <c:v>1.7000999999999999</c:v>
                </c:pt>
                <c:pt idx="34">
                  <c:v>1.75536</c:v>
                </c:pt>
                <c:pt idx="35">
                  <c:v>1.806</c:v>
                </c:pt>
                <c:pt idx="36">
                  <c:v>1.8570199999999999</c:v>
                </c:pt>
                <c:pt idx="37">
                  <c:v>1.9049</c:v>
                </c:pt>
                <c:pt idx="38">
                  <c:v>1.9527699999999999</c:v>
                </c:pt>
                <c:pt idx="39">
                  <c:v>2.0016600000000002</c:v>
                </c:pt>
                <c:pt idx="40">
                  <c:v>2.052</c:v>
                </c:pt>
                <c:pt idx="41">
                  <c:v>2.10181</c:v>
                </c:pt>
                <c:pt idx="42">
                  <c:v>2.1497099999999998</c:v>
                </c:pt>
                <c:pt idx="43">
                  <c:v>2.2006199999999998</c:v>
                </c:pt>
                <c:pt idx="44">
                  <c:v>2.25</c:v>
                </c:pt>
                <c:pt idx="45">
                  <c:v>2.2999700000000001</c:v>
                </c:pt>
                <c:pt idx="46">
                  <c:v>2.3498000000000001</c:v>
                </c:pt>
                <c:pt idx="47">
                  <c:v>2.4122499999999998</c:v>
                </c:pt>
                <c:pt idx="48">
                  <c:v>2.4664100000000002</c:v>
                </c:pt>
                <c:pt idx="49">
                  <c:v>2.5190299999999999</c:v>
                </c:pt>
                <c:pt idx="50">
                  <c:v>2.5726100000000001</c:v>
                </c:pt>
                <c:pt idx="51">
                  <c:v>2.6241300000000001</c:v>
                </c:pt>
                <c:pt idx="52">
                  <c:v>2.6730299999999998</c:v>
                </c:pt>
                <c:pt idx="53">
                  <c:v>2.7207499999999998</c:v>
                </c:pt>
                <c:pt idx="54">
                  <c:v>2.76973</c:v>
                </c:pt>
                <c:pt idx="55">
                  <c:v>2.8267899999999999</c:v>
                </c:pt>
                <c:pt idx="56">
                  <c:v>2.8813200000000001</c:v>
                </c:pt>
                <c:pt idx="57">
                  <c:v>2.9334099999999999</c:v>
                </c:pt>
                <c:pt idx="58">
                  <c:v>2.98942</c:v>
                </c:pt>
                <c:pt idx="59">
                  <c:v>3.0407899999999999</c:v>
                </c:pt>
                <c:pt idx="60">
                  <c:v>3.09097</c:v>
                </c:pt>
                <c:pt idx="61">
                  <c:v>3.1427800000000001</c:v>
                </c:pt>
                <c:pt idx="62">
                  <c:v>3.1916000000000002</c:v>
                </c:pt>
                <c:pt idx="63">
                  <c:v>3.2435100000000001</c:v>
                </c:pt>
                <c:pt idx="64">
                  <c:v>3.2925399999999998</c:v>
                </c:pt>
                <c:pt idx="65">
                  <c:v>3.34233</c:v>
                </c:pt>
                <c:pt idx="66">
                  <c:v>3.39201</c:v>
                </c:pt>
                <c:pt idx="67">
                  <c:v>3.4418700000000002</c:v>
                </c:pt>
                <c:pt idx="68">
                  <c:v>3.4917400000000001</c:v>
                </c:pt>
                <c:pt idx="69">
                  <c:v>3.5406</c:v>
                </c:pt>
                <c:pt idx="70">
                  <c:v>3.58847</c:v>
                </c:pt>
                <c:pt idx="71">
                  <c:v>3.63632</c:v>
                </c:pt>
                <c:pt idx="72">
                  <c:v>3.6852100000000001</c:v>
                </c:pt>
                <c:pt idx="73">
                  <c:v>3.7345799999999998</c:v>
                </c:pt>
                <c:pt idx="74">
                  <c:v>3.7834599999999998</c:v>
                </c:pt>
                <c:pt idx="75">
                  <c:v>3.8330000000000002</c:v>
                </c:pt>
                <c:pt idx="76">
                  <c:v>3.8843000000000001</c:v>
                </c:pt>
                <c:pt idx="77">
                  <c:v>3.9363000000000001</c:v>
                </c:pt>
                <c:pt idx="78">
                  <c:v>3.98725</c:v>
                </c:pt>
                <c:pt idx="79">
                  <c:v>4.0368199999999996</c:v>
                </c:pt>
                <c:pt idx="80">
                  <c:v>4.0849399999999996</c:v>
                </c:pt>
                <c:pt idx="81">
                  <c:v>4.1392800000000003</c:v>
                </c:pt>
                <c:pt idx="82">
                  <c:v>4.1955099999999996</c:v>
                </c:pt>
                <c:pt idx="83">
                  <c:v>4.2485900000000001</c:v>
                </c:pt>
                <c:pt idx="84">
                  <c:v>4.2984999999999998</c:v>
                </c:pt>
                <c:pt idx="85">
                  <c:v>4.3521599999999996</c:v>
                </c:pt>
                <c:pt idx="86">
                  <c:v>4.4071100000000003</c:v>
                </c:pt>
                <c:pt idx="87">
                  <c:v>4.4575899999999997</c:v>
                </c:pt>
                <c:pt idx="88">
                  <c:v>4.5117900000000004</c:v>
                </c:pt>
                <c:pt idx="89">
                  <c:v>4.5667299999999997</c:v>
                </c:pt>
                <c:pt idx="90">
                  <c:v>4.6160199999999998</c:v>
                </c:pt>
                <c:pt idx="91">
                  <c:v>4.6661200000000003</c:v>
                </c:pt>
                <c:pt idx="92">
                  <c:v>4.7198399999999996</c:v>
                </c:pt>
                <c:pt idx="93">
                  <c:v>4.7724200000000003</c:v>
                </c:pt>
                <c:pt idx="94">
                  <c:v>4.8312999999999997</c:v>
                </c:pt>
                <c:pt idx="95">
                  <c:v>4.8799099999999997</c:v>
                </c:pt>
                <c:pt idx="96">
                  <c:v>4.9306900000000002</c:v>
                </c:pt>
                <c:pt idx="97">
                  <c:v>4.9806499999999998</c:v>
                </c:pt>
              </c:numCache>
            </c:numRef>
          </c:xVal>
          <c:yVal>
            <c:numRef>
              <c:f>'SS-12.5mN-5'!$F$2:$F$99</c:f>
              <c:numCache>
                <c:formatCode>General</c:formatCode>
                <c:ptCount val="98"/>
                <c:pt idx="1">
                  <c:v>0.11285198779508376</c:v>
                </c:pt>
                <c:pt idx="2">
                  <c:v>0.1119735023657572</c:v>
                </c:pt>
                <c:pt idx="3">
                  <c:v>0.11134152224880484</c:v>
                </c:pt>
                <c:pt idx="4">
                  <c:v>0.11073051297438319</c:v>
                </c:pt>
                <c:pt idx="5">
                  <c:v>0.11012745851991944</c:v>
                </c:pt>
                <c:pt idx="6">
                  <c:v>0.10956766184423157</c:v>
                </c:pt>
                <c:pt idx="7">
                  <c:v>0.10900506734007623</c:v>
                </c:pt>
                <c:pt idx="8">
                  <c:v>0.10846434887565243</c:v>
                </c:pt>
                <c:pt idx="9">
                  <c:v>0.10795048427975745</c:v>
                </c:pt>
                <c:pt idx="10">
                  <c:v>0.10745162660319091</c:v>
                </c:pt>
                <c:pt idx="11">
                  <c:v>0.10692175384956874</c:v>
                </c:pt>
                <c:pt idx="12">
                  <c:v>0.10640978851081308</c:v>
                </c:pt>
                <c:pt idx="13">
                  <c:v>0.10592109903761808</c:v>
                </c:pt>
                <c:pt idx="14">
                  <c:v>0.1054581003934886</c:v>
                </c:pt>
                <c:pt idx="15">
                  <c:v>0.1050139670606054</c:v>
                </c:pt>
                <c:pt idx="16">
                  <c:v>0.1045828644511743</c:v>
                </c:pt>
                <c:pt idx="17">
                  <c:v>0.10414113001059473</c:v>
                </c:pt>
                <c:pt idx="18">
                  <c:v>0.10372634589940173</c:v>
                </c:pt>
                <c:pt idx="19">
                  <c:v>0.10331692219164626</c:v>
                </c:pt>
                <c:pt idx="20">
                  <c:v>0.10292672716855172</c:v>
                </c:pt>
                <c:pt idx="21">
                  <c:v>0.10253916140339246</c:v>
                </c:pt>
                <c:pt idx="22">
                  <c:v>0.10217200164106929</c:v>
                </c:pt>
                <c:pt idx="23">
                  <c:v>0.10180484941161694</c:v>
                </c:pt>
                <c:pt idx="24">
                  <c:v>0.10145454589500859</c:v>
                </c:pt>
                <c:pt idx="25">
                  <c:v>0.10111337172084998</c:v>
                </c:pt>
                <c:pt idx="26">
                  <c:v>0.10079721034619146</c:v>
                </c:pt>
                <c:pt idx="27">
                  <c:v>0.10047659257662604</c:v>
                </c:pt>
                <c:pt idx="28">
                  <c:v>0.10017097301846385</c:v>
                </c:pt>
                <c:pt idx="29">
                  <c:v>9.9869446387027327E-2</c:v>
                </c:pt>
                <c:pt idx="30">
                  <c:v>9.9578331505102327E-2</c:v>
                </c:pt>
                <c:pt idx="31">
                  <c:v>9.9301858951325456E-2</c:v>
                </c:pt>
                <c:pt idx="32">
                  <c:v>9.9013635780589998E-2</c:v>
                </c:pt>
                <c:pt idx="33">
                  <c:v>9.8738711671500584E-2</c:v>
                </c:pt>
                <c:pt idx="34">
                  <c:v>9.8468073338790651E-2</c:v>
                </c:pt>
                <c:pt idx="35">
                  <c:v>9.8216236385788525E-2</c:v>
                </c:pt>
                <c:pt idx="36">
                  <c:v>9.7961840848682438E-2</c:v>
                </c:pt>
                <c:pt idx="37">
                  <c:v>9.7697615922650013E-2</c:v>
                </c:pt>
                <c:pt idx="38">
                  <c:v>9.7450125739146742E-2</c:v>
                </c:pt>
                <c:pt idx="39">
                  <c:v>9.7205058986891024E-2</c:v>
                </c:pt>
                <c:pt idx="40">
                  <c:v>9.6969156200986076E-2</c:v>
                </c:pt>
                <c:pt idx="41">
                  <c:v>9.6730899002176352E-2</c:v>
                </c:pt>
                <c:pt idx="42">
                  <c:v>9.6498439005201803E-2</c:v>
                </c:pt>
                <c:pt idx="43">
                  <c:v>9.6261717837112654E-2</c:v>
                </c:pt>
                <c:pt idx="44">
                  <c:v>9.6046932696648518E-2</c:v>
                </c:pt>
                <c:pt idx="45">
                  <c:v>9.5831831425394878E-2</c:v>
                </c:pt>
                <c:pt idx="46">
                  <c:v>9.5615643856368712E-2</c:v>
                </c:pt>
                <c:pt idx="47">
                  <c:v>9.5388118991710832E-2</c:v>
                </c:pt>
                <c:pt idx="48">
                  <c:v>9.5174537749681459E-2</c:v>
                </c:pt>
                <c:pt idx="49">
                  <c:v>9.4961540312906226E-2</c:v>
                </c:pt>
                <c:pt idx="50">
                  <c:v>9.4757361183467198E-2</c:v>
                </c:pt>
                <c:pt idx="51">
                  <c:v>9.4547548681196039E-2</c:v>
                </c:pt>
                <c:pt idx="52">
                  <c:v>9.4334688059869179E-2</c:v>
                </c:pt>
                <c:pt idx="53">
                  <c:v>9.4138691962333043E-2</c:v>
                </c:pt>
                <c:pt idx="54">
                  <c:v>9.3948041323266354E-2</c:v>
                </c:pt>
                <c:pt idx="55">
                  <c:v>9.3762007997261171E-2</c:v>
                </c:pt>
                <c:pt idx="56">
                  <c:v>9.3567088613850519E-2</c:v>
                </c:pt>
                <c:pt idx="57">
                  <c:v>9.337688057539327E-2</c:v>
                </c:pt>
                <c:pt idx="58">
                  <c:v>9.3200217666172105E-2</c:v>
                </c:pt>
                <c:pt idx="59">
                  <c:v>9.3032959579246899E-2</c:v>
                </c:pt>
                <c:pt idx="60">
                  <c:v>9.2861255971164333E-2</c:v>
                </c:pt>
                <c:pt idx="61">
                  <c:v>9.2690664949043211E-2</c:v>
                </c:pt>
                <c:pt idx="62">
                  <c:v>9.2516764451607253E-2</c:v>
                </c:pt>
                <c:pt idx="63">
                  <c:v>9.2349837920847611E-2</c:v>
                </c:pt>
                <c:pt idx="64">
                  <c:v>9.2185766405298519E-2</c:v>
                </c:pt>
                <c:pt idx="65">
                  <c:v>9.2019438277165633E-2</c:v>
                </c:pt>
                <c:pt idx="66">
                  <c:v>9.185456623629229E-2</c:v>
                </c:pt>
                <c:pt idx="67">
                  <c:v>9.1693137024190977E-2</c:v>
                </c:pt>
                <c:pt idx="68">
                  <c:v>9.1532933998279484E-2</c:v>
                </c:pt>
                <c:pt idx="69">
                  <c:v>9.1381327249562355E-2</c:v>
                </c:pt>
                <c:pt idx="70">
                  <c:v>9.1228718847165421E-2</c:v>
                </c:pt>
                <c:pt idx="71">
                  <c:v>9.1071296150489298E-2</c:v>
                </c:pt>
                <c:pt idx="72">
                  <c:v>9.0918771013247551E-2</c:v>
                </c:pt>
                <c:pt idx="73">
                  <c:v>9.0769842453153574E-2</c:v>
                </c:pt>
                <c:pt idx="74">
                  <c:v>9.0623435176224135E-2</c:v>
                </c:pt>
                <c:pt idx="75">
                  <c:v>9.0472101890058138E-2</c:v>
                </c:pt>
                <c:pt idx="76">
                  <c:v>9.0320717926909613E-2</c:v>
                </c:pt>
                <c:pt idx="77">
                  <c:v>9.0171013106294981E-2</c:v>
                </c:pt>
                <c:pt idx="78">
                  <c:v>9.0024607856252312E-2</c:v>
                </c:pt>
                <c:pt idx="79">
                  <c:v>8.9875861652480807E-2</c:v>
                </c:pt>
                <c:pt idx="80">
                  <c:v>8.9723718734606259E-2</c:v>
                </c:pt>
                <c:pt idx="81">
                  <c:v>8.9574332358802258E-2</c:v>
                </c:pt>
                <c:pt idx="82">
                  <c:v>8.942744610678173E-2</c:v>
                </c:pt>
                <c:pt idx="83">
                  <c:v>8.9289211373544758E-2</c:v>
                </c:pt>
                <c:pt idx="84">
                  <c:v>8.9149325502197896E-2</c:v>
                </c:pt>
                <c:pt idx="85">
                  <c:v>8.9010182281681852E-2</c:v>
                </c:pt>
                <c:pt idx="86">
                  <c:v>8.887676171158139E-2</c:v>
                </c:pt>
                <c:pt idx="87">
                  <c:v>8.8742648988274178E-2</c:v>
                </c:pt>
                <c:pt idx="88">
                  <c:v>8.861211371088136E-2</c:v>
                </c:pt>
                <c:pt idx="89">
                  <c:v>8.846852344451113E-2</c:v>
                </c:pt>
                <c:pt idx="90">
                  <c:v>8.833809093085139E-2</c:v>
                </c:pt>
                <c:pt idx="91">
                  <c:v>8.8210967497248466E-2</c:v>
                </c:pt>
                <c:pt idx="92">
                  <c:v>8.8073522719111452E-2</c:v>
                </c:pt>
                <c:pt idx="93">
                  <c:v>8.7954688768021677E-2</c:v>
                </c:pt>
                <c:pt idx="94">
                  <c:v>8.783181658400499E-2</c:v>
                </c:pt>
                <c:pt idx="95">
                  <c:v>8.7710871691508846E-2</c:v>
                </c:pt>
                <c:pt idx="96">
                  <c:v>8.7638063436183758E-2</c:v>
                </c:pt>
                <c:pt idx="97">
                  <c:v>8.7497379019891491E-2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89-4284-A970-995CDD3DE73E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5.6520000000000001E-2</c:v>
                </c:pt>
                <c:pt idx="2">
                  <c:v>0.10993</c:v>
                </c:pt>
                <c:pt idx="3">
                  <c:v>0.17619000000000001</c:v>
                </c:pt>
                <c:pt idx="4">
                  <c:v>0.22650999999999999</c:v>
                </c:pt>
                <c:pt idx="5">
                  <c:v>0.27950000000000003</c:v>
                </c:pt>
                <c:pt idx="6">
                  <c:v>0.32939000000000002</c:v>
                </c:pt>
                <c:pt idx="7">
                  <c:v>0.37890000000000001</c:v>
                </c:pt>
                <c:pt idx="8">
                  <c:v>0.42875999999999997</c:v>
                </c:pt>
                <c:pt idx="9">
                  <c:v>0.47764000000000001</c:v>
                </c:pt>
                <c:pt idx="10">
                  <c:v>0.52749999999999997</c:v>
                </c:pt>
                <c:pt idx="11">
                  <c:v>0.5776</c:v>
                </c:pt>
                <c:pt idx="12">
                  <c:v>0.62658999999999998</c:v>
                </c:pt>
                <c:pt idx="13">
                  <c:v>0.67571999999999999</c:v>
                </c:pt>
                <c:pt idx="14">
                  <c:v>0.72504999999999997</c:v>
                </c:pt>
                <c:pt idx="15">
                  <c:v>0.77393999999999996</c:v>
                </c:pt>
                <c:pt idx="16">
                  <c:v>0.82165999999999995</c:v>
                </c:pt>
                <c:pt idx="17">
                  <c:v>0.86953000000000003</c:v>
                </c:pt>
                <c:pt idx="18">
                  <c:v>0.91881999999999997</c:v>
                </c:pt>
                <c:pt idx="19">
                  <c:v>0.96726000000000001</c:v>
                </c:pt>
                <c:pt idx="20">
                  <c:v>1.0162800000000001</c:v>
                </c:pt>
                <c:pt idx="21">
                  <c:v>1.0665500000000001</c:v>
                </c:pt>
                <c:pt idx="22">
                  <c:v>1.11781</c:v>
                </c:pt>
                <c:pt idx="23">
                  <c:v>1.1674199999999999</c:v>
                </c:pt>
                <c:pt idx="24">
                  <c:v>1.21637</c:v>
                </c:pt>
                <c:pt idx="25">
                  <c:v>1.26959</c:v>
                </c:pt>
                <c:pt idx="26">
                  <c:v>1.31955</c:v>
                </c:pt>
                <c:pt idx="27">
                  <c:v>1.3724000000000001</c:v>
                </c:pt>
                <c:pt idx="28">
                  <c:v>1.4256599999999999</c:v>
                </c:pt>
                <c:pt idx="29">
                  <c:v>1.47976</c:v>
                </c:pt>
                <c:pt idx="30">
                  <c:v>1.53203</c:v>
                </c:pt>
                <c:pt idx="31">
                  <c:v>1.5850900000000001</c:v>
                </c:pt>
                <c:pt idx="32">
                  <c:v>1.6377299999999999</c:v>
                </c:pt>
                <c:pt idx="33">
                  <c:v>1.6871799999999999</c:v>
                </c:pt>
                <c:pt idx="34">
                  <c:v>1.73851</c:v>
                </c:pt>
                <c:pt idx="35">
                  <c:v>1.7926899999999999</c:v>
                </c:pt>
                <c:pt idx="36">
                  <c:v>1.84684</c:v>
                </c:pt>
                <c:pt idx="37">
                  <c:v>1.8963300000000001</c:v>
                </c:pt>
                <c:pt idx="38">
                  <c:v>1.9479</c:v>
                </c:pt>
                <c:pt idx="39">
                  <c:v>1.9977400000000001</c:v>
                </c:pt>
                <c:pt idx="40">
                  <c:v>2.0456300000000001</c:v>
                </c:pt>
                <c:pt idx="41">
                  <c:v>2.0945100000000001</c:v>
                </c:pt>
                <c:pt idx="42">
                  <c:v>2.1427999999999998</c:v>
                </c:pt>
                <c:pt idx="43">
                  <c:v>2.1906599999999998</c:v>
                </c:pt>
                <c:pt idx="44">
                  <c:v>2.2397100000000001</c:v>
                </c:pt>
                <c:pt idx="45">
                  <c:v>2.2897500000000002</c:v>
                </c:pt>
                <c:pt idx="46">
                  <c:v>2.34544</c:v>
                </c:pt>
                <c:pt idx="47">
                  <c:v>2.4014199999999999</c:v>
                </c:pt>
                <c:pt idx="48">
                  <c:v>2.4522900000000001</c:v>
                </c:pt>
                <c:pt idx="49">
                  <c:v>2.50116</c:v>
                </c:pt>
                <c:pt idx="50">
                  <c:v>2.5490499999999998</c:v>
                </c:pt>
                <c:pt idx="51">
                  <c:v>2.5977899999999998</c:v>
                </c:pt>
                <c:pt idx="52">
                  <c:v>2.6477200000000001</c:v>
                </c:pt>
                <c:pt idx="53">
                  <c:v>2.69754</c:v>
                </c:pt>
                <c:pt idx="54">
                  <c:v>2.7477499999999999</c:v>
                </c:pt>
                <c:pt idx="55">
                  <c:v>2.7978299999999998</c:v>
                </c:pt>
                <c:pt idx="56">
                  <c:v>2.8525700000000001</c:v>
                </c:pt>
                <c:pt idx="57">
                  <c:v>2.9026000000000001</c:v>
                </c:pt>
                <c:pt idx="58">
                  <c:v>2.95153</c:v>
                </c:pt>
                <c:pt idx="59">
                  <c:v>3.0015800000000001</c:v>
                </c:pt>
                <c:pt idx="60">
                  <c:v>3.0512899999999998</c:v>
                </c:pt>
                <c:pt idx="61">
                  <c:v>3.10318</c:v>
                </c:pt>
                <c:pt idx="62">
                  <c:v>3.1530499999999999</c:v>
                </c:pt>
                <c:pt idx="63">
                  <c:v>3.2024900000000001</c:v>
                </c:pt>
                <c:pt idx="64">
                  <c:v>3.25298</c:v>
                </c:pt>
                <c:pt idx="65">
                  <c:v>3.3026200000000001</c:v>
                </c:pt>
                <c:pt idx="66">
                  <c:v>3.3524799999999999</c:v>
                </c:pt>
                <c:pt idx="67">
                  <c:v>3.4047000000000001</c:v>
                </c:pt>
                <c:pt idx="68">
                  <c:v>3.4594800000000001</c:v>
                </c:pt>
                <c:pt idx="69">
                  <c:v>3.5096099999999999</c:v>
                </c:pt>
                <c:pt idx="70">
                  <c:v>3.5585399999999998</c:v>
                </c:pt>
                <c:pt idx="71">
                  <c:v>3.6064099999999999</c:v>
                </c:pt>
                <c:pt idx="72">
                  <c:v>3.6562899999999998</c:v>
                </c:pt>
                <c:pt idx="73">
                  <c:v>3.7041499999999998</c:v>
                </c:pt>
                <c:pt idx="74">
                  <c:v>3.7524299999999999</c:v>
                </c:pt>
                <c:pt idx="75">
                  <c:v>3.8003300000000002</c:v>
                </c:pt>
                <c:pt idx="76">
                  <c:v>3.8481800000000002</c:v>
                </c:pt>
                <c:pt idx="77">
                  <c:v>3.8968699999999998</c:v>
                </c:pt>
                <c:pt idx="78">
                  <c:v>3.9509099999999999</c:v>
                </c:pt>
                <c:pt idx="79">
                  <c:v>4.0057200000000002</c:v>
                </c:pt>
                <c:pt idx="80">
                  <c:v>4.0591299999999997</c:v>
                </c:pt>
                <c:pt idx="81">
                  <c:v>4.11707</c:v>
                </c:pt>
                <c:pt idx="82">
                  <c:v>4.1706899999999996</c:v>
                </c:pt>
                <c:pt idx="83">
                  <c:v>4.2228500000000002</c:v>
                </c:pt>
                <c:pt idx="84">
                  <c:v>4.2742100000000001</c:v>
                </c:pt>
                <c:pt idx="85">
                  <c:v>4.3235200000000003</c:v>
                </c:pt>
                <c:pt idx="86">
                  <c:v>4.3750400000000003</c:v>
                </c:pt>
                <c:pt idx="87">
                  <c:v>4.4307100000000004</c:v>
                </c:pt>
                <c:pt idx="88">
                  <c:v>4.4855799999999997</c:v>
                </c:pt>
                <c:pt idx="89">
                  <c:v>4.5389900000000001</c:v>
                </c:pt>
                <c:pt idx="90">
                  <c:v>4.5877499999999998</c:v>
                </c:pt>
                <c:pt idx="91">
                  <c:v>4.6400699999999997</c:v>
                </c:pt>
                <c:pt idx="92">
                  <c:v>4.6934399999999998</c:v>
                </c:pt>
                <c:pt idx="93">
                  <c:v>4.7423999999999999</c:v>
                </c:pt>
                <c:pt idx="94">
                  <c:v>4.7965400000000002</c:v>
                </c:pt>
                <c:pt idx="95">
                  <c:v>4.8491099999999996</c:v>
                </c:pt>
                <c:pt idx="96">
                  <c:v>4.9024200000000002</c:v>
                </c:pt>
                <c:pt idx="97">
                  <c:v>4.9546900000000003</c:v>
                </c:pt>
              </c:numCache>
            </c:numRef>
          </c:xVal>
          <c:yVal>
            <c:numRef>
              <c:f>'HS-12.5mN-5'!$F$2:$F$99</c:f>
              <c:numCache>
                <c:formatCode>General</c:formatCode>
                <c:ptCount val="98"/>
                <c:pt idx="1">
                  <c:v>0.16735080661913382</c:v>
                </c:pt>
                <c:pt idx="2">
                  <c:v>0.16634933061794274</c:v>
                </c:pt>
                <c:pt idx="3">
                  <c:v>0.16547706965172745</c:v>
                </c:pt>
                <c:pt idx="4">
                  <c:v>0.16472878302412922</c:v>
                </c:pt>
                <c:pt idx="5">
                  <c:v>0.16402749754471113</c:v>
                </c:pt>
                <c:pt idx="6">
                  <c:v>0.16335906198469935</c:v>
                </c:pt>
                <c:pt idx="7">
                  <c:v>0.16273310636488203</c:v>
                </c:pt>
                <c:pt idx="8">
                  <c:v>0.16215098505577896</c:v>
                </c:pt>
                <c:pt idx="9">
                  <c:v>0.16159208408042722</c:v>
                </c:pt>
                <c:pt idx="10">
                  <c:v>0.16104798955328486</c:v>
                </c:pt>
                <c:pt idx="11">
                  <c:v>0.16043199752545129</c:v>
                </c:pt>
                <c:pt idx="12">
                  <c:v>0.15985341035722159</c:v>
                </c:pt>
                <c:pt idx="13">
                  <c:v>0.15930931151269626</c:v>
                </c:pt>
                <c:pt idx="14">
                  <c:v>0.15879015756501288</c:v>
                </c:pt>
                <c:pt idx="15">
                  <c:v>0.15829212247369595</c:v>
                </c:pt>
                <c:pt idx="16">
                  <c:v>0.15781960129948205</c:v>
                </c:pt>
                <c:pt idx="17">
                  <c:v>0.15735533101250154</c:v>
                </c:pt>
                <c:pt idx="18">
                  <c:v>0.15689879856161609</c:v>
                </c:pt>
                <c:pt idx="19">
                  <c:v>0.1564642591105091</c:v>
                </c:pt>
                <c:pt idx="20">
                  <c:v>0.15604240426439581</c:v>
                </c:pt>
                <c:pt idx="21">
                  <c:v>0.15563135591681279</c:v>
                </c:pt>
                <c:pt idx="22">
                  <c:v>0.15523653061114348</c:v>
                </c:pt>
                <c:pt idx="23">
                  <c:v>0.15485060909909892</c:v>
                </c:pt>
                <c:pt idx="24">
                  <c:v>0.15448143886360846</c:v>
                </c:pt>
                <c:pt idx="25">
                  <c:v>0.15411111392301663</c:v>
                </c:pt>
                <c:pt idx="26">
                  <c:v>0.15375068247577445</c:v>
                </c:pt>
                <c:pt idx="27">
                  <c:v>0.15340717146503915</c:v>
                </c:pt>
                <c:pt idx="28">
                  <c:v>0.15307251069600666</c:v>
                </c:pt>
                <c:pt idx="29">
                  <c:v>0.15275330954069527</c:v>
                </c:pt>
                <c:pt idx="30">
                  <c:v>0.1524443502568526</c:v>
                </c:pt>
                <c:pt idx="31">
                  <c:v>0.15214557957605446</c:v>
                </c:pt>
                <c:pt idx="32">
                  <c:v>0.15185353197870161</c:v>
                </c:pt>
                <c:pt idx="33">
                  <c:v>0.15156780332451741</c:v>
                </c:pt>
                <c:pt idx="34">
                  <c:v>0.15128711158134595</c:v>
                </c:pt>
                <c:pt idx="35">
                  <c:v>0.15100853309558304</c:v>
                </c:pt>
                <c:pt idx="36">
                  <c:v>0.15073517560395924</c:v>
                </c:pt>
                <c:pt idx="37">
                  <c:v>0.15046741354493459</c:v>
                </c:pt>
                <c:pt idx="38">
                  <c:v>0.15021187427076316</c:v>
                </c:pt>
                <c:pt idx="39">
                  <c:v>0.14996562646396108</c:v>
                </c:pt>
                <c:pt idx="40">
                  <c:v>0.1497239207703816</c:v>
                </c:pt>
                <c:pt idx="41">
                  <c:v>0.14947932937469344</c:v>
                </c:pt>
                <c:pt idx="42">
                  <c:v>0.14924156176802195</c:v>
                </c:pt>
                <c:pt idx="43">
                  <c:v>0.14900695565383285</c:v>
                </c:pt>
                <c:pt idx="44">
                  <c:v>0.14878172883839449</c:v>
                </c:pt>
                <c:pt idx="45">
                  <c:v>0.1485586140113459</c:v>
                </c:pt>
                <c:pt idx="46">
                  <c:v>0.148339009823793</c:v>
                </c:pt>
                <c:pt idx="47">
                  <c:v>0.14812288839357649</c:v>
                </c:pt>
                <c:pt idx="48">
                  <c:v>0.14790810065048174</c:v>
                </c:pt>
                <c:pt idx="49">
                  <c:v>0.14769489390193827</c:v>
                </c:pt>
                <c:pt idx="50">
                  <c:v>0.14748543234880976</c:v>
                </c:pt>
                <c:pt idx="51">
                  <c:v>0.14727894037942887</c:v>
                </c:pt>
                <c:pt idx="52">
                  <c:v>0.14707429844849498</c:v>
                </c:pt>
                <c:pt idx="53">
                  <c:v>0.14687259503595212</c:v>
                </c:pt>
                <c:pt idx="54">
                  <c:v>0.14667168692041166</c:v>
                </c:pt>
                <c:pt idx="55">
                  <c:v>0.14648057930019689</c:v>
                </c:pt>
                <c:pt idx="56">
                  <c:v>0.14629134746687217</c:v>
                </c:pt>
                <c:pt idx="57">
                  <c:v>0.14610694507634614</c:v>
                </c:pt>
                <c:pt idx="58">
                  <c:v>0.14592558675425704</c:v>
                </c:pt>
                <c:pt idx="59">
                  <c:v>0.14575233432459678</c:v>
                </c:pt>
                <c:pt idx="60">
                  <c:v>0.1455847501025693</c:v>
                </c:pt>
                <c:pt idx="61">
                  <c:v>0.14541329038621803</c:v>
                </c:pt>
                <c:pt idx="62">
                  <c:v>0.14525241001269426</c:v>
                </c:pt>
                <c:pt idx="63">
                  <c:v>0.14509616990288229</c:v>
                </c:pt>
                <c:pt idx="64">
                  <c:v>0.14494221822072659</c:v>
                </c:pt>
                <c:pt idx="65">
                  <c:v>0.14478672503038242</c:v>
                </c:pt>
                <c:pt idx="66">
                  <c:v>0.14463030370756175</c:v>
                </c:pt>
                <c:pt idx="67">
                  <c:v>0.14447557499857827</c:v>
                </c:pt>
                <c:pt idx="68">
                  <c:v>0.14432384867600517</c:v>
                </c:pt>
                <c:pt idx="69">
                  <c:v>0.1441703670386153</c:v>
                </c:pt>
                <c:pt idx="70">
                  <c:v>0.14401657305603405</c:v>
                </c:pt>
                <c:pt idx="71">
                  <c:v>0.14386318088547892</c:v>
                </c:pt>
                <c:pt idx="72">
                  <c:v>0.14371565519649182</c:v>
                </c:pt>
                <c:pt idx="73">
                  <c:v>0.14356942714813578</c:v>
                </c:pt>
                <c:pt idx="74">
                  <c:v>0.14342184499444718</c:v>
                </c:pt>
                <c:pt idx="75">
                  <c:v>0.14327967929841753</c:v>
                </c:pt>
                <c:pt idx="76">
                  <c:v>0.14313480136549525</c:v>
                </c:pt>
                <c:pt idx="77">
                  <c:v>0.14299265941284919</c:v>
                </c:pt>
                <c:pt idx="78">
                  <c:v>0.14285528127056946</c:v>
                </c:pt>
                <c:pt idx="79">
                  <c:v>0.14272050298919434</c:v>
                </c:pt>
                <c:pt idx="80">
                  <c:v>0.14257471447362299</c:v>
                </c:pt>
                <c:pt idx="81">
                  <c:v>0.14242679073201064</c:v>
                </c:pt>
                <c:pt idx="82">
                  <c:v>0.14228580708886882</c:v>
                </c:pt>
                <c:pt idx="83">
                  <c:v>0.14214779086580664</c:v>
                </c:pt>
                <c:pt idx="84">
                  <c:v>0.14200381079563373</c:v>
                </c:pt>
                <c:pt idx="85">
                  <c:v>0.14185894824160186</c:v>
                </c:pt>
                <c:pt idx="86">
                  <c:v>0.14172152560221038</c:v>
                </c:pt>
                <c:pt idx="87">
                  <c:v>0.14159441121435234</c:v>
                </c:pt>
                <c:pt idx="88">
                  <c:v>0.14145638650141129</c:v>
                </c:pt>
                <c:pt idx="89">
                  <c:v>0.14133175606950954</c:v>
                </c:pt>
                <c:pt idx="90">
                  <c:v>0.14120113184727362</c:v>
                </c:pt>
                <c:pt idx="91">
                  <c:v>0.14107331768864442</c:v>
                </c:pt>
                <c:pt idx="92">
                  <c:v>0.14094460279528287</c:v>
                </c:pt>
                <c:pt idx="93">
                  <c:v>0.14083099904987526</c:v>
                </c:pt>
                <c:pt idx="94">
                  <c:v>0.1407079477791498</c:v>
                </c:pt>
                <c:pt idx="95">
                  <c:v>0.14058694995153112</c:v>
                </c:pt>
                <c:pt idx="96">
                  <c:v>0.14046182445417374</c:v>
                </c:pt>
                <c:pt idx="97">
                  <c:v>0.14043305989154115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89-4284-A970-995CDD3DE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500000000000003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4-4DB2-8331-EE5C8583935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'Pu-12.5mN-5'!$AV$41:$AX$41</c:f>
              <c:numCache>
                <c:formatCode>General</c:formatCode>
                <c:ptCount val="3"/>
                <c:pt idx="0">
                  <c:v>0.12255652190673794</c:v>
                </c:pt>
                <c:pt idx="1">
                  <c:v>0.1210871923581807</c:v>
                </c:pt>
                <c:pt idx="2">
                  <c:v>0.12040188566643609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4-4DB2-8331-EE5C8583935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4-4DB2-8331-EE5C8583935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4-4DB2-8331-EE5C85839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7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C-4246-A2E6-345EF06631D3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'Pu-12.5mN-5'!$AV$41:$AX$41</c:f>
              <c:numCache>
                <c:formatCode>General</c:formatCode>
                <c:ptCount val="3"/>
                <c:pt idx="0">
                  <c:v>0.12255652190673794</c:v>
                </c:pt>
                <c:pt idx="1">
                  <c:v>0.1210871923581807</c:v>
                </c:pt>
                <c:pt idx="2">
                  <c:v>0.12040188566643609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C-4246-A2E6-345EF06631D3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C-4246-A2E6-345EF06631D3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C-4246-A2E6-345EF066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'Pu-12.5mN-5'!$AV$40:$AX$40</c:f>
              <c:numCache>
                <c:formatCode>General</c:formatCode>
                <c:ptCount val="3"/>
                <c:pt idx="0">
                  <c:v>0.12442385606964772</c:v>
                </c:pt>
                <c:pt idx="1">
                  <c:v>0.10911374639266176</c:v>
                </c:pt>
                <c:pt idx="2">
                  <c:v>0.10981649159607983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C-4246-A2E6-345EF06631D3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'Pu-12.5mN-5'!$AV$42:$AX$42</c:f>
              <c:numCache>
                <c:formatCode>General</c:formatCode>
                <c:ptCount val="3"/>
                <c:pt idx="0">
                  <c:v>9.4035445786574634E-2</c:v>
                </c:pt>
                <c:pt idx="1">
                  <c:v>9.0518422098491078E-2</c:v>
                </c:pt>
                <c:pt idx="2">
                  <c:v>8.7703264764738567E-2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9C-4246-A2E6-345EF06631D3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'Pu-12.5mN-5'!$AV$43:$AX$43</c:f>
              <c:numCache>
                <c:formatCode>General</c:formatCode>
                <c:ptCount val="3"/>
                <c:pt idx="0">
                  <c:v>0.14686338715252575</c:v>
                </c:pt>
                <c:pt idx="1">
                  <c:v>0.13782194056215616</c:v>
                </c:pt>
                <c:pt idx="2">
                  <c:v>0.15023960862334487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9C-4246-A2E6-345EF066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'Pu-12.5mN-5'!$U$29:$W$29</c:f>
              <c:numCache>
                <c:formatCode>General</c:formatCode>
                <c:ptCount val="3"/>
                <c:pt idx="0">
                  <c:v>227.57349000000022</c:v>
                </c:pt>
                <c:pt idx="1">
                  <c:v>185.61906999999997</c:v>
                </c:pt>
                <c:pt idx="2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8-4515-861C-0D51E9AD2D71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'Pu-12.5mN-5'!$U$31:$W$31</c:f>
              <c:numCache>
                <c:formatCode>General</c:formatCode>
                <c:ptCount val="3"/>
                <c:pt idx="0">
                  <c:v>295.68998999999985</c:v>
                </c:pt>
                <c:pt idx="1">
                  <c:v>235.29179000000022</c:v>
                </c:pt>
                <c:pt idx="2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8-4515-861C-0D51E9AD2D71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'Pu-12.5mN-5'!$U$32:$W$32</c:f>
              <c:numCache>
                <c:formatCode>General</c:formatCode>
                <c:ptCount val="3"/>
                <c:pt idx="0">
                  <c:v>166.05465000000004</c:v>
                </c:pt>
                <c:pt idx="1">
                  <c:v>139.64913000000001</c:v>
                </c:pt>
                <c:pt idx="2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98-4515-861C-0D51E9AD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320"/>
          <c:min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'Pu-12.5mN-5'!$AA$29:$AC$29</c:f>
              <c:numCache>
                <c:formatCode>General</c:formatCode>
                <c:ptCount val="3"/>
                <c:pt idx="0">
                  <c:v>12.198376424588339</c:v>
                </c:pt>
                <c:pt idx="1">
                  <c:v>9.2021611910823111</c:v>
                </c:pt>
                <c:pt idx="2">
                  <c:v>7.4656526380325161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D-4BDA-A177-D56A01B76619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'Pu-12.5mN-5'!$AA$31:$AC$31</c:f>
              <c:numCache>
                <c:formatCode>General</c:formatCode>
                <c:ptCount val="3"/>
                <c:pt idx="0">
                  <c:v>14.061718185752667</c:v>
                </c:pt>
                <c:pt idx="1">
                  <c:v>10.710759822549894</c:v>
                </c:pt>
                <c:pt idx="2">
                  <c:v>9.0263523476300893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D-4BDA-A177-D56A01B76619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'Pu-12.5mN-5'!$AA$32:$AC$32</c:f>
              <c:numCache>
                <c:formatCode>General</c:formatCode>
                <c:ptCount val="3"/>
                <c:pt idx="0">
                  <c:v>9.633326638440991</c:v>
                </c:pt>
                <c:pt idx="1">
                  <c:v>7.7209255004169499</c:v>
                </c:pt>
                <c:pt idx="2">
                  <c:v>6.1432607309057037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D-4BDA-A177-D56A01B7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.5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  <c:pt idx="95">
                  <c:v>4.9533300000000002</c:v>
                </c:pt>
              </c:numCache>
            </c:numRef>
          </c:xVal>
          <c:yVal>
            <c:numRef>
              <c:f>'Pu-32mN-5'!$C:$C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11.868550000000141</c:v>
                </c:pt>
                <c:pt idx="3">
                  <c:v>22.453370000000177</c:v>
                </c:pt>
                <c:pt idx="4">
                  <c:v>32.574759999999969</c:v>
                </c:pt>
                <c:pt idx="5">
                  <c:v>42.287130000000161</c:v>
                </c:pt>
                <c:pt idx="6">
                  <c:v>51.319710000000214</c:v>
                </c:pt>
                <c:pt idx="7">
                  <c:v>59.874639999999999</c:v>
                </c:pt>
                <c:pt idx="8">
                  <c:v>68.047010000000228</c:v>
                </c:pt>
                <c:pt idx="9">
                  <c:v>75.807299999999941</c:v>
                </c:pt>
                <c:pt idx="10">
                  <c:v>83.220380000000205</c:v>
                </c:pt>
                <c:pt idx="11">
                  <c:v>90.358299999999872</c:v>
                </c:pt>
                <c:pt idx="12">
                  <c:v>98.257500000000164</c:v>
                </c:pt>
                <c:pt idx="13">
                  <c:v>105.85105000000021</c:v>
                </c:pt>
                <c:pt idx="14">
                  <c:v>113.16875000000027</c:v>
                </c:pt>
                <c:pt idx="15">
                  <c:v>120.20020999999997</c:v>
                </c:pt>
                <c:pt idx="16">
                  <c:v>126.94300999999996</c:v>
                </c:pt>
                <c:pt idx="17">
                  <c:v>133.43236999999999</c:v>
                </c:pt>
                <c:pt idx="18">
                  <c:v>139.71770000000015</c:v>
                </c:pt>
                <c:pt idx="19">
                  <c:v>145.70886999999993</c:v>
                </c:pt>
                <c:pt idx="20">
                  <c:v>151.48415999999997</c:v>
                </c:pt>
                <c:pt idx="21">
                  <c:v>157.13498000000027</c:v>
                </c:pt>
                <c:pt idx="22">
                  <c:v>162.62386000000015</c:v>
                </c:pt>
                <c:pt idx="23">
                  <c:v>167.97645000000011</c:v>
                </c:pt>
                <c:pt idx="24">
                  <c:v>173.12076999999999</c:v>
                </c:pt>
                <c:pt idx="25">
                  <c:v>178.13054000000011</c:v>
                </c:pt>
                <c:pt idx="26">
                  <c:v>183.0271200000002</c:v>
                </c:pt>
                <c:pt idx="27">
                  <c:v>187.79696999999987</c:v>
                </c:pt>
                <c:pt idx="28">
                  <c:v>192.43215000000009</c:v>
                </c:pt>
                <c:pt idx="29">
                  <c:v>196.97191999999995</c:v>
                </c:pt>
                <c:pt idx="30">
                  <c:v>201.45578999999998</c:v>
                </c:pt>
                <c:pt idx="31">
                  <c:v>205.79305999999997</c:v>
                </c:pt>
                <c:pt idx="32">
                  <c:v>210.04300000000012</c:v>
                </c:pt>
                <c:pt idx="33">
                  <c:v>214.27449000000024</c:v>
                </c:pt>
                <c:pt idx="34">
                  <c:v>218.41182000000026</c:v>
                </c:pt>
                <c:pt idx="35">
                  <c:v>222.42313000000013</c:v>
                </c:pt>
                <c:pt idx="36">
                  <c:v>226.41253000000006</c:v>
                </c:pt>
                <c:pt idx="37">
                  <c:v>230.42462000000023</c:v>
                </c:pt>
                <c:pt idx="38">
                  <c:v>234.39323999999988</c:v>
                </c:pt>
                <c:pt idx="39">
                  <c:v>238.24539000000004</c:v>
                </c:pt>
                <c:pt idx="40">
                  <c:v>242.08926000000019</c:v>
                </c:pt>
                <c:pt idx="41">
                  <c:v>245.9061700000002</c:v>
                </c:pt>
                <c:pt idx="42">
                  <c:v>249.63414000000012</c:v>
                </c:pt>
                <c:pt idx="43">
                  <c:v>253.29721999999992</c:v>
                </c:pt>
                <c:pt idx="44">
                  <c:v>256.92511999999988</c:v>
                </c:pt>
                <c:pt idx="45">
                  <c:v>260.50878000000012</c:v>
                </c:pt>
                <c:pt idx="46">
                  <c:v>263.98898000000008</c:v>
                </c:pt>
                <c:pt idx="47">
                  <c:v>267.39946999999984</c:v>
                </c:pt>
                <c:pt idx="48">
                  <c:v>270.77831000000015</c:v>
                </c:pt>
                <c:pt idx="49">
                  <c:v>274.11673000000019</c:v>
                </c:pt>
                <c:pt idx="50">
                  <c:v>277.37933999999996</c:v>
                </c:pt>
                <c:pt idx="51">
                  <c:v>280.53196000000025</c:v>
                </c:pt>
                <c:pt idx="52">
                  <c:v>283.69291000000021</c:v>
                </c:pt>
                <c:pt idx="53">
                  <c:v>286.81088</c:v>
                </c:pt>
                <c:pt idx="54">
                  <c:v>289.84637999999995</c:v>
                </c:pt>
                <c:pt idx="55">
                  <c:v>292.83685000000014</c:v>
                </c:pt>
                <c:pt idx="56">
                  <c:v>295.82254999999986</c:v>
                </c:pt>
                <c:pt idx="57">
                  <c:v>298.76344000000017</c:v>
                </c:pt>
                <c:pt idx="58">
                  <c:v>301.65416000000005</c:v>
                </c:pt>
                <c:pt idx="59">
                  <c:v>304.5003200000001</c:v>
                </c:pt>
                <c:pt idx="60">
                  <c:v>307.35746999999992</c:v>
                </c:pt>
                <c:pt idx="61">
                  <c:v>310.21027000000004</c:v>
                </c:pt>
                <c:pt idx="62">
                  <c:v>312.98867000000018</c:v>
                </c:pt>
                <c:pt idx="63">
                  <c:v>315.7474900000002</c:v>
                </c:pt>
                <c:pt idx="64">
                  <c:v>318.4685800000002</c:v>
                </c:pt>
                <c:pt idx="65">
                  <c:v>321.14811999999984</c:v>
                </c:pt>
                <c:pt idx="66">
                  <c:v>323.79577999999992</c:v>
                </c:pt>
                <c:pt idx="67">
                  <c:v>326.45319000000018</c:v>
                </c:pt>
                <c:pt idx="68">
                  <c:v>329.12503000000015</c:v>
                </c:pt>
                <c:pt idx="69">
                  <c:v>331.75986000000012</c:v>
                </c:pt>
                <c:pt idx="70">
                  <c:v>334.33282000000008</c:v>
                </c:pt>
                <c:pt idx="71">
                  <c:v>336.90965000000006</c:v>
                </c:pt>
                <c:pt idx="72">
                  <c:v>339.51260000000002</c:v>
                </c:pt>
                <c:pt idx="73">
                  <c:v>342.07924000000003</c:v>
                </c:pt>
                <c:pt idx="74">
                  <c:v>344.61425000000008</c:v>
                </c:pt>
                <c:pt idx="75">
                  <c:v>347.12968000000001</c:v>
                </c:pt>
                <c:pt idx="76">
                  <c:v>349.59133999999995</c:v>
                </c:pt>
                <c:pt idx="77">
                  <c:v>351.99555000000009</c:v>
                </c:pt>
                <c:pt idx="78">
                  <c:v>354.34943999999996</c:v>
                </c:pt>
                <c:pt idx="79">
                  <c:v>356.66438000000016</c:v>
                </c:pt>
                <c:pt idx="80">
                  <c:v>358.92070999999987</c:v>
                </c:pt>
                <c:pt idx="81">
                  <c:v>361.14361999999983</c:v>
                </c:pt>
                <c:pt idx="82">
                  <c:v>363.32392000000027</c:v>
                </c:pt>
                <c:pt idx="83">
                  <c:v>365.52203000000009</c:v>
                </c:pt>
                <c:pt idx="84">
                  <c:v>367.75248999999985</c:v>
                </c:pt>
                <c:pt idx="85">
                  <c:v>369.97449000000006</c:v>
                </c:pt>
                <c:pt idx="86">
                  <c:v>372.17702000000008</c:v>
                </c:pt>
                <c:pt idx="87">
                  <c:v>374.41307000000006</c:v>
                </c:pt>
                <c:pt idx="88">
                  <c:v>376.58266000000003</c:v>
                </c:pt>
                <c:pt idx="89">
                  <c:v>378.77453000000014</c:v>
                </c:pt>
                <c:pt idx="90">
                  <c:v>380.82382000000007</c:v>
                </c:pt>
                <c:pt idx="91">
                  <c:v>382.77485999999999</c:v>
                </c:pt>
                <c:pt idx="92">
                  <c:v>384.77521999999999</c:v>
                </c:pt>
                <c:pt idx="93">
                  <c:v>386.93082000000004</c:v>
                </c:pt>
                <c:pt idx="94">
                  <c:v>389.28427000000011</c:v>
                </c:pt>
                <c:pt idx="95">
                  <c:v>391.89552000000003</c:v>
                </c:pt>
                <c:pt idx="96">
                  <c:v>394.02837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E-4AE7-954C-E5AD7DEB3E54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  <c:pt idx="96">
                  <c:v>4.9668099999999997</c:v>
                </c:pt>
              </c:numCache>
            </c:numRef>
          </c:xVal>
          <c:yVal>
            <c:numRef>
              <c:f>'ZnO-32mN-5'!$C$2:$C$98</c:f>
              <c:numCache>
                <c:formatCode>General</c:formatCode>
                <c:ptCount val="97"/>
                <c:pt idx="0">
                  <c:v>0</c:v>
                </c:pt>
                <c:pt idx="1">
                  <c:v>13.106579999999667</c:v>
                </c:pt>
                <c:pt idx="2">
                  <c:v>24.170889999999872</c:v>
                </c:pt>
                <c:pt idx="3">
                  <c:v>34.259109999999964</c:v>
                </c:pt>
                <c:pt idx="4">
                  <c:v>43.801779999999781</c:v>
                </c:pt>
                <c:pt idx="5">
                  <c:v>52.663119999999708</c:v>
                </c:pt>
                <c:pt idx="6">
                  <c:v>61.209559999999783</c:v>
                </c:pt>
                <c:pt idx="7">
                  <c:v>69.363559999999779</c:v>
                </c:pt>
                <c:pt idx="8">
                  <c:v>77.087439999999788</c:v>
                </c:pt>
                <c:pt idx="9">
                  <c:v>84.352669999999762</c:v>
                </c:pt>
                <c:pt idx="10">
                  <c:v>91.323999999999614</c:v>
                </c:pt>
                <c:pt idx="11">
                  <c:v>99.217729999999847</c:v>
                </c:pt>
                <c:pt idx="12">
                  <c:v>106.67715999999973</c:v>
                </c:pt>
                <c:pt idx="13">
                  <c:v>113.90913</c:v>
                </c:pt>
                <c:pt idx="14">
                  <c:v>120.89272999999957</c:v>
                </c:pt>
                <c:pt idx="15">
                  <c:v>127.64055999999982</c:v>
                </c:pt>
                <c:pt idx="16">
                  <c:v>134.19684999999981</c:v>
                </c:pt>
                <c:pt idx="17">
                  <c:v>140.54564999999957</c:v>
                </c:pt>
                <c:pt idx="18">
                  <c:v>146.67830999999978</c:v>
                </c:pt>
                <c:pt idx="19">
                  <c:v>152.6279199999999</c:v>
                </c:pt>
                <c:pt idx="20">
                  <c:v>158.4417099999996</c:v>
                </c:pt>
                <c:pt idx="21">
                  <c:v>164.12203</c:v>
                </c:pt>
                <c:pt idx="22">
                  <c:v>169.62752</c:v>
                </c:pt>
                <c:pt idx="23">
                  <c:v>174.95632999999998</c:v>
                </c:pt>
                <c:pt idx="24">
                  <c:v>180.15299999999979</c:v>
                </c:pt>
                <c:pt idx="25">
                  <c:v>185.2822299999998</c:v>
                </c:pt>
                <c:pt idx="26">
                  <c:v>190.26641999999993</c:v>
                </c:pt>
                <c:pt idx="27">
                  <c:v>195.19687999999996</c:v>
                </c:pt>
                <c:pt idx="28">
                  <c:v>200.05244999999968</c:v>
                </c:pt>
                <c:pt idx="29">
                  <c:v>204.8118599999998</c:v>
                </c:pt>
                <c:pt idx="30">
                  <c:v>209.43395999999984</c:v>
                </c:pt>
                <c:pt idx="31">
                  <c:v>213.9364499999997</c:v>
                </c:pt>
                <c:pt idx="32">
                  <c:v>218.35997999999972</c:v>
                </c:pt>
                <c:pt idx="33">
                  <c:v>222.76432999999997</c:v>
                </c:pt>
                <c:pt idx="34">
                  <c:v>227.0608699999998</c:v>
                </c:pt>
                <c:pt idx="35">
                  <c:v>231.21258999999964</c:v>
                </c:pt>
                <c:pt idx="36">
                  <c:v>235.27079999999978</c:v>
                </c:pt>
                <c:pt idx="37">
                  <c:v>239.23020999999972</c:v>
                </c:pt>
                <c:pt idx="38">
                  <c:v>243.11330999999973</c:v>
                </c:pt>
                <c:pt idx="39">
                  <c:v>246.95482999999967</c:v>
                </c:pt>
                <c:pt idx="40">
                  <c:v>250.76486999999997</c:v>
                </c:pt>
                <c:pt idx="41">
                  <c:v>254.49712</c:v>
                </c:pt>
                <c:pt idx="42">
                  <c:v>258.17640999999958</c:v>
                </c:pt>
                <c:pt idx="43">
                  <c:v>261.82110999999986</c:v>
                </c:pt>
                <c:pt idx="44">
                  <c:v>265.39891999999963</c:v>
                </c:pt>
                <c:pt idx="45">
                  <c:v>268.93859999999995</c:v>
                </c:pt>
                <c:pt idx="46">
                  <c:v>272.37267999999995</c:v>
                </c:pt>
                <c:pt idx="47">
                  <c:v>275.75683999999956</c:v>
                </c:pt>
                <c:pt idx="48">
                  <c:v>279.10160999999971</c:v>
                </c:pt>
                <c:pt idx="49">
                  <c:v>282.39673999999968</c:v>
                </c:pt>
                <c:pt idx="50">
                  <c:v>285.64163999999982</c:v>
                </c:pt>
                <c:pt idx="51">
                  <c:v>288.90505999999959</c:v>
                </c:pt>
                <c:pt idx="52">
                  <c:v>292.14633999999978</c:v>
                </c:pt>
                <c:pt idx="53">
                  <c:v>295.35621999999967</c:v>
                </c:pt>
                <c:pt idx="54">
                  <c:v>298.44312999999966</c:v>
                </c:pt>
                <c:pt idx="55">
                  <c:v>301.49499999999989</c:v>
                </c:pt>
                <c:pt idx="56">
                  <c:v>304.57055999999966</c:v>
                </c:pt>
                <c:pt idx="57">
                  <c:v>307.64687999999978</c:v>
                </c:pt>
                <c:pt idx="58">
                  <c:v>310.67869999999994</c:v>
                </c:pt>
                <c:pt idx="59">
                  <c:v>313.69499999999971</c:v>
                </c:pt>
                <c:pt idx="60">
                  <c:v>316.66959999999972</c:v>
                </c:pt>
                <c:pt idx="61">
                  <c:v>319.59204</c:v>
                </c:pt>
                <c:pt idx="62">
                  <c:v>322.47826999999961</c:v>
                </c:pt>
                <c:pt idx="63">
                  <c:v>325.29579999999987</c:v>
                </c:pt>
                <c:pt idx="64">
                  <c:v>328.06837999999971</c:v>
                </c:pt>
                <c:pt idx="65">
                  <c:v>330.79573999999957</c:v>
                </c:pt>
                <c:pt idx="66">
                  <c:v>333.47684999999956</c:v>
                </c:pt>
                <c:pt idx="67">
                  <c:v>336.16048999999975</c:v>
                </c:pt>
                <c:pt idx="68">
                  <c:v>338.84075999999959</c:v>
                </c:pt>
                <c:pt idx="69">
                  <c:v>341.47713999999996</c:v>
                </c:pt>
                <c:pt idx="70">
                  <c:v>344.08898999999974</c:v>
                </c:pt>
                <c:pt idx="71">
                  <c:v>346.67555999999968</c:v>
                </c:pt>
                <c:pt idx="72">
                  <c:v>349.22463999999991</c:v>
                </c:pt>
                <c:pt idx="73">
                  <c:v>351.76090999999997</c:v>
                </c:pt>
                <c:pt idx="74">
                  <c:v>354.27806999999984</c:v>
                </c:pt>
                <c:pt idx="75">
                  <c:v>356.78797999999961</c:v>
                </c:pt>
                <c:pt idx="76">
                  <c:v>359.28503000000001</c:v>
                </c:pt>
                <c:pt idx="77">
                  <c:v>361.73941999999988</c:v>
                </c:pt>
                <c:pt idx="78">
                  <c:v>364.16884999999957</c:v>
                </c:pt>
                <c:pt idx="79">
                  <c:v>366.61933999999974</c:v>
                </c:pt>
                <c:pt idx="80">
                  <c:v>369.02647999999999</c:v>
                </c:pt>
                <c:pt idx="81">
                  <c:v>371.39782999999989</c:v>
                </c:pt>
                <c:pt idx="82">
                  <c:v>373.75457999999981</c:v>
                </c:pt>
                <c:pt idx="83">
                  <c:v>376.10714999999982</c:v>
                </c:pt>
                <c:pt idx="84">
                  <c:v>378.47005999999965</c:v>
                </c:pt>
                <c:pt idx="85">
                  <c:v>380.79972999999973</c:v>
                </c:pt>
                <c:pt idx="86">
                  <c:v>383.11210999999957</c:v>
                </c:pt>
                <c:pt idx="87">
                  <c:v>385.50907999999981</c:v>
                </c:pt>
                <c:pt idx="88">
                  <c:v>387.85143999999991</c:v>
                </c:pt>
                <c:pt idx="89">
                  <c:v>390.1891999999998</c:v>
                </c:pt>
                <c:pt idx="90">
                  <c:v>392.51748999999973</c:v>
                </c:pt>
                <c:pt idx="91">
                  <c:v>394.80223999999998</c:v>
                </c:pt>
                <c:pt idx="92">
                  <c:v>397.05068999999958</c:v>
                </c:pt>
                <c:pt idx="93">
                  <c:v>399.19493999999986</c:v>
                </c:pt>
                <c:pt idx="94">
                  <c:v>401.29856999999993</c:v>
                </c:pt>
                <c:pt idx="95">
                  <c:v>403.38951999999972</c:v>
                </c:pt>
                <c:pt idx="96">
                  <c:v>405.34394999999995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8E-4AE7-954C-E5AD7DEB3E54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  <c:pt idx="95">
                  <c:v>4.8753399999999996</c:v>
                </c:pt>
                <c:pt idx="96">
                  <c:v>4.9248099999999999</c:v>
                </c:pt>
                <c:pt idx="97">
                  <c:v>4.9792699999999996</c:v>
                </c:pt>
              </c:numCache>
            </c:numRef>
          </c:xVal>
          <c:yVal>
            <c:numRef>
              <c:f>'SS-32mN-5'!$C$2:$C$99</c:f>
              <c:numCache>
                <c:formatCode>General</c:formatCode>
                <c:ptCount val="98"/>
                <c:pt idx="0">
                  <c:v>0</c:v>
                </c:pt>
                <c:pt idx="1">
                  <c:v>14.472169999999551</c:v>
                </c:pt>
                <c:pt idx="2">
                  <c:v>27.923379999999725</c:v>
                </c:pt>
                <c:pt idx="3">
                  <c:v>40.470079999999598</c:v>
                </c:pt>
                <c:pt idx="4">
                  <c:v>51.749779999999646</c:v>
                </c:pt>
                <c:pt idx="5">
                  <c:v>62.267219999999725</c:v>
                </c:pt>
                <c:pt idx="6">
                  <c:v>72.32674999999972</c:v>
                </c:pt>
                <c:pt idx="7">
                  <c:v>81.816839999999956</c:v>
                </c:pt>
                <c:pt idx="8">
                  <c:v>91.110419999999976</c:v>
                </c:pt>
                <c:pt idx="9">
                  <c:v>100.17987999999968</c:v>
                </c:pt>
                <c:pt idx="10">
                  <c:v>108.72769999999991</c:v>
                </c:pt>
                <c:pt idx="11">
                  <c:v>118.29858999999988</c:v>
                </c:pt>
                <c:pt idx="12">
                  <c:v>127.46467999999959</c:v>
                </c:pt>
                <c:pt idx="13">
                  <c:v>136.29229999999961</c:v>
                </c:pt>
                <c:pt idx="14">
                  <c:v>144.70159999999987</c:v>
                </c:pt>
                <c:pt idx="15">
                  <c:v>152.95764999999983</c:v>
                </c:pt>
                <c:pt idx="16">
                  <c:v>160.97624999999971</c:v>
                </c:pt>
                <c:pt idx="17">
                  <c:v>168.76214999999956</c:v>
                </c:pt>
                <c:pt idx="18">
                  <c:v>176.47704999999996</c:v>
                </c:pt>
                <c:pt idx="19">
                  <c:v>184.01489999999967</c:v>
                </c:pt>
                <c:pt idx="20">
                  <c:v>191.41939999999977</c:v>
                </c:pt>
                <c:pt idx="21">
                  <c:v>198.60661999999957</c:v>
                </c:pt>
                <c:pt idx="22">
                  <c:v>205.69075999999995</c:v>
                </c:pt>
                <c:pt idx="23">
                  <c:v>212.60750999999982</c:v>
                </c:pt>
                <c:pt idx="24">
                  <c:v>219.42518999999993</c:v>
                </c:pt>
                <c:pt idx="25">
                  <c:v>226.09249999999975</c:v>
                </c:pt>
                <c:pt idx="26">
                  <c:v>232.58764999999994</c:v>
                </c:pt>
                <c:pt idx="27">
                  <c:v>238.9387399999996</c:v>
                </c:pt>
                <c:pt idx="28">
                  <c:v>245.09132</c:v>
                </c:pt>
                <c:pt idx="29">
                  <c:v>251.23979999999983</c:v>
                </c:pt>
                <c:pt idx="30">
                  <c:v>257.23934999999983</c:v>
                </c:pt>
                <c:pt idx="31">
                  <c:v>263.1879899999999</c:v>
                </c:pt>
                <c:pt idx="32">
                  <c:v>268.94839999999976</c:v>
                </c:pt>
                <c:pt idx="33">
                  <c:v>274.69109999999955</c:v>
                </c:pt>
                <c:pt idx="34">
                  <c:v>280.41617999999971</c:v>
                </c:pt>
                <c:pt idx="35">
                  <c:v>286.08385999999973</c:v>
                </c:pt>
                <c:pt idx="36">
                  <c:v>291.5976499999997</c:v>
                </c:pt>
                <c:pt idx="37">
                  <c:v>297.00762999999961</c:v>
                </c:pt>
                <c:pt idx="38">
                  <c:v>302.38035999999965</c:v>
                </c:pt>
                <c:pt idx="39">
                  <c:v>307.68639999999959</c:v>
                </c:pt>
                <c:pt idx="40">
                  <c:v>312.93281999999999</c:v>
                </c:pt>
                <c:pt idx="41">
                  <c:v>318.06866999999966</c:v>
                </c:pt>
                <c:pt idx="42">
                  <c:v>323.17362999999978</c:v>
                </c:pt>
                <c:pt idx="43">
                  <c:v>328.19212999999991</c:v>
                </c:pt>
                <c:pt idx="44">
                  <c:v>333.1873499999997</c:v>
                </c:pt>
                <c:pt idx="45">
                  <c:v>338.12081999999964</c:v>
                </c:pt>
                <c:pt idx="46">
                  <c:v>342.92635999999993</c:v>
                </c:pt>
                <c:pt idx="47">
                  <c:v>347.75526999999965</c:v>
                </c:pt>
                <c:pt idx="48">
                  <c:v>352.52133999999978</c:v>
                </c:pt>
                <c:pt idx="49">
                  <c:v>357.26756999999998</c:v>
                </c:pt>
                <c:pt idx="50">
                  <c:v>361.96684999999979</c:v>
                </c:pt>
                <c:pt idx="51">
                  <c:v>366.60912999999982</c:v>
                </c:pt>
                <c:pt idx="52">
                  <c:v>371.17279999999982</c:v>
                </c:pt>
                <c:pt idx="53">
                  <c:v>375.80286999999998</c:v>
                </c:pt>
                <c:pt idx="54">
                  <c:v>380.32815999999957</c:v>
                </c:pt>
                <c:pt idx="55">
                  <c:v>384.76779999999962</c:v>
                </c:pt>
                <c:pt idx="56">
                  <c:v>389.12680999999975</c:v>
                </c:pt>
                <c:pt idx="57">
                  <c:v>393.41370999999981</c:v>
                </c:pt>
                <c:pt idx="58">
                  <c:v>397.6577699999998</c:v>
                </c:pt>
                <c:pt idx="59">
                  <c:v>401.75883999999996</c:v>
                </c:pt>
                <c:pt idx="60">
                  <c:v>405.83515999999963</c:v>
                </c:pt>
                <c:pt idx="61">
                  <c:v>409.80748999999969</c:v>
                </c:pt>
                <c:pt idx="62">
                  <c:v>413.78444999999965</c:v>
                </c:pt>
                <c:pt idx="63">
                  <c:v>417.66920999999957</c:v>
                </c:pt>
                <c:pt idx="64">
                  <c:v>421.5329899999997</c:v>
                </c:pt>
                <c:pt idx="65">
                  <c:v>425.39178999999967</c:v>
                </c:pt>
                <c:pt idx="66">
                  <c:v>429.18047999999999</c:v>
                </c:pt>
                <c:pt idx="67">
                  <c:v>433.06313999999975</c:v>
                </c:pt>
                <c:pt idx="68">
                  <c:v>436.8171599999996</c:v>
                </c:pt>
                <c:pt idx="69">
                  <c:v>440.51845999999978</c:v>
                </c:pt>
                <c:pt idx="70">
                  <c:v>444.16398999999956</c:v>
                </c:pt>
                <c:pt idx="71">
                  <c:v>447.82511999999997</c:v>
                </c:pt>
                <c:pt idx="72">
                  <c:v>451.52830999999969</c:v>
                </c:pt>
                <c:pt idx="73">
                  <c:v>455.21464999999989</c:v>
                </c:pt>
                <c:pt idx="74">
                  <c:v>458.78912999999966</c:v>
                </c:pt>
                <c:pt idx="75">
                  <c:v>462.33900999999969</c:v>
                </c:pt>
                <c:pt idx="76">
                  <c:v>465.86646999999994</c:v>
                </c:pt>
                <c:pt idx="77">
                  <c:v>469.44795999999997</c:v>
                </c:pt>
                <c:pt idx="78">
                  <c:v>473.01653999999962</c:v>
                </c:pt>
                <c:pt idx="79">
                  <c:v>476.52329999999984</c:v>
                </c:pt>
                <c:pt idx="80">
                  <c:v>480.02340999999979</c:v>
                </c:pt>
                <c:pt idx="81">
                  <c:v>483.48134999999957</c:v>
                </c:pt>
                <c:pt idx="82">
                  <c:v>487.00889999999981</c:v>
                </c:pt>
                <c:pt idx="83">
                  <c:v>490.4978799999999</c:v>
                </c:pt>
                <c:pt idx="84">
                  <c:v>493.94864999999982</c:v>
                </c:pt>
                <c:pt idx="85">
                  <c:v>497.30980999999974</c:v>
                </c:pt>
                <c:pt idx="86">
                  <c:v>500.68465999999989</c:v>
                </c:pt>
                <c:pt idx="87">
                  <c:v>504.12208999999984</c:v>
                </c:pt>
                <c:pt idx="88">
                  <c:v>507.54997999999978</c:v>
                </c:pt>
                <c:pt idx="89">
                  <c:v>510.99987999999985</c:v>
                </c:pt>
                <c:pt idx="90">
                  <c:v>514.29387999999972</c:v>
                </c:pt>
                <c:pt idx="91">
                  <c:v>517.60115999999971</c:v>
                </c:pt>
                <c:pt idx="92">
                  <c:v>520.89267999999993</c:v>
                </c:pt>
                <c:pt idx="93">
                  <c:v>524.12447999999995</c:v>
                </c:pt>
                <c:pt idx="94">
                  <c:v>527.53188999999975</c:v>
                </c:pt>
                <c:pt idx="95">
                  <c:v>530.52787999999964</c:v>
                </c:pt>
                <c:pt idx="96">
                  <c:v>533.71132999999963</c:v>
                </c:pt>
                <c:pt idx="97">
                  <c:v>537.88840999999957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8E-4AE7-954C-E5AD7DEB3E54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'HS-32mN-5'!$A$2:$A$100</c:f>
              <c:numCache>
                <c:formatCode>General</c:formatCode>
                <c:ptCount val="99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  <c:pt idx="97">
                  <c:v>4.9733700000000001</c:v>
                </c:pt>
              </c:numCache>
            </c:numRef>
          </c:xVal>
          <c:yVal>
            <c:numRef>
              <c:f>'HS-32mN-5'!$C$2:$C$100</c:f>
              <c:numCache>
                <c:formatCode>General</c:formatCode>
                <c:ptCount val="99"/>
                <c:pt idx="0">
                  <c:v>0</c:v>
                </c:pt>
                <c:pt idx="1">
                  <c:v>8.6181200000000899</c:v>
                </c:pt>
                <c:pt idx="2">
                  <c:v>16.491680000000088</c:v>
                </c:pt>
                <c:pt idx="3">
                  <c:v>23.521639999999934</c:v>
                </c:pt>
                <c:pt idx="4">
                  <c:v>30.101799999999912</c:v>
                </c:pt>
                <c:pt idx="5">
                  <c:v>36.162890000000061</c:v>
                </c:pt>
                <c:pt idx="6">
                  <c:v>41.743620000000192</c:v>
                </c:pt>
                <c:pt idx="7">
                  <c:v>47.049840000000131</c:v>
                </c:pt>
                <c:pt idx="8">
                  <c:v>52.068609999999808</c:v>
                </c:pt>
                <c:pt idx="9">
                  <c:v>56.958770000000186</c:v>
                </c:pt>
                <c:pt idx="10">
                  <c:v>61.600059999999758</c:v>
                </c:pt>
                <c:pt idx="11">
                  <c:v>66.890460000000076</c:v>
                </c:pt>
                <c:pt idx="12">
                  <c:v>71.970019999999749</c:v>
                </c:pt>
                <c:pt idx="13">
                  <c:v>76.764869999999974</c:v>
                </c:pt>
                <c:pt idx="14">
                  <c:v>81.393509999999878</c:v>
                </c:pt>
                <c:pt idx="15">
                  <c:v>85.852199999999812</c:v>
                </c:pt>
                <c:pt idx="16">
                  <c:v>90.160919999999805</c:v>
                </c:pt>
                <c:pt idx="17">
                  <c:v>94.32024999999976</c:v>
                </c:pt>
                <c:pt idx="18">
                  <c:v>98.332260000000133</c:v>
                </c:pt>
                <c:pt idx="19">
                  <c:v>102.23437000000013</c:v>
                </c:pt>
                <c:pt idx="20">
                  <c:v>106.02628999999979</c:v>
                </c:pt>
                <c:pt idx="21">
                  <c:v>109.70148000000017</c:v>
                </c:pt>
                <c:pt idx="22">
                  <c:v>113.35260000000017</c:v>
                </c:pt>
                <c:pt idx="23">
                  <c:v>116.88725999999997</c:v>
                </c:pt>
                <c:pt idx="24">
                  <c:v>120.32965999999988</c:v>
                </c:pt>
                <c:pt idx="25">
                  <c:v>123.70031999999992</c:v>
                </c:pt>
                <c:pt idx="26">
                  <c:v>127.04934000000003</c:v>
                </c:pt>
                <c:pt idx="27">
                  <c:v>130.2498300000002</c:v>
                </c:pt>
                <c:pt idx="28">
                  <c:v>133.34830999999986</c:v>
                </c:pt>
                <c:pt idx="29">
                  <c:v>136.37717999999995</c:v>
                </c:pt>
                <c:pt idx="30">
                  <c:v>139.3087700000001</c:v>
                </c:pt>
                <c:pt idx="31">
                  <c:v>142.20028999999977</c:v>
                </c:pt>
                <c:pt idx="32">
                  <c:v>144.98747999999978</c:v>
                </c:pt>
                <c:pt idx="33">
                  <c:v>147.67237999999998</c:v>
                </c:pt>
                <c:pt idx="34">
                  <c:v>150.36952999999994</c:v>
                </c:pt>
                <c:pt idx="35">
                  <c:v>152.9990899999998</c:v>
                </c:pt>
                <c:pt idx="36">
                  <c:v>155.53576999999996</c:v>
                </c:pt>
                <c:pt idx="37">
                  <c:v>158.0308399999999</c:v>
                </c:pt>
                <c:pt idx="38">
                  <c:v>160.50954999999976</c:v>
                </c:pt>
                <c:pt idx="39">
                  <c:v>162.94110999999975</c:v>
                </c:pt>
                <c:pt idx="40">
                  <c:v>165.29016999999976</c:v>
                </c:pt>
                <c:pt idx="41">
                  <c:v>167.57603000000017</c:v>
                </c:pt>
                <c:pt idx="42">
                  <c:v>169.88655999999992</c:v>
                </c:pt>
                <c:pt idx="43">
                  <c:v>172.14377999999988</c:v>
                </c:pt>
                <c:pt idx="44">
                  <c:v>174.35561000000007</c:v>
                </c:pt>
                <c:pt idx="45">
                  <c:v>176.54197999999997</c:v>
                </c:pt>
                <c:pt idx="46">
                  <c:v>178.69061999999985</c:v>
                </c:pt>
                <c:pt idx="47">
                  <c:v>180.77914999999985</c:v>
                </c:pt>
                <c:pt idx="48">
                  <c:v>182.85757000000012</c:v>
                </c:pt>
                <c:pt idx="49">
                  <c:v>184.91649999999981</c:v>
                </c:pt>
                <c:pt idx="50">
                  <c:v>186.94146999999975</c:v>
                </c:pt>
                <c:pt idx="51">
                  <c:v>188.99472999999989</c:v>
                </c:pt>
                <c:pt idx="52">
                  <c:v>190.98718999999983</c:v>
                </c:pt>
                <c:pt idx="53">
                  <c:v>193.00019999999995</c:v>
                </c:pt>
                <c:pt idx="54">
                  <c:v>194.98898999999983</c:v>
                </c:pt>
                <c:pt idx="55">
                  <c:v>196.91940999999997</c:v>
                </c:pt>
                <c:pt idx="56">
                  <c:v>198.80855999999994</c:v>
                </c:pt>
                <c:pt idx="57">
                  <c:v>200.6878999999999</c:v>
                </c:pt>
                <c:pt idx="58">
                  <c:v>202.58341000000019</c:v>
                </c:pt>
                <c:pt idx="59">
                  <c:v>204.42477999999983</c:v>
                </c:pt>
                <c:pt idx="60">
                  <c:v>206.20119999999997</c:v>
                </c:pt>
                <c:pt idx="61">
                  <c:v>207.93975999999975</c:v>
                </c:pt>
                <c:pt idx="62">
                  <c:v>209.6878999999999</c:v>
                </c:pt>
                <c:pt idx="63">
                  <c:v>211.38472999999976</c:v>
                </c:pt>
                <c:pt idx="64">
                  <c:v>213.01909999999998</c:v>
                </c:pt>
                <c:pt idx="65">
                  <c:v>214.62613999999985</c:v>
                </c:pt>
                <c:pt idx="66">
                  <c:v>216.21246000000019</c:v>
                </c:pt>
                <c:pt idx="67">
                  <c:v>217.82177999999976</c:v>
                </c:pt>
                <c:pt idx="68">
                  <c:v>219.41271999999981</c:v>
                </c:pt>
                <c:pt idx="69">
                  <c:v>220.99249000000009</c:v>
                </c:pt>
                <c:pt idx="70">
                  <c:v>222.54061999999976</c:v>
                </c:pt>
                <c:pt idx="71">
                  <c:v>224.10870999999997</c:v>
                </c:pt>
                <c:pt idx="72">
                  <c:v>225.64535999999998</c:v>
                </c:pt>
                <c:pt idx="73">
                  <c:v>227.14746000000014</c:v>
                </c:pt>
                <c:pt idx="74">
                  <c:v>228.62138000000004</c:v>
                </c:pt>
                <c:pt idx="75">
                  <c:v>230.0939400000002</c:v>
                </c:pt>
                <c:pt idx="76">
                  <c:v>231.57868000000008</c:v>
                </c:pt>
                <c:pt idx="77">
                  <c:v>233.05920000000015</c:v>
                </c:pt>
                <c:pt idx="78">
                  <c:v>234.49267999999984</c:v>
                </c:pt>
                <c:pt idx="79">
                  <c:v>235.88833999999997</c:v>
                </c:pt>
                <c:pt idx="80">
                  <c:v>237.26697999999988</c:v>
                </c:pt>
                <c:pt idx="81">
                  <c:v>238.66096000000016</c:v>
                </c:pt>
                <c:pt idx="82">
                  <c:v>240.09105</c:v>
                </c:pt>
                <c:pt idx="83">
                  <c:v>241.51542000000018</c:v>
                </c:pt>
                <c:pt idx="84">
                  <c:v>242.92783999999983</c:v>
                </c:pt>
                <c:pt idx="85">
                  <c:v>244.32630999999992</c:v>
                </c:pt>
                <c:pt idx="86">
                  <c:v>245.74216999999999</c:v>
                </c:pt>
                <c:pt idx="87">
                  <c:v>247.16161999999986</c:v>
                </c:pt>
                <c:pt idx="88">
                  <c:v>248.54287999999997</c:v>
                </c:pt>
                <c:pt idx="89">
                  <c:v>249.91998999999987</c:v>
                </c:pt>
                <c:pt idx="90">
                  <c:v>251.22015999999985</c:v>
                </c:pt>
                <c:pt idx="91">
                  <c:v>252.60186999999996</c:v>
                </c:pt>
                <c:pt idx="92">
                  <c:v>253.92522999999983</c:v>
                </c:pt>
                <c:pt idx="93">
                  <c:v>255.21293000000014</c:v>
                </c:pt>
                <c:pt idx="94">
                  <c:v>256.53002000000015</c:v>
                </c:pt>
                <c:pt idx="95">
                  <c:v>257.94713000000002</c:v>
                </c:pt>
                <c:pt idx="96">
                  <c:v>259.20314000000008</c:v>
                </c:pt>
                <c:pt idx="97">
                  <c:v>260.81242999999995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8E-4AE7-954C-E5AD7DEB3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6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</c:numCache>
            </c:numRef>
          </c:xVal>
          <c:yVal>
            <c:numRef>
              <c:f>'Pu-32mN-5'!$E$2:$E$96</c:f>
              <c:numCache>
                <c:formatCode>0.00E+00</c:formatCode>
                <c:ptCount val="95"/>
                <c:pt idx="1">
                  <c:v>6.903692073988045E-2</c:v>
                </c:pt>
                <c:pt idx="2" formatCode="General">
                  <c:v>6.491789329694922E-2</c:v>
                </c:pt>
                <c:pt idx="3" formatCode="General">
                  <c:v>6.2131887408870663E-2</c:v>
                </c:pt>
                <c:pt idx="4" formatCode="General">
                  <c:v>5.853288046884747E-2</c:v>
                </c:pt>
                <c:pt idx="5" formatCode="General">
                  <c:v>5.2831771990086408E-2</c:v>
                </c:pt>
                <c:pt idx="6" formatCode="General">
                  <c:v>4.8008731218384892E-2</c:v>
                </c:pt>
                <c:pt idx="7" formatCode="General">
                  <c:v>4.4789173880815415E-2</c:v>
                </c:pt>
                <c:pt idx="8" formatCode="General">
                  <c:v>4.331357890325313E-2</c:v>
                </c:pt>
                <c:pt idx="9" formatCode="General">
                  <c:v>4.2738709264398038E-2</c:v>
                </c:pt>
                <c:pt idx="10" formatCode="General">
                  <c:v>4.4966443482096642E-2</c:v>
                </c:pt>
                <c:pt idx="11" formatCode="General">
                  <c:v>4.5535391055271872E-2</c:v>
                </c:pt>
                <c:pt idx="12" formatCode="General">
                  <c:v>4.2202443573814065E-2</c:v>
                </c:pt>
                <c:pt idx="13" formatCode="General">
                  <c:v>4.0449254096456562E-2</c:v>
                </c:pt>
                <c:pt idx="14" formatCode="General">
                  <c:v>4.0252400051820209E-2</c:v>
                </c:pt>
                <c:pt idx="15" formatCode="General">
                  <c:v>3.8154777131062634E-2</c:v>
                </c:pt>
                <c:pt idx="16" formatCode="General">
                  <c:v>3.5483535423011678E-2</c:v>
                </c:pt>
                <c:pt idx="17" formatCode="General">
                  <c:v>3.5213209938760176E-2</c:v>
                </c:pt>
                <c:pt idx="18" formatCode="General">
                  <c:v>3.3750032801488646E-2</c:v>
                </c:pt>
                <c:pt idx="19" formatCode="General">
                  <c:v>3.2415039807875266E-2</c:v>
                </c:pt>
                <c:pt idx="20" formatCode="General">
                  <c:v>3.1348890663555701E-2</c:v>
                </c:pt>
                <c:pt idx="21" formatCode="General">
                  <c:v>3.0466372140918459E-2</c:v>
                </c:pt>
                <c:pt idx="22" formatCode="General">
                  <c:v>2.920972444542488E-2</c:v>
                </c:pt>
                <c:pt idx="23" formatCode="General">
                  <c:v>2.8955179956320444E-2</c:v>
                </c:pt>
                <c:pt idx="24" formatCode="General">
                  <c:v>3.0166380909699961E-2</c:v>
                </c:pt>
                <c:pt idx="25" formatCode="General">
                  <c:v>3.0266469181563588E-2</c:v>
                </c:pt>
                <c:pt idx="26" formatCode="General">
                  <c:v>2.9420110993455009E-2</c:v>
                </c:pt>
                <c:pt idx="27" formatCode="General">
                  <c:v>2.8355109135292815E-2</c:v>
                </c:pt>
                <c:pt idx="28" formatCode="General">
                  <c:v>2.7374953858919134E-2</c:v>
                </c:pt>
                <c:pt idx="29" formatCode="General">
                  <c:v>2.6737409412292381E-2</c:v>
                </c:pt>
                <c:pt idx="30" formatCode="General">
                  <c:v>2.6709441057287519E-2</c:v>
                </c:pt>
                <c:pt idx="31" formatCode="General">
                  <c:v>2.6346385668954454E-2</c:v>
                </c:pt>
                <c:pt idx="32" formatCode="General">
                  <c:v>2.6024462448491881E-2</c:v>
                </c:pt>
                <c:pt idx="33" formatCode="General">
                  <c:v>2.5056199014204462E-2</c:v>
                </c:pt>
                <c:pt idx="34" formatCode="General">
                  <c:v>2.4385782952366621E-2</c:v>
                </c:pt>
                <c:pt idx="35" formatCode="General">
                  <c:v>2.4319557133152508E-2</c:v>
                </c:pt>
                <c:pt idx="36" formatCode="General">
                  <c:v>2.3328170911797418E-2</c:v>
                </c:pt>
                <c:pt idx="37" formatCode="General">
                  <c:v>2.2603402054817336E-2</c:v>
                </c:pt>
                <c:pt idx="38" formatCode="General">
                  <c:v>2.1551580396485356E-2</c:v>
                </c:pt>
                <c:pt idx="39" formatCode="General">
                  <c:v>2.0602099900126167E-2</c:v>
                </c:pt>
                <c:pt idx="40" formatCode="General">
                  <c:v>2.0719301648658164E-2</c:v>
                </c:pt>
                <c:pt idx="41" formatCode="General">
                  <c:v>1.9920807916983189E-2</c:v>
                </c:pt>
                <c:pt idx="42" formatCode="General">
                  <c:v>1.9559233699899984E-2</c:v>
                </c:pt>
                <c:pt idx="43" formatCode="General">
                  <c:v>1.9208241971897914E-2</c:v>
                </c:pt>
                <c:pt idx="44" formatCode="General">
                  <c:v>1.8912467962297709E-2</c:v>
                </c:pt>
                <c:pt idx="45" formatCode="General">
                  <c:v>1.9353212367835083E-2</c:v>
                </c:pt>
                <c:pt idx="46" formatCode="General">
                  <c:v>1.8668248083918405E-2</c:v>
                </c:pt>
                <c:pt idx="47" formatCode="General">
                  <c:v>1.8531729858415436E-2</c:v>
                </c:pt>
                <c:pt idx="48" formatCode="General">
                  <c:v>1.8857859429485379E-2</c:v>
                </c:pt>
                <c:pt idx="49" formatCode="General">
                  <c:v>1.7957868478162879E-2</c:v>
                </c:pt>
                <c:pt idx="50" formatCode="General">
                  <c:v>1.7890698344162768E-2</c:v>
                </c:pt>
                <c:pt idx="51" formatCode="General">
                  <c:v>1.8275824152149768E-2</c:v>
                </c:pt>
                <c:pt idx="52" formatCode="General">
                  <c:v>1.7261380975908958E-2</c:v>
                </c:pt>
                <c:pt idx="53" formatCode="General">
                  <c:v>1.6699057491968559E-2</c:v>
                </c:pt>
                <c:pt idx="54" formatCode="General">
                  <c:v>1.7099476093242236E-2</c:v>
                </c:pt>
                <c:pt idx="55" formatCode="General">
                  <c:v>1.7384336238146478E-2</c:v>
                </c:pt>
                <c:pt idx="56" formatCode="General">
                  <c:v>1.7287937410169155E-2</c:v>
                </c:pt>
                <c:pt idx="57" formatCode="General">
                  <c:v>1.7171654255169158E-2</c:v>
                </c:pt>
                <c:pt idx="58" formatCode="General">
                  <c:v>1.7368331915374954E-2</c:v>
                </c:pt>
                <c:pt idx="59" formatCode="General">
                  <c:v>1.7375694284920473E-2</c:v>
                </c:pt>
                <c:pt idx="60" formatCode="General">
                  <c:v>1.6807729235928288E-2</c:v>
                </c:pt>
                <c:pt idx="61" formatCode="General">
                  <c:v>1.6567406200101387E-2</c:v>
                </c:pt>
                <c:pt idx="62" formatCode="General">
                  <c:v>1.6478079989265388E-2</c:v>
                </c:pt>
                <c:pt idx="63" formatCode="General">
                  <c:v>1.5712735607526361E-2</c:v>
                </c:pt>
                <c:pt idx="64" formatCode="General">
                  <c:v>1.5466996495810322E-2</c:v>
                </c:pt>
                <c:pt idx="65" formatCode="General">
                  <c:v>1.5261035844871798E-2</c:v>
                </c:pt>
                <c:pt idx="66" formatCode="General">
                  <c:v>1.4638519952990807E-2</c:v>
                </c:pt>
                <c:pt idx="67" formatCode="General">
                  <c:v>1.3575767693566707E-2</c:v>
                </c:pt>
                <c:pt idx="68" formatCode="General">
                  <c:v>1.3352164728313761E-2</c:v>
                </c:pt>
                <c:pt idx="69" formatCode="General">
                  <c:v>1.4142106269975965E-2</c:v>
                </c:pt>
                <c:pt idx="70" formatCode="General">
                  <c:v>1.410387117035453E-2</c:v>
                </c:pt>
                <c:pt idx="71" formatCode="General">
                  <c:v>1.4305241184812072E-2</c:v>
                </c:pt>
                <c:pt idx="72" formatCode="General">
                  <c:v>1.4633391098562482E-2</c:v>
                </c:pt>
                <c:pt idx="73" formatCode="General">
                  <c:v>1.4534344423128417E-2</c:v>
                </c:pt>
                <c:pt idx="74" formatCode="General">
                  <c:v>1.4565669270873077E-2</c:v>
                </c:pt>
                <c:pt idx="75" formatCode="General">
                  <c:v>1.372958323148697E-2</c:v>
                </c:pt>
                <c:pt idx="76" formatCode="General">
                  <c:v>1.3044592115111026E-2</c:v>
                </c:pt>
                <c:pt idx="77" formatCode="General">
                  <c:v>1.305672526600005E-2</c:v>
                </c:pt>
                <c:pt idx="78" formatCode="General">
                  <c:v>1.2908080856433296E-2</c:v>
                </c:pt>
                <c:pt idx="79" formatCode="General">
                  <c:v>1.2189934124254665E-2</c:v>
                </c:pt>
                <c:pt idx="80" formatCode="General">
                  <c:v>1.2344206445589836E-2</c:v>
                </c:pt>
                <c:pt idx="81" formatCode="General">
                  <c:v>1.2753405712754014E-2</c:v>
                </c:pt>
                <c:pt idx="82" formatCode="General">
                  <c:v>1.2207383032884959E-2</c:v>
                </c:pt>
                <c:pt idx="83" formatCode="General">
                  <c:v>1.1310404230390224E-2</c:v>
                </c:pt>
                <c:pt idx="84" formatCode="General">
                  <c:v>1.1379884534220088E-2</c:v>
                </c:pt>
                <c:pt idx="85" formatCode="General">
                  <c:v>1.2874864943595852E-2</c:v>
                </c:pt>
                <c:pt idx="86" formatCode="General">
                  <c:v>1.3164293027756466E-2</c:v>
                </c:pt>
                <c:pt idx="87" formatCode="General">
                  <c:v>1.2765579289498305E-2</c:v>
                </c:pt>
                <c:pt idx="88" formatCode="General">
                  <c:v>1.228492975716688E-2</c:v>
                </c:pt>
                <c:pt idx="89" formatCode="General">
                  <c:v>1.1696621526917216E-2</c:v>
                </c:pt>
                <c:pt idx="90" formatCode="General">
                  <c:v>1.1656865986645568E-2</c:v>
                </c:pt>
                <c:pt idx="91" formatCode="General">
                  <c:v>1.2386253988236631E-2</c:v>
                </c:pt>
                <c:pt idx="92" formatCode="General">
                  <c:v>1.3442748295081892E-2</c:v>
                </c:pt>
                <c:pt idx="93" formatCode="General">
                  <c:v>1.446633870100671E-2</c:v>
                </c:pt>
                <c:pt idx="94" formatCode="General">
                  <c:v>1.3591719952716899E-2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8B-46C6-81F6-9BFC508B22A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</c:numCache>
            </c:numRef>
          </c:xVal>
          <c:yVal>
            <c:numRef>
              <c:f>'ZnO-32mN-5'!$E$2:$E$97</c:f>
              <c:numCache>
                <c:formatCode>General</c:formatCode>
                <c:ptCount val="96"/>
                <c:pt idx="1">
                  <c:v>6.9062409054688648E-2</c:v>
                </c:pt>
                <c:pt idx="2">
                  <c:v>6.5701304174823005E-2</c:v>
                </c:pt>
                <c:pt idx="3">
                  <c:v>6.0990244524002417E-2</c:v>
                </c:pt>
                <c:pt idx="4">
                  <c:v>5.7749419481504159E-2</c:v>
                </c:pt>
                <c:pt idx="5">
                  <c:v>5.3445017932901226E-2</c:v>
                </c:pt>
                <c:pt idx="6">
                  <c:v>4.9386408674876037E-2</c:v>
                </c:pt>
                <c:pt idx="7">
                  <c:v>4.80499378041205E-2</c:v>
                </c:pt>
                <c:pt idx="8">
                  <c:v>4.7563025596668689E-2</c:v>
                </c:pt>
                <c:pt idx="9">
                  <c:v>4.5207827702038558E-2</c:v>
                </c:pt>
                <c:pt idx="10">
                  <c:v>4.6939334379945886E-2</c:v>
                </c:pt>
                <c:pt idx="11">
                  <c:v>4.5747081506294078E-2</c:v>
                </c:pt>
                <c:pt idx="12">
                  <c:v>4.1749924334951921E-2</c:v>
                </c:pt>
                <c:pt idx="13">
                  <c:v>4.0412884799429706E-2</c:v>
                </c:pt>
                <c:pt idx="14">
                  <c:v>4.0290324625938699E-2</c:v>
                </c:pt>
                <c:pt idx="15">
                  <c:v>4.0698280616984009E-2</c:v>
                </c:pt>
                <c:pt idx="16">
                  <c:v>4.034591405703683E-2</c:v>
                </c:pt>
                <c:pt idx="17">
                  <c:v>3.9959247841631865E-2</c:v>
                </c:pt>
                <c:pt idx="18">
                  <c:v>3.8358115877776475E-2</c:v>
                </c:pt>
                <c:pt idx="19">
                  <c:v>3.7155118161823313E-2</c:v>
                </c:pt>
                <c:pt idx="20">
                  <c:v>3.6384802572446001E-2</c:v>
                </c:pt>
                <c:pt idx="21">
                  <c:v>3.5044489311995178E-2</c:v>
                </c:pt>
                <c:pt idx="22">
                  <c:v>3.21745272428033E-2</c:v>
                </c:pt>
                <c:pt idx="23">
                  <c:v>2.8701653765225005E-2</c:v>
                </c:pt>
                <c:pt idx="24">
                  <c:v>2.8528988292446808E-2</c:v>
                </c:pt>
                <c:pt idx="25">
                  <c:v>2.915117635903125E-2</c:v>
                </c:pt>
                <c:pt idx="26">
                  <c:v>2.921005606103913E-2</c:v>
                </c:pt>
                <c:pt idx="27">
                  <c:v>2.9159612071103479E-2</c:v>
                </c:pt>
                <c:pt idx="28">
                  <c:v>2.8297546611061809E-2</c:v>
                </c:pt>
                <c:pt idx="29">
                  <c:v>2.7993143377348723E-2</c:v>
                </c:pt>
                <c:pt idx="30">
                  <c:v>2.7143027475271215E-2</c:v>
                </c:pt>
                <c:pt idx="31">
                  <c:v>2.6617969738823053E-2</c:v>
                </c:pt>
                <c:pt idx="32">
                  <c:v>2.5985583872607635E-2</c:v>
                </c:pt>
                <c:pt idx="33">
                  <c:v>2.4873202769756308E-2</c:v>
                </c:pt>
                <c:pt idx="34">
                  <c:v>2.3123843140215688E-2</c:v>
                </c:pt>
                <c:pt idx="35">
                  <c:v>2.2803456059552821E-2</c:v>
                </c:pt>
                <c:pt idx="36">
                  <c:v>2.2797011044019117E-2</c:v>
                </c:pt>
                <c:pt idx="37">
                  <c:v>2.2253648947325656E-2</c:v>
                </c:pt>
                <c:pt idx="38">
                  <c:v>2.2588883972314067E-2</c:v>
                </c:pt>
                <c:pt idx="39">
                  <c:v>2.1024308660656982E-2</c:v>
                </c:pt>
                <c:pt idx="40">
                  <c:v>2.1199715143710184E-2</c:v>
                </c:pt>
                <c:pt idx="41">
                  <c:v>2.2689246974324093E-2</c:v>
                </c:pt>
                <c:pt idx="42">
                  <c:v>2.2129356272842186E-2</c:v>
                </c:pt>
                <c:pt idx="43">
                  <c:v>2.1847592946378298E-2</c:v>
                </c:pt>
                <c:pt idx="44">
                  <c:v>2.0948627093217577E-2</c:v>
                </c:pt>
                <c:pt idx="45">
                  <c:v>2.0475655751445315E-2</c:v>
                </c:pt>
                <c:pt idx="46">
                  <c:v>2.0965750044418058E-2</c:v>
                </c:pt>
                <c:pt idx="47">
                  <c:v>2.0912347258318715E-2</c:v>
                </c:pt>
                <c:pt idx="48">
                  <c:v>2.0110556636062319E-2</c:v>
                </c:pt>
                <c:pt idx="49">
                  <c:v>1.9638493799227937E-2</c:v>
                </c:pt>
                <c:pt idx="50">
                  <c:v>1.9500793361919368E-2</c:v>
                </c:pt>
                <c:pt idx="51">
                  <c:v>1.8511124719908595E-2</c:v>
                </c:pt>
                <c:pt idx="52">
                  <c:v>1.7694922456292728E-2</c:v>
                </c:pt>
                <c:pt idx="53">
                  <c:v>1.7032438242793161E-2</c:v>
                </c:pt>
                <c:pt idx="54">
                  <c:v>1.6863075527931714E-2</c:v>
                </c:pt>
                <c:pt idx="55">
                  <c:v>1.710314817916387E-2</c:v>
                </c:pt>
                <c:pt idx="56">
                  <c:v>1.7844695460615782E-2</c:v>
                </c:pt>
                <c:pt idx="57">
                  <c:v>1.7691322284546392E-2</c:v>
                </c:pt>
                <c:pt idx="58">
                  <c:v>1.7220689882155474E-2</c:v>
                </c:pt>
                <c:pt idx="59">
                  <c:v>1.6950779231708887E-2</c:v>
                </c:pt>
                <c:pt idx="60">
                  <c:v>1.5894934782234221E-2</c:v>
                </c:pt>
                <c:pt idx="61">
                  <c:v>1.6514829859203096E-2</c:v>
                </c:pt>
                <c:pt idx="62">
                  <c:v>1.6795164047336109E-2</c:v>
                </c:pt>
                <c:pt idx="63">
                  <c:v>1.5209626269472087E-2</c:v>
                </c:pt>
                <c:pt idx="64">
                  <c:v>1.5332358042548675E-2</c:v>
                </c:pt>
                <c:pt idx="65">
                  <c:v>1.5939746012844709E-2</c:v>
                </c:pt>
                <c:pt idx="66">
                  <c:v>1.5504784315277286E-2</c:v>
                </c:pt>
                <c:pt idx="67">
                  <c:v>1.453977360048498E-2</c:v>
                </c:pt>
                <c:pt idx="68">
                  <c:v>1.4565343192114839E-2</c:v>
                </c:pt>
                <c:pt idx="69">
                  <c:v>1.4991801287909515E-2</c:v>
                </c:pt>
                <c:pt idx="70">
                  <c:v>1.4171767714565093E-2</c:v>
                </c:pt>
                <c:pt idx="71">
                  <c:v>1.3937935574820494E-2</c:v>
                </c:pt>
                <c:pt idx="72">
                  <c:v>1.4137813895290131E-2</c:v>
                </c:pt>
                <c:pt idx="73">
                  <c:v>1.4473015881800822E-2</c:v>
                </c:pt>
                <c:pt idx="74">
                  <c:v>1.4789141603211592E-2</c:v>
                </c:pt>
                <c:pt idx="75">
                  <c:v>1.46865257032005E-2</c:v>
                </c:pt>
                <c:pt idx="76">
                  <c:v>1.4463461176335114E-2</c:v>
                </c:pt>
                <c:pt idx="77">
                  <c:v>1.4416946150883391E-2</c:v>
                </c:pt>
                <c:pt idx="78">
                  <c:v>1.4241553289016622E-2</c:v>
                </c:pt>
                <c:pt idx="79">
                  <c:v>1.3461176316778031E-2</c:v>
                </c:pt>
                <c:pt idx="80">
                  <c:v>1.3351527662437473E-2</c:v>
                </c:pt>
                <c:pt idx="81">
                  <c:v>1.3931067857093568E-2</c:v>
                </c:pt>
                <c:pt idx="82">
                  <c:v>1.3656087127064448E-2</c:v>
                </c:pt>
                <c:pt idx="83">
                  <c:v>1.2667633365258783E-2</c:v>
                </c:pt>
                <c:pt idx="84">
                  <c:v>1.2345893946484386E-2</c:v>
                </c:pt>
                <c:pt idx="85">
                  <c:v>1.2903846550807474E-2</c:v>
                </c:pt>
                <c:pt idx="86">
                  <c:v>1.3493382377702985E-2</c:v>
                </c:pt>
                <c:pt idx="87">
                  <c:v>1.2443624222595468E-2</c:v>
                </c:pt>
                <c:pt idx="88">
                  <c:v>1.2085872738956789E-2</c:v>
                </c:pt>
                <c:pt idx="89">
                  <c:v>1.2958041599035568E-2</c:v>
                </c:pt>
                <c:pt idx="90">
                  <c:v>1.2829524112876037E-2</c:v>
                </c:pt>
                <c:pt idx="91">
                  <c:v>1.2228677537837905E-2</c:v>
                </c:pt>
                <c:pt idx="92">
                  <c:v>1.1795474865540147E-2</c:v>
                </c:pt>
                <c:pt idx="93">
                  <c:v>1.173002305212314E-2</c:v>
                </c:pt>
                <c:pt idx="94">
                  <c:v>1.1619499058428009E-2</c:v>
                </c:pt>
                <c:pt idx="95">
                  <c:v>1.1465480800198685E-2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8B-46C6-81F6-9BFC508B22A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</c:numCache>
            </c:numRef>
          </c:xVal>
          <c:yVal>
            <c:numRef>
              <c:f>'SS-32mN-5'!$E$2:$E$96</c:f>
              <c:numCache>
                <c:formatCode>0.00E+00</c:formatCode>
                <c:ptCount val="95"/>
                <c:pt idx="1">
                  <c:v>7.5483056376014032E-2</c:v>
                </c:pt>
                <c:pt idx="2" formatCode="General">
                  <c:v>6.7536394884582587E-2</c:v>
                </c:pt>
                <c:pt idx="3" formatCode="General">
                  <c:v>6.1188541603050275E-2</c:v>
                </c:pt>
                <c:pt idx="4" formatCode="General">
                  <c:v>5.8010888527743207E-2</c:v>
                </c:pt>
                <c:pt idx="5" formatCode="General">
                  <c:v>5.5116546384753266E-2</c:v>
                </c:pt>
                <c:pt idx="6" formatCode="General">
                  <c:v>5.312291942112457E-2</c:v>
                </c:pt>
                <c:pt idx="7" formatCode="General">
                  <c:v>5.1520293491321423E-2</c:v>
                </c:pt>
                <c:pt idx="8" formatCode="General">
                  <c:v>5.1869181854350903E-2</c:v>
                </c:pt>
                <c:pt idx="9" formatCode="General">
                  <c:v>4.9591909325201952E-2</c:v>
                </c:pt>
                <c:pt idx="10" formatCode="General">
                  <c:v>5.0815572013576317E-2</c:v>
                </c:pt>
                <c:pt idx="11" formatCode="General">
                  <c:v>5.299946851055428E-2</c:v>
                </c:pt>
                <c:pt idx="12" formatCode="General">
                  <c:v>5.0840975874400417E-2</c:v>
                </c:pt>
                <c:pt idx="13" formatCode="General">
                  <c:v>4.8604154106198581E-2</c:v>
                </c:pt>
                <c:pt idx="14" formatCode="General">
                  <c:v>4.6835916512020181E-2</c:v>
                </c:pt>
                <c:pt idx="15" formatCode="General">
                  <c:v>4.4782503185918102E-2</c:v>
                </c:pt>
                <c:pt idx="16" formatCode="General">
                  <c:v>3.9953046816709963E-2</c:v>
                </c:pt>
                <c:pt idx="17" formatCode="General">
                  <c:v>3.9341953090557269E-2</c:v>
                </c:pt>
                <c:pt idx="18" formatCode="General">
                  <c:v>4.2555849494457232E-2</c:v>
                </c:pt>
                <c:pt idx="19" formatCode="General">
                  <c:v>4.1651310592829852E-2</c:v>
                </c:pt>
                <c:pt idx="20" formatCode="General">
                  <c:v>3.9302691121838804E-2</c:v>
                </c:pt>
                <c:pt idx="21" formatCode="General">
                  <c:v>3.8745795413399071E-2</c:v>
                </c:pt>
                <c:pt idx="22" formatCode="General">
                  <c:v>3.8715028621225452E-2</c:v>
                </c:pt>
                <c:pt idx="23" formatCode="General">
                  <c:v>3.7546258883630702E-2</c:v>
                </c:pt>
                <c:pt idx="24" formatCode="General">
                  <c:v>3.7101221104890718E-2</c:v>
                </c:pt>
                <c:pt idx="25" formatCode="General">
                  <c:v>3.6045821896808196E-2</c:v>
                </c:pt>
                <c:pt idx="26" formatCode="General">
                  <c:v>3.253004908855818E-2</c:v>
                </c:pt>
                <c:pt idx="27" formatCode="General">
                  <c:v>3.1662493920214349E-2</c:v>
                </c:pt>
                <c:pt idx="28" formatCode="General">
                  <c:v>3.1036566972778214E-2</c:v>
                </c:pt>
                <c:pt idx="29" formatCode="General">
                  <c:v>3.0181551150316285E-2</c:v>
                </c:pt>
                <c:pt idx="30" formatCode="General">
                  <c:v>3.1328490252560785E-2</c:v>
                </c:pt>
                <c:pt idx="31" formatCode="General">
                  <c:v>2.9974693507089561E-2</c:v>
                </c:pt>
                <c:pt idx="32" formatCode="General">
                  <c:v>2.9647678264880517E-2</c:v>
                </c:pt>
                <c:pt idx="33" formatCode="General">
                  <c:v>2.9626528720147795E-2</c:v>
                </c:pt>
                <c:pt idx="34" formatCode="General">
                  <c:v>2.8449010981646788E-2</c:v>
                </c:pt>
                <c:pt idx="35" formatCode="General">
                  <c:v>2.898892408070558E-2</c:v>
                </c:pt>
                <c:pt idx="36" formatCode="General">
                  <c:v>2.8853643659976724E-2</c:v>
                </c:pt>
                <c:pt idx="37" formatCode="General">
                  <c:v>2.8363830072912936E-2</c:v>
                </c:pt>
                <c:pt idx="38" formatCode="General">
                  <c:v>2.8299026792299113E-2</c:v>
                </c:pt>
                <c:pt idx="39" formatCode="General">
                  <c:v>2.8402508295792387E-2</c:v>
                </c:pt>
                <c:pt idx="40" formatCode="General">
                  <c:v>2.7900215054197389E-2</c:v>
                </c:pt>
                <c:pt idx="41" formatCode="General">
                  <c:v>2.719364359032295E-2</c:v>
                </c:pt>
                <c:pt idx="42" formatCode="General">
                  <c:v>2.7299320456792592E-2</c:v>
                </c:pt>
                <c:pt idx="43" formatCode="General">
                  <c:v>2.6622617928600358E-2</c:v>
                </c:pt>
                <c:pt idx="44" formatCode="General">
                  <c:v>2.5780473652131857E-2</c:v>
                </c:pt>
                <c:pt idx="45" formatCode="General">
                  <c:v>2.4652685364908555E-2</c:v>
                </c:pt>
                <c:pt idx="46" formatCode="General">
                  <c:v>2.2954541084690562E-2</c:v>
                </c:pt>
                <c:pt idx="47" formatCode="General">
                  <c:v>2.3036057328795288E-2</c:v>
                </c:pt>
                <c:pt idx="48" formatCode="General">
                  <c:v>2.1664201524740339E-2</c:v>
                </c:pt>
                <c:pt idx="49" formatCode="General">
                  <c:v>2.0841029777707961E-2</c:v>
                </c:pt>
                <c:pt idx="50" formatCode="General">
                  <c:v>2.2104385291204176E-2</c:v>
                </c:pt>
                <c:pt idx="51" formatCode="General">
                  <c:v>2.2630821206139833E-2</c:v>
                </c:pt>
                <c:pt idx="52" formatCode="General">
                  <c:v>2.2990909316429418E-2</c:v>
                </c:pt>
                <c:pt idx="53" formatCode="General">
                  <c:v>2.3226776157038196E-2</c:v>
                </c:pt>
                <c:pt idx="54" formatCode="General">
                  <c:v>2.2730490756967352E-2</c:v>
                </c:pt>
                <c:pt idx="55" formatCode="General">
                  <c:v>2.1520141308721472E-2</c:v>
                </c:pt>
                <c:pt idx="56" formatCode="General">
                  <c:v>2.1882700361939646E-2</c:v>
                </c:pt>
                <c:pt idx="57" formatCode="General">
                  <c:v>2.2133585839519607E-2</c:v>
                </c:pt>
                <c:pt idx="58" formatCode="General">
                  <c:v>2.1484809803922433E-2</c:v>
                </c:pt>
                <c:pt idx="59" formatCode="General">
                  <c:v>2.0629777356248231E-2</c:v>
                </c:pt>
                <c:pt idx="60" formatCode="General">
                  <c:v>2.0147134480723364E-2</c:v>
                </c:pt>
                <c:pt idx="61" formatCode="General">
                  <c:v>1.9958060367189386E-2</c:v>
                </c:pt>
                <c:pt idx="62" formatCode="General">
                  <c:v>1.8984919597689796E-2</c:v>
                </c:pt>
                <c:pt idx="63" formatCode="General">
                  <c:v>1.8698318865641887E-2</c:v>
                </c:pt>
                <c:pt idx="64" formatCode="General">
                  <c:v>1.9238406940162742E-2</c:v>
                </c:pt>
                <c:pt idx="65" formatCode="General">
                  <c:v>1.9378532241129488E-2</c:v>
                </c:pt>
                <c:pt idx="66" formatCode="General">
                  <c:v>1.9779746381615403E-2</c:v>
                </c:pt>
                <c:pt idx="67" formatCode="General">
                  <c:v>1.9829361852101716E-2</c:v>
                </c:pt>
                <c:pt idx="68" formatCode="General">
                  <c:v>1.9127344497557357E-2</c:v>
                </c:pt>
                <c:pt idx="69" formatCode="General">
                  <c:v>1.8899895570345902E-2</c:v>
                </c:pt>
                <c:pt idx="70" formatCode="General">
                  <c:v>1.8417483438637246E-2</c:v>
                </c:pt>
                <c:pt idx="71" formatCode="General">
                  <c:v>1.8589876551020214E-2</c:v>
                </c:pt>
                <c:pt idx="72" formatCode="General">
                  <c:v>1.9402532809872586E-2</c:v>
                </c:pt>
                <c:pt idx="73" formatCode="General">
                  <c:v>1.8597834469623212E-2</c:v>
                </c:pt>
                <c:pt idx="74" formatCode="General">
                  <c:v>1.8096335137179485E-2</c:v>
                </c:pt>
                <c:pt idx="75" formatCode="General">
                  <c:v>1.8179828676730739E-2</c:v>
                </c:pt>
                <c:pt idx="76" formatCode="General">
                  <c:v>1.8006841395412098E-2</c:v>
                </c:pt>
                <c:pt idx="77" formatCode="General">
                  <c:v>1.7306476019176151E-2</c:v>
                </c:pt>
                <c:pt idx="78" formatCode="General">
                  <c:v>1.6869042416025864E-2</c:v>
                </c:pt>
                <c:pt idx="79" formatCode="General">
                  <c:v>1.7022738186986325E-2</c:v>
                </c:pt>
                <c:pt idx="80" formatCode="General">
                  <c:v>1.71893888181648E-2</c:v>
                </c:pt>
                <c:pt idx="81" formatCode="General">
                  <c:v>1.6957469985937577E-2</c:v>
                </c:pt>
                <c:pt idx="82" formatCode="General">
                  <c:v>1.6922950013889819E-2</c:v>
                </c:pt>
                <c:pt idx="83" formatCode="General">
                  <c:v>1.7040556276955172E-2</c:v>
                </c:pt>
                <c:pt idx="84" formatCode="General">
                  <c:v>1.5336168383402987E-2</c:v>
                </c:pt>
                <c:pt idx="85" formatCode="General">
                  <c:v>1.5179734546539437E-2</c:v>
                </c:pt>
                <c:pt idx="86" formatCode="General">
                  <c:v>1.6671850140077157E-2</c:v>
                </c:pt>
                <c:pt idx="87" formatCode="General">
                  <c:v>1.6785570785410753E-2</c:v>
                </c:pt>
                <c:pt idx="88" formatCode="General">
                  <c:v>1.6562025108386592E-2</c:v>
                </c:pt>
                <c:pt idx="89" formatCode="General">
                  <c:v>1.6690454422136188E-2</c:v>
                </c:pt>
                <c:pt idx="90" formatCode="General">
                  <c:v>1.5728473183547483E-2</c:v>
                </c:pt>
                <c:pt idx="91" formatCode="General">
                  <c:v>1.562157327608335E-2</c:v>
                </c:pt>
                <c:pt idx="92" formatCode="General">
                  <c:v>1.6437157369030588E-2</c:v>
                </c:pt>
                <c:pt idx="93" formatCode="General">
                  <c:v>1.5481460821979869E-2</c:v>
                </c:pt>
                <c:pt idx="94" formatCode="General">
                  <c:v>1.4264017476050345E-2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8B-46C6-81F6-9BFC508B22A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'HS-32mN-5'!$A$2:$A$98</c:f>
              <c:numCache>
                <c:formatCode>General</c:formatCode>
                <c:ptCount val="97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</c:numCache>
            </c:numRef>
          </c:xVal>
          <c:yVal>
            <c:numRef>
              <c:f>'HS-32mN-5'!$E$2:$E$98</c:f>
              <c:numCache>
                <c:formatCode>General</c:formatCode>
                <c:ptCount val="97"/>
                <c:pt idx="1">
                  <c:v>5.4213984964759245E-2</c:v>
                </c:pt>
                <c:pt idx="2">
                  <c:v>5.0822887803165087E-2</c:v>
                </c:pt>
                <c:pt idx="3">
                  <c:v>4.6260972695456447E-2</c:v>
                </c:pt>
                <c:pt idx="4">
                  <c:v>4.3786177589304365E-2</c:v>
                </c:pt>
                <c:pt idx="5">
                  <c:v>4.1808799389100308E-2</c:v>
                </c:pt>
                <c:pt idx="6">
                  <c:v>3.7799008849691076E-2</c:v>
                </c:pt>
                <c:pt idx="7">
                  <c:v>3.5140785977993631E-2</c:v>
                </c:pt>
                <c:pt idx="8">
                  <c:v>3.3487155806398994E-2</c:v>
                </c:pt>
                <c:pt idx="9">
                  <c:v>3.2205794813878807E-2</c:v>
                </c:pt>
                <c:pt idx="10">
                  <c:v>3.4717870667696819E-2</c:v>
                </c:pt>
                <c:pt idx="11">
                  <c:v>3.746204984941319E-2</c:v>
                </c:pt>
                <c:pt idx="12">
                  <c:v>3.4866188644801281E-2</c:v>
                </c:pt>
                <c:pt idx="13">
                  <c:v>3.3312849722169968E-2</c:v>
                </c:pt>
                <c:pt idx="14">
                  <c:v>3.2764532297016521E-2</c:v>
                </c:pt>
                <c:pt idx="15">
                  <c:v>3.145449085597217E-2</c:v>
                </c:pt>
                <c:pt idx="16">
                  <c:v>3.038220519512316E-2</c:v>
                </c:pt>
                <c:pt idx="17">
                  <c:v>2.8904485047268287E-2</c:v>
                </c:pt>
                <c:pt idx="18">
                  <c:v>2.7793905948510955E-2</c:v>
                </c:pt>
                <c:pt idx="19">
                  <c:v>2.688623004606332E-2</c:v>
                </c:pt>
                <c:pt idx="20">
                  <c:v>2.5860217555962746E-2</c:v>
                </c:pt>
                <c:pt idx="21">
                  <c:v>2.4043515359210722E-2</c:v>
                </c:pt>
                <c:pt idx="22">
                  <c:v>2.3441004491247204E-2</c:v>
                </c:pt>
                <c:pt idx="23">
                  <c:v>2.3732026162092981E-2</c:v>
                </c:pt>
                <c:pt idx="24">
                  <c:v>2.1850669325305109E-2</c:v>
                </c:pt>
                <c:pt idx="25">
                  <c:v>2.123644137024288E-2</c:v>
                </c:pt>
                <c:pt idx="26">
                  <c:v>2.2099581833605435E-2</c:v>
                </c:pt>
                <c:pt idx="27">
                  <c:v>2.0806365421272413E-2</c:v>
                </c:pt>
                <c:pt idx="28">
                  <c:v>1.9948256600794523E-2</c:v>
                </c:pt>
                <c:pt idx="29">
                  <c:v>1.9541339199999713E-2</c:v>
                </c:pt>
                <c:pt idx="30">
                  <c:v>1.9439951243974161E-2</c:v>
                </c:pt>
                <c:pt idx="31">
                  <c:v>1.8909585112671285E-2</c:v>
                </c:pt>
                <c:pt idx="32">
                  <c:v>1.7522306836509998E-2</c:v>
                </c:pt>
                <c:pt idx="33">
                  <c:v>1.7434883922902825E-2</c:v>
                </c:pt>
                <c:pt idx="34">
                  <c:v>1.681823089126816E-2</c:v>
                </c:pt>
                <c:pt idx="35">
                  <c:v>1.641761493126925E-2</c:v>
                </c:pt>
                <c:pt idx="36">
                  <c:v>1.6659976422264217E-2</c:v>
                </c:pt>
                <c:pt idx="37">
                  <c:v>1.6518661649831887E-2</c:v>
                </c:pt>
                <c:pt idx="38">
                  <c:v>1.6392106843530138E-2</c:v>
                </c:pt>
                <c:pt idx="39">
                  <c:v>1.6185674736938643E-2</c:v>
                </c:pt>
                <c:pt idx="40">
                  <c:v>1.6118931730461743E-2</c:v>
                </c:pt>
                <c:pt idx="41">
                  <c:v>1.6040294212902092E-2</c:v>
                </c:pt>
                <c:pt idx="42">
                  <c:v>1.5761735784378353E-2</c:v>
                </c:pt>
                <c:pt idx="43">
                  <c:v>1.525802851210618E-2</c:v>
                </c:pt>
                <c:pt idx="44">
                  <c:v>1.5158483240062188E-2</c:v>
                </c:pt>
                <c:pt idx="45">
                  <c:v>1.5238432058506996E-2</c:v>
                </c:pt>
                <c:pt idx="46">
                  <c:v>1.486666180827847E-2</c:v>
                </c:pt>
                <c:pt idx="47">
                  <c:v>1.4486106784856661E-2</c:v>
                </c:pt>
                <c:pt idx="48">
                  <c:v>1.378295469830991E-2</c:v>
                </c:pt>
                <c:pt idx="49">
                  <c:v>1.3634711555555165E-2</c:v>
                </c:pt>
                <c:pt idx="50">
                  <c:v>1.3811236231698587E-2</c:v>
                </c:pt>
                <c:pt idx="51">
                  <c:v>1.3167866643921552E-2</c:v>
                </c:pt>
                <c:pt idx="52">
                  <c:v>1.323508046468653E-2</c:v>
                </c:pt>
                <c:pt idx="53">
                  <c:v>1.2346830622649779E-2</c:v>
                </c:pt>
                <c:pt idx="54">
                  <c:v>1.1271514778451482E-2</c:v>
                </c:pt>
                <c:pt idx="55">
                  <c:v>1.1703349682246558E-2</c:v>
                </c:pt>
                <c:pt idx="56">
                  <c:v>1.2518295426385571E-2</c:v>
                </c:pt>
                <c:pt idx="57">
                  <c:v>1.298741167242423E-2</c:v>
                </c:pt>
                <c:pt idx="58">
                  <c:v>1.1723859301881976E-2</c:v>
                </c:pt>
                <c:pt idx="59">
                  <c:v>1.0657798193207184E-2</c:v>
                </c:pt>
                <c:pt idx="60">
                  <c:v>1.1133734437988298E-2</c:v>
                </c:pt>
                <c:pt idx="61">
                  <c:v>1.1651278807209961E-2</c:v>
                </c:pt>
                <c:pt idx="62">
                  <c:v>1.1247833962000887E-2</c:v>
                </c:pt>
                <c:pt idx="63">
                  <c:v>1.0667248584485223E-2</c:v>
                </c:pt>
                <c:pt idx="64">
                  <c:v>1.0279095863733694E-2</c:v>
                </c:pt>
                <c:pt idx="65">
                  <c:v>1.0330182124992872E-2</c:v>
                </c:pt>
                <c:pt idx="66">
                  <c:v>1.0170733580940214E-2</c:v>
                </c:pt>
                <c:pt idx="67">
                  <c:v>9.7190046141581287E-3</c:v>
                </c:pt>
                <c:pt idx="68">
                  <c:v>9.5369333755348056E-3</c:v>
                </c:pt>
                <c:pt idx="69">
                  <c:v>9.4305970846282824E-3</c:v>
                </c:pt>
                <c:pt idx="70">
                  <c:v>9.9457659974140199E-3</c:v>
                </c:pt>
                <c:pt idx="71">
                  <c:v>1.0575038001319297E-2</c:v>
                </c:pt>
                <c:pt idx="72">
                  <c:v>1.0504855430890076E-2</c:v>
                </c:pt>
                <c:pt idx="73">
                  <c:v>1.0180843401160839E-2</c:v>
                </c:pt>
                <c:pt idx="74">
                  <c:v>9.9341891826167424E-3</c:v>
                </c:pt>
                <c:pt idx="75">
                  <c:v>9.9587095925074646E-3</c:v>
                </c:pt>
                <c:pt idx="76">
                  <c:v>1.0026571518157196E-2</c:v>
                </c:pt>
                <c:pt idx="77">
                  <c:v>9.6412562235192525E-3</c:v>
                </c:pt>
                <c:pt idx="78">
                  <c:v>9.3588711344645293E-3</c:v>
                </c:pt>
                <c:pt idx="79">
                  <c:v>9.3646540250679894E-3</c:v>
                </c:pt>
                <c:pt idx="80">
                  <c:v>9.2384902374965175E-3</c:v>
                </c:pt>
                <c:pt idx="81">
                  <c:v>9.3489333551471446E-3</c:v>
                </c:pt>
                <c:pt idx="82">
                  <c:v>9.3206101777844295E-3</c:v>
                </c:pt>
                <c:pt idx="83">
                  <c:v>9.039127171625699E-3</c:v>
                </c:pt>
                <c:pt idx="84">
                  <c:v>8.5726093606238434E-3</c:v>
                </c:pt>
                <c:pt idx="85">
                  <c:v>8.5847174370314687E-3</c:v>
                </c:pt>
                <c:pt idx="86">
                  <c:v>8.7100845316433213E-3</c:v>
                </c:pt>
                <c:pt idx="87">
                  <c:v>8.2484837293958675E-3</c:v>
                </c:pt>
                <c:pt idx="88">
                  <c:v>8.2277086171197878E-3</c:v>
                </c:pt>
                <c:pt idx="89">
                  <c:v>8.317423233240976E-3</c:v>
                </c:pt>
                <c:pt idx="90">
                  <c:v>8.5149991900068563E-3</c:v>
                </c:pt>
                <c:pt idx="91">
                  <c:v>8.6214165339824379E-3</c:v>
                </c:pt>
                <c:pt idx="92">
                  <c:v>7.7212941704162897E-3</c:v>
                </c:pt>
                <c:pt idx="93">
                  <c:v>7.7893806475341455E-3</c:v>
                </c:pt>
                <c:pt idx="94">
                  <c:v>9.046556165299615E-3</c:v>
                </c:pt>
                <c:pt idx="95">
                  <c:v>8.9114250562600753E-3</c:v>
                </c:pt>
                <c:pt idx="96">
                  <c:v>8.9883960001491733E-3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8B-46C6-81F6-9BFC508B2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'Pu-32mN-5'!$U$29:$W$29</c:f>
              <c:numCache>
                <c:formatCode>General</c:formatCode>
                <c:ptCount val="3"/>
                <c:pt idx="0">
                  <c:v>394.02837</c:v>
                </c:pt>
                <c:pt idx="1">
                  <c:v>325.87215000000015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B36-816C-8B5BECD867B5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'Pu-32mN-5'!$U$30:$W$30</c:f>
              <c:numCache>
                <c:formatCode>General</c:formatCode>
                <c:ptCount val="3"/>
                <c:pt idx="0">
                  <c:v>405.34394999999995</c:v>
                </c:pt>
                <c:pt idx="1">
                  <c:v>334.03306999999995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9E-4B36-816C-8B5BECD867B5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'Pu-32mN-5'!$U$31:$W$31</c:f>
              <c:numCache>
                <c:formatCode>General</c:formatCode>
                <c:ptCount val="3"/>
                <c:pt idx="0">
                  <c:v>537.88840999999957</c:v>
                </c:pt>
                <c:pt idx="1">
                  <c:v>420.67308999999977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9E-4B36-816C-8B5BECD867B5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'Pu-32mN-5'!$U$32:$W$32</c:f>
              <c:numCache>
                <c:formatCode>General</c:formatCode>
                <c:ptCount val="3"/>
                <c:pt idx="0">
                  <c:v>260.81242999999995</c:v>
                </c:pt>
                <c:pt idx="1">
                  <c:v>197.28527000000031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9E-4B36-816C-8B5BECD8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570"/>
          <c:min val="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'Pu-32mN-5'!$AA$29:$AC$29</c:f>
              <c:numCache>
                <c:formatCode>General</c:formatCode>
                <c:ptCount val="3"/>
                <c:pt idx="0">
                  <c:v>12.778219162117455</c:v>
                </c:pt>
                <c:pt idx="1">
                  <c:v>9.7625857097736937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F-4CB9-8B1D-799BF598AC99}"/>
            </c:ext>
          </c:extLst>
        </c:ser>
        <c:ser>
          <c:idx val="1"/>
          <c:order val="1"/>
          <c:tx>
            <c:v>SSN@ZnO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'Pu-32mN-5'!$AA$30:$AC$30</c:f>
              <c:numCache>
                <c:formatCode>General</c:formatCode>
                <c:ptCount val="3"/>
                <c:pt idx="0">
                  <c:v>13.125315080263039</c:v>
                </c:pt>
                <c:pt idx="1">
                  <c:v>10.238828511001204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EF-4CB9-8B1D-799BF598AC99}"/>
            </c:ext>
          </c:extLst>
        </c:ser>
        <c:ser>
          <c:idx val="2"/>
          <c:order val="2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'Pu-32mN-5'!$AA$31:$AC$31</c:f>
              <c:numCache>
                <c:formatCode>General</c:formatCode>
                <c:ptCount val="3"/>
                <c:pt idx="0">
                  <c:v>15.393193620144697</c:v>
                </c:pt>
                <c:pt idx="1">
                  <c:v>11.347311534892672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F-4CB9-8B1D-799BF598AC99}"/>
            </c:ext>
          </c:extLst>
        </c:ser>
        <c:ser>
          <c:idx val="3"/>
          <c:order val="3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'Pu-32mN-5'!$AA$32:$AC$32</c:f>
              <c:numCache>
                <c:formatCode>General</c:formatCode>
                <c:ptCount val="3"/>
                <c:pt idx="0">
                  <c:v>9.3330110448953363</c:v>
                </c:pt>
                <c:pt idx="1">
                  <c:v>7.2948318905453737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EF-4CB9-8B1D-799BF598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6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7999999999999"/>
            <c:dispRSqr val="0"/>
            <c:dispEq val="1"/>
            <c:trendlineLbl>
              <c:layout>
                <c:manualLayout>
                  <c:x val="-0.33695004144138213"/>
                  <c:y val="2.45453795243361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'Pu-32mN-5'!$H$2:$H$100</c:f>
              <c:numCache>
                <c:formatCode>General</c:formatCode>
                <c:ptCount val="99"/>
                <c:pt idx="1">
                  <c:v>-2.673113834304166</c:v>
                </c:pt>
                <c:pt idx="2">
                  <c:v>-2.7346319876178411</c:v>
                </c:pt>
                <c:pt idx="3">
                  <c:v>-2.7784959369859963</c:v>
                </c:pt>
                <c:pt idx="4">
                  <c:v>-2.8381666233439526</c:v>
                </c:pt>
                <c:pt idx="5">
                  <c:v>-2.9406425270076997</c:v>
                </c:pt>
                <c:pt idx="6">
                  <c:v>-3.0363723842330961</c:v>
                </c:pt>
                <c:pt idx="7">
                  <c:v>-3.1057888232104225</c:v>
                </c:pt>
                <c:pt idx="8">
                  <c:v>-3.1392890925990393</c:v>
                </c:pt>
                <c:pt idx="9">
                  <c:v>-3.1526502292570755</c:v>
                </c:pt>
                <c:pt idx="10">
                  <c:v>-3.101838767782509</c:v>
                </c:pt>
                <c:pt idx="11">
                  <c:v>-3.0892654299840379</c:v>
                </c:pt>
                <c:pt idx="12">
                  <c:v>-3.1652771550238268</c:v>
                </c:pt>
                <c:pt idx="13">
                  <c:v>-3.2077070757847022</c:v>
                </c:pt>
                <c:pt idx="14">
                  <c:v>-3.2125856482786288</c:v>
                </c:pt>
                <c:pt idx="15">
                  <c:v>-3.2661043094039077</c:v>
                </c:pt>
                <c:pt idx="16">
                  <c:v>-3.3386864809861119</c:v>
                </c:pt>
                <c:pt idx="17">
                  <c:v>-3.3463339844277531</c:v>
                </c:pt>
                <c:pt idx="18">
                  <c:v>-3.3887738897681108</c:v>
                </c:pt>
                <c:pt idx="19">
                  <c:v>-3.4291327722863572</c:v>
                </c:pt>
                <c:pt idx="20">
                  <c:v>-3.4625763980618034</c:v>
                </c:pt>
                <c:pt idx="21">
                  <c:v>-3.4911317563839659</c:v>
                </c:pt>
                <c:pt idx="22">
                  <c:v>-3.5332535961968272</c:v>
                </c:pt>
                <c:pt idx="23">
                  <c:v>-3.5420061632893183</c:v>
                </c:pt>
                <c:pt idx="24">
                  <c:v>-3.5010271895958627</c:v>
                </c:pt>
                <c:pt idx="25">
                  <c:v>-3.4977148069024935</c:v>
                </c:pt>
                <c:pt idx="26">
                  <c:v>-3.5260767910948538</c:v>
                </c:pt>
                <c:pt idx="27">
                  <c:v>-3.5629480486329581</c:v>
                </c:pt>
                <c:pt idx="28">
                  <c:v>-3.5981267763658282</c:v>
                </c:pt>
                <c:pt idx="29">
                  <c:v>-3.6216915926189079</c:v>
                </c:pt>
                <c:pt idx="30">
                  <c:v>-3.6227381784256316</c:v>
                </c:pt>
                <c:pt idx="31">
                  <c:v>-3.636424179666506</c:v>
                </c:pt>
                <c:pt idx="32">
                  <c:v>-3.648718319891664</c:v>
                </c:pt>
                <c:pt idx="33">
                  <c:v>-3.6866340164289286</c:v>
                </c:pt>
                <c:pt idx="34">
                  <c:v>-3.7137549823853298</c:v>
                </c:pt>
                <c:pt idx="35">
                  <c:v>-3.7164744320354801</c:v>
                </c:pt>
                <c:pt idx="36">
                  <c:v>-3.758093596716789</c:v>
                </c:pt>
                <c:pt idx="37">
                  <c:v>-3.7896548506339149</c:v>
                </c:pt>
                <c:pt idx="38">
                  <c:v>-3.8373061288575312</c:v>
                </c:pt>
                <c:pt idx="39">
                  <c:v>-3.8823622714824859</c:v>
                </c:pt>
                <c:pt idx="40">
                  <c:v>-3.876689566374194</c:v>
                </c:pt>
                <c:pt idx="41">
                  <c:v>-3.9159904695666561</c:v>
                </c:pt>
                <c:pt idx="42">
                  <c:v>-3.9343077920396294</c:v>
                </c:pt>
                <c:pt idx="43">
                  <c:v>-3.9524158226884549</c:v>
                </c:pt>
                <c:pt idx="44">
                  <c:v>-3.9679338938652529</c:v>
                </c:pt>
                <c:pt idx="45">
                  <c:v>-3.9448968594435128</c:v>
                </c:pt>
                <c:pt idx="46">
                  <c:v>-3.9809311617221876</c:v>
                </c:pt>
                <c:pt idx="47">
                  <c:v>-3.9882708885674671</c:v>
                </c:pt>
                <c:pt idx="48">
                  <c:v>-3.9708255061245961</c:v>
                </c:pt>
                <c:pt idx="49">
                  <c:v>-4.0197269047680697</c:v>
                </c:pt>
                <c:pt idx="50">
                  <c:v>-4.0234743467754814</c:v>
                </c:pt>
                <c:pt idx="51">
                  <c:v>-4.0021761771182875</c:v>
                </c:pt>
                <c:pt idx="52">
                  <c:v>-4.0592835863357877</c:v>
                </c:pt>
                <c:pt idx="53">
                  <c:v>-4.0924029987587627</c:v>
                </c:pt>
                <c:pt idx="54">
                  <c:v>-4.0687074537649623</c:v>
                </c:pt>
                <c:pt idx="55">
                  <c:v>-4.0521856943980739</c:v>
                </c:pt>
                <c:pt idx="56">
                  <c:v>-4.057746280204678</c:v>
                </c:pt>
                <c:pt idx="57">
                  <c:v>-4.0644952630428106</c:v>
                </c:pt>
                <c:pt idx="58">
                  <c:v>-4.0531067358462991</c:v>
                </c:pt>
                <c:pt idx="59">
                  <c:v>-4.0526829294852709</c:v>
                </c:pt>
                <c:pt idx="60">
                  <c:v>-4.0859164248071576</c:v>
                </c:pt>
                <c:pt idx="61">
                  <c:v>-4.1003179956988376</c:v>
                </c:pt>
                <c:pt idx="62">
                  <c:v>-4.1057242667938461</c:v>
                </c:pt>
                <c:pt idx="63">
                  <c:v>-4.1532837102680036</c:v>
                </c:pt>
                <c:pt idx="64">
                  <c:v>-4.1690467834852649</c:v>
                </c:pt>
                <c:pt idx="65">
                  <c:v>-4.18245237568697</c:v>
                </c:pt>
                <c:pt idx="66">
                  <c:v>-4.2240988716667127</c:v>
                </c:pt>
                <c:pt idx="67">
                  <c:v>-4.2994688627488626</c:v>
                </c:pt>
                <c:pt idx="68">
                  <c:v>-4.316076755347467</c:v>
                </c:pt>
                <c:pt idx="69">
                  <c:v>-4.2585986713341928</c:v>
                </c:pt>
                <c:pt idx="70">
                  <c:v>-4.2613059681912944</c:v>
                </c:pt>
                <c:pt idx="71">
                  <c:v>-4.2471292924465871</c:v>
                </c:pt>
                <c:pt idx="72">
                  <c:v>-4.2244493000669481</c:v>
                </c:pt>
                <c:pt idx="73">
                  <c:v>-4.2312408493164222</c:v>
                </c:pt>
                <c:pt idx="74">
                  <c:v>-4.2290879390000669</c:v>
                </c:pt>
                <c:pt idx="75">
                  <c:v>-4.2882024142524084</c:v>
                </c:pt>
                <c:pt idx="76">
                  <c:v>-4.3393816284092281</c:v>
                </c:pt>
                <c:pt idx="77">
                  <c:v>-4.3384519319049639</c:v>
                </c:pt>
                <c:pt idx="78">
                  <c:v>-4.3499017407561613</c:v>
                </c:pt>
                <c:pt idx="79">
                  <c:v>-4.4071447395843908</c:v>
                </c:pt>
                <c:pt idx="80">
                  <c:v>-4.3945684396938374</c:v>
                </c:pt>
                <c:pt idx="81">
                  <c:v>-4.3619569283206836</c:v>
                </c:pt>
                <c:pt idx="82">
                  <c:v>-4.4057143436524937</c:v>
                </c:pt>
                <c:pt idx="83">
                  <c:v>-4.4820322485210751</c:v>
                </c:pt>
                <c:pt idx="84">
                  <c:v>-4.4759079967132749</c:v>
                </c:pt>
                <c:pt idx="85">
                  <c:v>-4.3524783223051537</c:v>
                </c:pt>
                <c:pt idx="86">
                  <c:v>-4.330247188367836</c:v>
                </c:pt>
                <c:pt idx="87">
                  <c:v>-4.3610028482374315</c:v>
                </c:pt>
                <c:pt idx="88">
                  <c:v>-4.399381990797675</c:v>
                </c:pt>
                <c:pt idx="89">
                  <c:v>-4.4484552372603003</c:v>
                </c:pt>
                <c:pt idx="90">
                  <c:v>-4.4518599174950531</c:v>
                </c:pt>
                <c:pt idx="91">
                  <c:v>-4.3911679706021864</c:v>
                </c:pt>
                <c:pt idx="92">
                  <c:v>-4.3093154785503831</c:v>
                </c:pt>
                <c:pt idx="93">
                  <c:v>-4.2359307972381899</c:v>
                </c:pt>
                <c:pt idx="94">
                  <c:v>-4.298294498656662</c:v>
                </c:pt>
                <c:pt idx="95">
                  <c:v>-1.5904362827073912</c:v>
                </c:pt>
              </c:numCache>
            </c:numRef>
          </c:xVal>
          <c:yVal>
            <c:numRef>
              <c:f>'Pu-32mN-5'!$J$2:$J$100</c:f>
              <c:numCache>
                <c:formatCode>General</c:formatCode>
                <c:ptCount val="99"/>
                <c:pt idx="1">
                  <c:v>18.71996064221738</c:v>
                </c:pt>
                <c:pt idx="2">
                  <c:v>18.713168954942361</c:v>
                </c:pt>
                <c:pt idx="3">
                  <c:v>18.706696125462212</c:v>
                </c:pt>
                <c:pt idx="4">
                  <c:v>18.700504507104345</c:v>
                </c:pt>
                <c:pt idx="5">
                  <c:v>18.694763406095056</c:v>
                </c:pt>
                <c:pt idx="6">
                  <c:v>18.689341053452356</c:v>
                </c:pt>
                <c:pt idx="7">
                  <c:v>18.684174871889745</c:v>
                </c:pt>
                <c:pt idx="8">
                  <c:v>18.679281509523321</c:v>
                </c:pt>
                <c:pt idx="9">
                  <c:v>18.674618240206126</c:v>
                </c:pt>
                <c:pt idx="10">
                  <c:v>18.670138315045868</c:v>
                </c:pt>
                <c:pt idx="11">
                  <c:v>18.665192262414692</c:v>
                </c:pt>
                <c:pt idx="12">
                  <c:v>18.66044909484237</c:v>
                </c:pt>
                <c:pt idx="13">
                  <c:v>18.655888850757808</c:v>
                </c:pt>
                <c:pt idx="14">
                  <c:v>18.651516760038227</c:v>
                </c:pt>
                <c:pt idx="15">
                  <c:v>18.647333113469823</c:v>
                </c:pt>
                <c:pt idx="16">
                  <c:v>18.64331496423452</c:v>
                </c:pt>
                <c:pt idx="17">
                  <c:v>18.639430829532483</c:v>
                </c:pt>
                <c:pt idx="18">
                  <c:v>18.635735485343037</c:v>
                </c:pt>
                <c:pt idx="19">
                  <c:v>18.6321797473054</c:v>
                </c:pt>
                <c:pt idx="20">
                  <c:v>18.62870675130808</c:v>
                </c:pt>
                <c:pt idx="21">
                  <c:v>18.625339048101186</c:v>
                </c:pt>
                <c:pt idx="22">
                  <c:v>18.622060418007631</c:v>
                </c:pt>
                <c:pt idx="23">
                  <c:v>18.618914416986424</c:v>
                </c:pt>
                <c:pt idx="24">
                  <c:v>18.615855448796015</c:v>
                </c:pt>
                <c:pt idx="25">
                  <c:v>18.612870109065359</c:v>
                </c:pt>
                <c:pt idx="26">
                  <c:v>18.60996631234952</c:v>
                </c:pt>
                <c:pt idx="27">
                  <c:v>18.60714853374833</c:v>
                </c:pt>
                <c:pt idx="28">
                  <c:v>18.604392598929628</c:v>
                </c:pt>
                <c:pt idx="29">
                  <c:v>18.601674321774933</c:v>
                </c:pt>
                <c:pt idx="30">
                  <c:v>18.599048429333909</c:v>
                </c:pt>
                <c:pt idx="31">
                  <c:v>18.596478748656541</c:v>
                </c:pt>
                <c:pt idx="32">
                  <c:v>18.593923499617866</c:v>
                </c:pt>
                <c:pt idx="33">
                  <c:v>18.591428263112377</c:v>
                </c:pt>
                <c:pt idx="34">
                  <c:v>18.589011998414332</c:v>
                </c:pt>
                <c:pt idx="35">
                  <c:v>18.586611823372699</c:v>
                </c:pt>
                <c:pt idx="36">
                  <c:v>18.584200898778004</c:v>
                </c:pt>
                <c:pt idx="37">
                  <c:v>18.581818951820562</c:v>
                </c:pt>
                <c:pt idx="38">
                  <c:v>18.579509619682444</c:v>
                </c:pt>
                <c:pt idx="39">
                  <c:v>18.577207906254987</c:v>
                </c:pt>
                <c:pt idx="40">
                  <c:v>18.574924954706688</c:v>
                </c:pt>
                <c:pt idx="41">
                  <c:v>18.572697712310532</c:v>
                </c:pt>
                <c:pt idx="42">
                  <c:v>18.57051165118769</c:v>
                </c:pt>
                <c:pt idx="43">
                  <c:v>18.568348937485247</c:v>
                </c:pt>
                <c:pt idx="44">
                  <c:v>18.566214890396434</c:v>
                </c:pt>
                <c:pt idx="45">
                  <c:v>18.564144630281731</c:v>
                </c:pt>
                <c:pt idx="46">
                  <c:v>18.562117915384047</c:v>
                </c:pt>
                <c:pt idx="47">
                  <c:v>18.560112032084419</c:v>
                </c:pt>
                <c:pt idx="48">
                  <c:v>18.558132118446579</c:v>
                </c:pt>
                <c:pt idx="49">
                  <c:v>18.556199057345456</c:v>
                </c:pt>
                <c:pt idx="50">
                  <c:v>18.554332937438815</c:v>
                </c:pt>
                <c:pt idx="51">
                  <c:v>18.552463633300132</c:v>
                </c:pt>
                <c:pt idx="52">
                  <c:v>18.550621456554772</c:v>
                </c:pt>
                <c:pt idx="53">
                  <c:v>18.548829633848054</c:v>
                </c:pt>
                <c:pt idx="54">
                  <c:v>18.547065960276846</c:v>
                </c:pt>
                <c:pt idx="55">
                  <c:v>18.545306650106617</c:v>
                </c:pt>
                <c:pt idx="56">
                  <c:v>18.54357525566477</c:v>
                </c:pt>
                <c:pt idx="57">
                  <c:v>18.541874857391306</c:v>
                </c:pt>
                <c:pt idx="58">
                  <c:v>18.540202081759865</c:v>
                </c:pt>
                <c:pt idx="59">
                  <c:v>18.538524253024462</c:v>
                </c:pt>
                <c:pt idx="60">
                  <c:v>18.536850381975018</c:v>
                </c:pt>
                <c:pt idx="61">
                  <c:v>18.535221510401342</c:v>
                </c:pt>
                <c:pt idx="62">
                  <c:v>18.533605429434072</c:v>
                </c:pt>
                <c:pt idx="63">
                  <c:v>18.532012728409512</c:v>
                </c:pt>
                <c:pt idx="64">
                  <c:v>18.530445585815784</c:v>
                </c:pt>
                <c:pt idx="65">
                  <c:v>18.528898293632896</c:v>
                </c:pt>
                <c:pt idx="66">
                  <c:v>18.527346506322697</c:v>
                </c:pt>
                <c:pt idx="67">
                  <c:v>18.525787505583125</c:v>
                </c:pt>
                <c:pt idx="68">
                  <c:v>18.524251289147351</c:v>
                </c:pt>
                <c:pt idx="69">
                  <c:v>18.522752283426875</c:v>
                </c:pt>
                <c:pt idx="70">
                  <c:v>18.521252148272001</c:v>
                </c:pt>
                <c:pt idx="71">
                  <c:v>18.519737948551594</c:v>
                </c:pt>
                <c:pt idx="72">
                  <c:v>18.518245992955094</c:v>
                </c:pt>
                <c:pt idx="73">
                  <c:v>18.516773515174069</c:v>
                </c:pt>
                <c:pt idx="74">
                  <c:v>18.515313481376548</c:v>
                </c:pt>
                <c:pt idx="75">
                  <c:v>18.513885688557647</c:v>
                </c:pt>
                <c:pt idx="76">
                  <c:v>18.512492200661779</c:v>
                </c:pt>
                <c:pt idx="77">
                  <c:v>18.511128818411446</c:v>
                </c:pt>
                <c:pt idx="78">
                  <c:v>18.509788902026681</c:v>
                </c:pt>
                <c:pt idx="79">
                  <c:v>18.508483773181627</c:v>
                </c:pt>
                <c:pt idx="80">
                  <c:v>18.50719880779809</c:v>
                </c:pt>
                <c:pt idx="81">
                  <c:v>18.505939274851773</c:v>
                </c:pt>
                <c:pt idx="82">
                  <c:v>18.504670255750781</c:v>
                </c:pt>
                <c:pt idx="83">
                  <c:v>18.503383382814729</c:v>
                </c:pt>
                <c:pt idx="84">
                  <c:v>18.502102213716121</c:v>
                </c:pt>
                <c:pt idx="85">
                  <c:v>18.500833080147391</c:v>
                </c:pt>
                <c:pt idx="86">
                  <c:v>18.499545455128608</c:v>
                </c:pt>
                <c:pt idx="87">
                  <c:v>18.498296892884973</c:v>
                </c:pt>
                <c:pt idx="88">
                  <c:v>18.49703629990104</c:v>
                </c:pt>
                <c:pt idx="89">
                  <c:v>18.495858426116843</c:v>
                </c:pt>
                <c:pt idx="90">
                  <c:v>18.494737667897173</c:v>
                </c:pt>
                <c:pt idx="91">
                  <c:v>18.493589229933541</c:v>
                </c:pt>
                <c:pt idx="92">
                  <c:v>18.492352404035696</c:v>
                </c:pt>
                <c:pt idx="93">
                  <c:v>18.491002929916238</c:v>
                </c:pt>
                <c:pt idx="94">
                  <c:v>18.489506697499802</c:v>
                </c:pt>
                <c:pt idx="95">
                  <c:v>18.488285415752117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F-4739-A8F5-B93A42630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5.3809999999999997E-2</c:v>
                </c:pt>
                <c:pt idx="2">
                  <c:v>0.10507</c:v>
                </c:pt>
                <c:pt idx="3">
                  <c:v>0.1565</c:v>
                </c:pt>
                <c:pt idx="4">
                  <c:v>0.20751</c:v>
                </c:pt>
                <c:pt idx="5">
                  <c:v>0.25895000000000001</c:v>
                </c:pt>
                <c:pt idx="6">
                  <c:v>0.31369999999999998</c:v>
                </c:pt>
                <c:pt idx="7">
                  <c:v>0.36979000000000001</c:v>
                </c:pt>
                <c:pt idx="8">
                  <c:v>0.42657</c:v>
                </c:pt>
                <c:pt idx="9">
                  <c:v>0.48066999999999999</c:v>
                </c:pt>
                <c:pt idx="10">
                  <c:v>0.53408</c:v>
                </c:pt>
                <c:pt idx="11">
                  <c:v>0.58603000000000005</c:v>
                </c:pt>
                <c:pt idx="12">
                  <c:v>0.64100999999999997</c:v>
                </c:pt>
                <c:pt idx="13">
                  <c:v>0.69681000000000004</c:v>
                </c:pt>
                <c:pt idx="14">
                  <c:v>0.75197999999999998</c:v>
                </c:pt>
                <c:pt idx="15">
                  <c:v>0.80362</c:v>
                </c:pt>
                <c:pt idx="16">
                  <c:v>0.86</c:v>
                </c:pt>
                <c:pt idx="17">
                  <c:v>0.91552999999999995</c:v>
                </c:pt>
                <c:pt idx="18">
                  <c:v>0.96816000000000002</c:v>
                </c:pt>
                <c:pt idx="19">
                  <c:v>1.02349</c:v>
                </c:pt>
                <c:pt idx="20">
                  <c:v>1.0771200000000001</c:v>
                </c:pt>
                <c:pt idx="21">
                  <c:v>1.13314</c:v>
                </c:pt>
                <c:pt idx="22">
                  <c:v>1.1867399999999999</c:v>
                </c:pt>
                <c:pt idx="23">
                  <c:v>1.24366</c:v>
                </c:pt>
                <c:pt idx="24">
                  <c:v>1.2944199999999999</c:v>
                </c:pt>
                <c:pt idx="25">
                  <c:v>1.3443400000000001</c:v>
                </c:pt>
                <c:pt idx="26">
                  <c:v>1.39219</c:v>
                </c:pt>
                <c:pt idx="27">
                  <c:v>1.4420599999999999</c:v>
                </c:pt>
                <c:pt idx="28">
                  <c:v>1.4909600000000001</c:v>
                </c:pt>
                <c:pt idx="29">
                  <c:v>1.54254</c:v>
                </c:pt>
                <c:pt idx="30">
                  <c:v>1.5913900000000001</c:v>
                </c:pt>
                <c:pt idx="31">
                  <c:v>1.64028</c:v>
                </c:pt>
                <c:pt idx="32">
                  <c:v>1.68913</c:v>
                </c:pt>
                <c:pt idx="33">
                  <c:v>1.7377899999999999</c:v>
                </c:pt>
                <c:pt idx="34">
                  <c:v>1.78762</c:v>
                </c:pt>
                <c:pt idx="35">
                  <c:v>1.8370299999999999</c:v>
                </c:pt>
                <c:pt idx="36">
                  <c:v>1.8870199999999999</c:v>
                </c:pt>
                <c:pt idx="37">
                  <c:v>1.9402600000000001</c:v>
                </c:pt>
                <c:pt idx="38">
                  <c:v>1.9913000000000001</c:v>
                </c:pt>
                <c:pt idx="39">
                  <c:v>2.0477599999999998</c:v>
                </c:pt>
                <c:pt idx="40">
                  <c:v>2.10311</c:v>
                </c:pt>
                <c:pt idx="41">
                  <c:v>2.15713</c:v>
                </c:pt>
                <c:pt idx="42">
                  <c:v>2.2144200000000001</c:v>
                </c:pt>
                <c:pt idx="43">
                  <c:v>2.26884</c:v>
                </c:pt>
                <c:pt idx="44">
                  <c:v>2.32681</c:v>
                </c:pt>
                <c:pt idx="45">
                  <c:v>2.3805299999999998</c:v>
                </c:pt>
                <c:pt idx="46">
                  <c:v>2.4331700000000001</c:v>
                </c:pt>
                <c:pt idx="47">
                  <c:v>2.4890599999999998</c:v>
                </c:pt>
                <c:pt idx="48">
                  <c:v>2.5412300000000001</c:v>
                </c:pt>
                <c:pt idx="49">
                  <c:v>2.5933099999999998</c:v>
                </c:pt>
                <c:pt idx="50">
                  <c:v>2.6475200000000001</c:v>
                </c:pt>
                <c:pt idx="51">
                  <c:v>2.69821</c:v>
                </c:pt>
                <c:pt idx="52">
                  <c:v>2.7495500000000002</c:v>
                </c:pt>
                <c:pt idx="53">
                  <c:v>2.8039800000000001</c:v>
                </c:pt>
                <c:pt idx="54">
                  <c:v>2.8565200000000002</c:v>
                </c:pt>
                <c:pt idx="55">
                  <c:v>2.9074900000000001</c:v>
                </c:pt>
                <c:pt idx="56">
                  <c:v>2.9573999999999998</c:v>
                </c:pt>
                <c:pt idx="57">
                  <c:v>3.0072199999999998</c:v>
                </c:pt>
                <c:pt idx="58">
                  <c:v>3.0560900000000002</c:v>
                </c:pt>
                <c:pt idx="59">
                  <c:v>3.1041400000000001</c:v>
                </c:pt>
                <c:pt idx="60">
                  <c:v>3.153</c:v>
                </c:pt>
                <c:pt idx="61">
                  <c:v>3.2028599999999998</c:v>
                </c:pt>
                <c:pt idx="62">
                  <c:v>3.2513999999999998</c:v>
                </c:pt>
                <c:pt idx="63">
                  <c:v>3.3006899999999999</c:v>
                </c:pt>
                <c:pt idx="64">
                  <c:v>3.35243</c:v>
                </c:pt>
                <c:pt idx="65">
                  <c:v>3.40185</c:v>
                </c:pt>
                <c:pt idx="66">
                  <c:v>3.45445</c:v>
                </c:pt>
                <c:pt idx="67">
                  <c:v>3.50861</c:v>
                </c:pt>
                <c:pt idx="68">
                  <c:v>3.5689899999999999</c:v>
                </c:pt>
                <c:pt idx="69">
                  <c:v>3.6228099999999999</c:v>
                </c:pt>
                <c:pt idx="70">
                  <c:v>3.6755300000000002</c:v>
                </c:pt>
                <c:pt idx="71">
                  <c:v>3.7301799999999998</c:v>
                </c:pt>
                <c:pt idx="72">
                  <c:v>3.7810999999999999</c:v>
                </c:pt>
                <c:pt idx="73">
                  <c:v>3.83195</c:v>
                </c:pt>
                <c:pt idx="74">
                  <c:v>3.88246</c:v>
                </c:pt>
                <c:pt idx="75">
                  <c:v>3.9315500000000001</c:v>
                </c:pt>
                <c:pt idx="76">
                  <c:v>3.98569</c:v>
                </c:pt>
                <c:pt idx="77">
                  <c:v>4.0377200000000002</c:v>
                </c:pt>
                <c:pt idx="78">
                  <c:v>4.0896999999999997</c:v>
                </c:pt>
                <c:pt idx="79">
                  <c:v>4.1406599999999996</c:v>
                </c:pt>
                <c:pt idx="80">
                  <c:v>4.1964399999999999</c:v>
                </c:pt>
                <c:pt idx="81">
                  <c:v>4.2442099999999998</c:v>
                </c:pt>
                <c:pt idx="82">
                  <c:v>4.2960399999999996</c:v>
                </c:pt>
                <c:pt idx="83">
                  <c:v>4.3493899999999996</c:v>
                </c:pt>
                <c:pt idx="84">
                  <c:v>4.4100999999999999</c:v>
                </c:pt>
                <c:pt idx="85">
                  <c:v>4.46197</c:v>
                </c:pt>
                <c:pt idx="86">
                  <c:v>4.5098599999999998</c:v>
                </c:pt>
                <c:pt idx="87">
                  <c:v>4.5587499999999999</c:v>
                </c:pt>
                <c:pt idx="88">
                  <c:v>4.6086</c:v>
                </c:pt>
                <c:pt idx="89">
                  <c:v>4.6584599999999998</c:v>
                </c:pt>
                <c:pt idx="90">
                  <c:v>4.7073200000000002</c:v>
                </c:pt>
                <c:pt idx="91">
                  <c:v>4.7562499999999996</c:v>
                </c:pt>
                <c:pt idx="92">
                  <c:v>4.8040599999999998</c:v>
                </c:pt>
                <c:pt idx="93">
                  <c:v>4.8529</c:v>
                </c:pt>
                <c:pt idx="94">
                  <c:v>4.9028799999999997</c:v>
                </c:pt>
                <c:pt idx="95">
                  <c:v>4.9533300000000002</c:v>
                </c:pt>
              </c:numCache>
            </c:numRef>
          </c:xVal>
          <c:yVal>
            <c:numRef>
              <c:f>'Pu-32mN-5'!$F$2:$F$97</c:f>
              <c:numCache>
                <c:formatCode>General</c:formatCode>
                <c:ptCount val="96"/>
                <c:pt idx="1">
                  <c:v>0.13488871218049778</c:v>
                </c:pt>
                <c:pt idx="2">
                  <c:v>0.13397569420627969</c:v>
                </c:pt>
                <c:pt idx="3">
                  <c:v>0.13311129296214638</c:v>
                </c:pt>
                <c:pt idx="4">
                  <c:v>0.13228966486564073</c:v>
                </c:pt>
                <c:pt idx="5">
                  <c:v>0.13153235252059492</c:v>
                </c:pt>
                <c:pt idx="6">
                  <c:v>0.13082106788213346</c:v>
                </c:pt>
                <c:pt idx="7">
                  <c:v>0.13014696526079073</c:v>
                </c:pt>
                <c:pt idx="8">
                  <c:v>0.12951166464463126</c:v>
                </c:pt>
                <c:pt idx="9">
                  <c:v>0.12890912287186548</c:v>
                </c:pt>
                <c:pt idx="10">
                  <c:v>0.12833291130497362</c:v>
                </c:pt>
                <c:pt idx="11">
                  <c:v>0.12769973711857352</c:v>
                </c:pt>
                <c:pt idx="12">
                  <c:v>0.12709547006929622</c:v>
                </c:pt>
                <c:pt idx="13">
                  <c:v>0.12651720322484444</c:v>
                </c:pt>
                <c:pt idx="14">
                  <c:v>0.1259652659738221</c:v>
                </c:pt>
                <c:pt idx="15">
                  <c:v>0.12543937266401753</c:v>
                </c:pt>
                <c:pt idx="16">
                  <c:v>0.12493634983187218</c:v>
                </c:pt>
                <c:pt idx="17">
                  <c:v>0.12445202142722772</c:v>
                </c:pt>
                <c:pt idx="18">
                  <c:v>0.12399297705882749</c:v>
                </c:pt>
                <c:pt idx="19">
                  <c:v>0.12355287342421249</c:v>
                </c:pt>
                <c:pt idx="20">
                  <c:v>0.1231245190564119</c:v>
                </c:pt>
                <c:pt idx="21">
                  <c:v>0.122710569639359</c:v>
                </c:pt>
                <c:pt idx="22">
                  <c:v>0.12230890588618071</c:v>
                </c:pt>
                <c:pt idx="23">
                  <c:v>0.12192472657447566</c:v>
                </c:pt>
                <c:pt idx="24">
                  <c:v>0.12155233257534181</c:v>
                </c:pt>
                <c:pt idx="25">
                  <c:v>0.12118999868153618</c:v>
                </c:pt>
                <c:pt idx="26">
                  <c:v>0.12083859800635406</c:v>
                </c:pt>
                <c:pt idx="27">
                  <c:v>0.1204985808621851</c:v>
                </c:pt>
                <c:pt idx="28">
                  <c:v>0.12016695181150493</c:v>
                </c:pt>
                <c:pt idx="29">
                  <c:v>0.1198407482882994</c:v>
                </c:pt>
                <c:pt idx="30">
                  <c:v>0.11952647218145507</c:v>
                </c:pt>
                <c:pt idx="31">
                  <c:v>0.11921972160976116</c:v>
                </c:pt>
                <c:pt idx="32">
                  <c:v>0.11891547440995237</c:v>
                </c:pt>
                <c:pt idx="33">
                  <c:v>0.1186191220654939</c:v>
                </c:pt>
                <c:pt idx="34">
                  <c:v>0.11833285285870118</c:v>
                </c:pt>
                <c:pt idx="35">
                  <c:v>0.11804917387445922</c:v>
                </c:pt>
                <c:pt idx="36">
                  <c:v>0.11776490902603107</c:v>
                </c:pt>
                <c:pt idx="37">
                  <c:v>0.11748473307388047</c:v>
                </c:pt>
                <c:pt idx="38">
                  <c:v>0.11721373483696003</c:v>
                </c:pt>
                <c:pt idx="39">
                  <c:v>0.11694425266394524</c:v>
                </c:pt>
                <c:pt idx="40">
                  <c:v>0.11667757911847523</c:v>
                </c:pt>
                <c:pt idx="41">
                  <c:v>0.11641799904875628</c:v>
                </c:pt>
                <c:pt idx="42">
                  <c:v>0.11616378015729441</c:v>
                </c:pt>
                <c:pt idx="43">
                  <c:v>0.11591282263067874</c:v>
                </c:pt>
                <c:pt idx="44">
                  <c:v>0.11566572296392776</c:v>
                </c:pt>
                <c:pt idx="45">
                  <c:v>0.1154265125303844</c:v>
                </c:pt>
                <c:pt idx="46">
                  <c:v>0.11519281279920968</c:v>
                </c:pt>
                <c:pt idx="47">
                  <c:v>0.11496198104795322</c:v>
                </c:pt>
                <c:pt idx="48">
                  <c:v>0.11473459143402399</c:v>
                </c:pt>
                <c:pt idx="49">
                  <c:v>0.11451301668612969</c:v>
                </c:pt>
                <c:pt idx="50">
                  <c:v>0.11429952093241659</c:v>
                </c:pt>
                <c:pt idx="51">
                  <c:v>0.11408605993880558</c:v>
                </c:pt>
                <c:pt idx="52">
                  <c:v>0.11387608671549178</c:v>
                </c:pt>
                <c:pt idx="53">
                  <c:v>0.11367222365533684</c:v>
                </c:pt>
                <c:pt idx="54">
                  <c:v>0.11347191964606039</c:v>
                </c:pt>
                <c:pt idx="55">
                  <c:v>0.11327246284842411</c:v>
                </c:pt>
                <c:pt idx="56">
                  <c:v>0.11307651321783507</c:v>
                </c:pt>
                <c:pt idx="57">
                  <c:v>0.11288440148950413</c:v>
                </c:pt>
                <c:pt idx="58">
                  <c:v>0.11269572906083819</c:v>
                </c:pt>
                <c:pt idx="59">
                  <c:v>0.11250680346497989</c:v>
                </c:pt>
                <c:pt idx="60">
                  <c:v>0.11231863910916245</c:v>
                </c:pt>
                <c:pt idx="61">
                  <c:v>0.11213583539303008</c:v>
                </c:pt>
                <c:pt idx="62">
                  <c:v>0.11195476115842416</c:v>
                </c:pt>
                <c:pt idx="63">
                  <c:v>0.11177659261789473</c:v>
                </c:pt>
                <c:pt idx="64">
                  <c:v>0.11160155994502224</c:v>
                </c:pt>
                <c:pt idx="65">
                  <c:v>0.11142901324822332</c:v>
                </c:pt>
                <c:pt idx="66">
                  <c:v>0.11125623321308163</c:v>
                </c:pt>
                <c:pt idx="67">
                  <c:v>0.11108291979619575</c:v>
                </c:pt>
                <c:pt idx="68">
                  <c:v>0.1109124033976525</c:v>
                </c:pt>
                <c:pt idx="69">
                  <c:v>0.11074626961933853</c:v>
                </c:pt>
                <c:pt idx="70">
                  <c:v>0.11058025979672934</c:v>
                </c:pt>
                <c:pt idx="71">
                  <c:v>0.1104129459035557</c:v>
                </c:pt>
                <c:pt idx="72">
                  <c:v>0.11024833751572576</c:v>
                </c:pt>
                <c:pt idx="73">
                  <c:v>0.11008611874941361</c:v>
                </c:pt>
                <c:pt idx="74">
                  <c:v>0.10992550657353525</c:v>
                </c:pt>
                <c:pt idx="75">
                  <c:v>0.10976866771797567</c:v>
                </c:pt>
                <c:pt idx="76">
                  <c:v>0.10961581293354565</c:v>
                </c:pt>
                <c:pt idx="77">
                  <c:v>0.10946646651110102</c:v>
                </c:pt>
                <c:pt idx="78">
                  <c:v>0.1093198888218942</c:v>
                </c:pt>
                <c:pt idx="79">
                  <c:v>0.10917730534679682</c:v>
                </c:pt>
                <c:pt idx="80">
                  <c:v>0.10903710638345634</c:v>
                </c:pt>
                <c:pt idx="81">
                  <c:v>0.10889985700879468</c:v>
                </c:pt>
                <c:pt idx="82">
                  <c:v>0.10876174865975607</c:v>
                </c:pt>
                <c:pt idx="83">
                  <c:v>0.10862187612731904</c:v>
                </c:pt>
                <c:pt idx="84">
                  <c:v>0.10848280224379608</c:v>
                </c:pt>
                <c:pt idx="85">
                  <c:v>0.10834521040751595</c:v>
                </c:pt>
                <c:pt idx="86">
                  <c:v>0.10820579218238995</c:v>
                </c:pt>
                <c:pt idx="87">
                  <c:v>0.10807077482205729</c:v>
                </c:pt>
                <c:pt idx="88">
                  <c:v>0.10793462739282483</c:v>
                </c:pt>
                <c:pt idx="89">
                  <c:v>0.1078075688689539</c:v>
                </c:pt>
                <c:pt idx="90">
                  <c:v>0.10768681033320245</c:v>
                </c:pt>
                <c:pt idx="91">
                  <c:v>0.10756320969944842</c:v>
                </c:pt>
                <c:pt idx="92">
                  <c:v>0.10743025497390943</c:v>
                </c:pt>
                <c:pt idx="93">
                  <c:v>0.10728537840075444</c:v>
                </c:pt>
                <c:pt idx="94">
                  <c:v>0.10712497457041174</c:v>
                </c:pt>
                <c:pt idx="95">
                  <c:v>0.1069942246517437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E-41FE-8F9A-0D74817DFD0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6.1870000000000001E-2</c:v>
                </c:pt>
                <c:pt idx="2">
                  <c:v>0.11285000000000001</c:v>
                </c:pt>
                <c:pt idx="3">
                  <c:v>0.16531000000000001</c:v>
                </c:pt>
                <c:pt idx="4">
                  <c:v>0.21593000000000001</c:v>
                </c:pt>
                <c:pt idx="5">
                  <c:v>0.26706000000000002</c:v>
                </c:pt>
                <c:pt idx="6">
                  <c:v>0.31963000000000003</c:v>
                </c:pt>
                <c:pt idx="7">
                  <c:v>0.37442999999999999</c:v>
                </c:pt>
                <c:pt idx="8">
                  <c:v>0.42427999999999999</c:v>
                </c:pt>
                <c:pt idx="9">
                  <c:v>0.47399000000000002</c:v>
                </c:pt>
                <c:pt idx="10">
                  <c:v>0.52354000000000001</c:v>
                </c:pt>
                <c:pt idx="11">
                  <c:v>0.57359000000000004</c:v>
                </c:pt>
                <c:pt idx="12">
                  <c:v>0.62883</c:v>
                </c:pt>
                <c:pt idx="13">
                  <c:v>0.68372999999999995</c:v>
                </c:pt>
                <c:pt idx="14">
                  <c:v>0.73868</c:v>
                </c:pt>
                <c:pt idx="15">
                  <c:v>0.78993000000000002</c:v>
                </c:pt>
                <c:pt idx="16">
                  <c:v>0.84033000000000002</c:v>
                </c:pt>
                <c:pt idx="17">
                  <c:v>0.88919000000000004</c:v>
                </c:pt>
                <c:pt idx="18">
                  <c:v>0.93706999999999996</c:v>
                </c:pt>
                <c:pt idx="19">
                  <c:v>0.98655999999999999</c:v>
                </c:pt>
                <c:pt idx="20">
                  <c:v>1.0347599999999999</c:v>
                </c:pt>
                <c:pt idx="21">
                  <c:v>1.08386</c:v>
                </c:pt>
                <c:pt idx="22">
                  <c:v>1.1329</c:v>
                </c:pt>
                <c:pt idx="23">
                  <c:v>1.1872199999999999</c:v>
                </c:pt>
                <c:pt idx="24">
                  <c:v>1.2452799999999999</c:v>
                </c:pt>
                <c:pt idx="25">
                  <c:v>1.29796</c:v>
                </c:pt>
                <c:pt idx="26">
                  <c:v>1.3512599999999999</c:v>
                </c:pt>
                <c:pt idx="27">
                  <c:v>1.4014899999999999</c:v>
                </c:pt>
                <c:pt idx="28">
                  <c:v>1.45347</c:v>
                </c:pt>
                <c:pt idx="29">
                  <c:v>1.50482</c:v>
                </c:pt>
                <c:pt idx="30">
                  <c:v>1.55524</c:v>
                </c:pt>
                <c:pt idx="31">
                  <c:v>1.60676</c:v>
                </c:pt>
                <c:pt idx="32">
                  <c:v>1.65679</c:v>
                </c:pt>
                <c:pt idx="33">
                  <c:v>1.7095</c:v>
                </c:pt>
                <c:pt idx="34">
                  <c:v>1.76244</c:v>
                </c:pt>
                <c:pt idx="35">
                  <c:v>1.8197000000000001</c:v>
                </c:pt>
                <c:pt idx="36">
                  <c:v>1.8709</c:v>
                </c:pt>
                <c:pt idx="37">
                  <c:v>1.9255199999999999</c:v>
                </c:pt>
                <c:pt idx="38">
                  <c:v>1.97681</c:v>
                </c:pt>
                <c:pt idx="39">
                  <c:v>2.0281699999999998</c:v>
                </c:pt>
                <c:pt idx="40">
                  <c:v>2.0859299999999998</c:v>
                </c:pt>
                <c:pt idx="41">
                  <c:v>2.1347200000000002</c:v>
                </c:pt>
                <c:pt idx="42">
                  <c:v>2.1836500000000001</c:v>
                </c:pt>
                <c:pt idx="43">
                  <c:v>2.2336200000000002</c:v>
                </c:pt>
                <c:pt idx="44">
                  <c:v>2.28233</c:v>
                </c:pt>
                <c:pt idx="45">
                  <c:v>2.3349299999999999</c:v>
                </c:pt>
                <c:pt idx="46">
                  <c:v>2.3837799999999998</c:v>
                </c:pt>
                <c:pt idx="47">
                  <c:v>2.4317000000000002</c:v>
                </c:pt>
                <c:pt idx="48">
                  <c:v>2.4794299999999998</c:v>
                </c:pt>
                <c:pt idx="49">
                  <c:v>2.5297499999999999</c:v>
                </c:pt>
                <c:pt idx="50">
                  <c:v>2.57823</c:v>
                </c:pt>
                <c:pt idx="51">
                  <c:v>2.6286700000000001</c:v>
                </c:pt>
                <c:pt idx="52">
                  <c:v>2.68228</c:v>
                </c:pt>
                <c:pt idx="53">
                  <c:v>2.7365200000000001</c:v>
                </c:pt>
                <c:pt idx="54">
                  <c:v>2.7915399999999999</c:v>
                </c:pt>
                <c:pt idx="55">
                  <c:v>2.8440099999999999</c:v>
                </c:pt>
                <c:pt idx="56">
                  <c:v>2.89723</c:v>
                </c:pt>
                <c:pt idx="57">
                  <c:v>2.9456199999999999</c:v>
                </c:pt>
                <c:pt idx="58">
                  <c:v>2.9988999999999999</c:v>
                </c:pt>
                <c:pt idx="59">
                  <c:v>3.04895</c:v>
                </c:pt>
                <c:pt idx="60">
                  <c:v>3.1027900000000002</c:v>
                </c:pt>
                <c:pt idx="61">
                  <c:v>3.1579100000000002</c:v>
                </c:pt>
                <c:pt idx="62">
                  <c:v>3.206</c:v>
                </c:pt>
                <c:pt idx="63">
                  <c:v>3.2574800000000002</c:v>
                </c:pt>
                <c:pt idx="64">
                  <c:v>3.3136700000000001</c:v>
                </c:pt>
                <c:pt idx="65">
                  <c:v>3.3624800000000001</c:v>
                </c:pt>
                <c:pt idx="66">
                  <c:v>3.4129100000000001</c:v>
                </c:pt>
                <c:pt idx="67">
                  <c:v>3.4636</c:v>
                </c:pt>
                <c:pt idx="68">
                  <c:v>3.5206400000000002</c:v>
                </c:pt>
                <c:pt idx="69">
                  <c:v>3.5701100000000001</c:v>
                </c:pt>
                <c:pt idx="70">
                  <c:v>3.6227100000000001</c:v>
                </c:pt>
                <c:pt idx="71">
                  <c:v>3.6769799999999999</c:v>
                </c:pt>
                <c:pt idx="72">
                  <c:v>3.7299799999999999</c:v>
                </c:pt>
                <c:pt idx="73">
                  <c:v>3.7816200000000002</c:v>
                </c:pt>
                <c:pt idx="74">
                  <c:v>3.83148</c:v>
                </c:pt>
                <c:pt idx="75">
                  <c:v>3.88036</c:v>
                </c:pt>
                <c:pt idx="76">
                  <c:v>3.9304399999999999</c:v>
                </c:pt>
                <c:pt idx="77">
                  <c:v>3.97966</c:v>
                </c:pt>
                <c:pt idx="78">
                  <c:v>4.0286299999999997</c:v>
                </c:pt>
                <c:pt idx="79">
                  <c:v>4.0789099999999996</c:v>
                </c:pt>
                <c:pt idx="80">
                  <c:v>4.1330799999999996</c:v>
                </c:pt>
                <c:pt idx="81">
                  <c:v>4.1824300000000001</c:v>
                </c:pt>
                <c:pt idx="82">
                  <c:v>4.2311800000000002</c:v>
                </c:pt>
                <c:pt idx="83">
                  <c:v>4.2820400000000003</c:v>
                </c:pt>
                <c:pt idx="84">
                  <c:v>4.3386300000000002</c:v>
                </c:pt>
                <c:pt idx="85">
                  <c:v>4.39168</c:v>
                </c:pt>
                <c:pt idx="86">
                  <c:v>4.4423300000000001</c:v>
                </c:pt>
                <c:pt idx="87">
                  <c:v>4.4922199999999997</c:v>
                </c:pt>
                <c:pt idx="88">
                  <c:v>4.5519699999999998</c:v>
                </c:pt>
                <c:pt idx="89">
                  <c:v>4.6036200000000003</c:v>
                </c:pt>
                <c:pt idx="90">
                  <c:v>4.6554900000000004</c:v>
                </c:pt>
                <c:pt idx="91">
                  <c:v>4.7069200000000002</c:v>
                </c:pt>
                <c:pt idx="92">
                  <c:v>4.7619199999999999</c:v>
                </c:pt>
                <c:pt idx="93">
                  <c:v>4.8137699999999999</c:v>
                </c:pt>
                <c:pt idx="94">
                  <c:v>4.8657599999999999</c:v>
                </c:pt>
                <c:pt idx="95">
                  <c:v>4.9172200000000004</c:v>
                </c:pt>
                <c:pt idx="96">
                  <c:v>4.9668099999999997</c:v>
                </c:pt>
              </c:numCache>
            </c:numRef>
          </c:xVal>
          <c:yVal>
            <c:numRef>
              <c:f>'ZnO-32mN-5'!$F$2:$F$98</c:f>
              <c:numCache>
                <c:formatCode>General</c:formatCode>
                <c:ptCount val="97"/>
                <c:pt idx="1">
                  <c:v>0.13437821775390144</c:v>
                </c:pt>
                <c:pt idx="2">
                  <c:v>0.13342946192329833</c:v>
                </c:pt>
                <c:pt idx="3">
                  <c:v>0.13257313520229039</c:v>
                </c:pt>
                <c:pt idx="4">
                  <c:v>0.13177068137891185</c:v>
                </c:pt>
                <c:pt idx="5">
                  <c:v>0.13103202765645622</c:v>
                </c:pt>
                <c:pt idx="6">
                  <c:v>0.13032549114710218</c:v>
                </c:pt>
                <c:pt idx="7">
                  <c:v>0.12965671133544571</c:v>
                </c:pt>
                <c:pt idx="8">
                  <c:v>0.12902794583018706</c:v>
                </c:pt>
                <c:pt idx="9">
                  <c:v>0.12844068208100667</c:v>
                </c:pt>
                <c:pt idx="10">
                  <c:v>0.1278809361619952</c:v>
                </c:pt>
                <c:pt idx="11">
                  <c:v>0.12725153444137483</c:v>
                </c:pt>
                <c:pt idx="12">
                  <c:v>0.12666102190378423</c:v>
                </c:pt>
                <c:pt idx="13">
                  <c:v>0.12609243147479976</c:v>
                </c:pt>
                <c:pt idx="14">
                  <c:v>0.12554699429274419</c:v>
                </c:pt>
                <c:pt idx="15">
                  <c:v>0.12502332633929666</c:v>
                </c:pt>
                <c:pt idx="16">
                  <c:v>0.12451765487950313</c:v>
                </c:pt>
                <c:pt idx="17">
                  <c:v>0.12403090478593337</c:v>
                </c:pt>
                <c:pt idx="18">
                  <c:v>0.12356343072453443</c:v>
                </c:pt>
                <c:pt idx="19">
                  <c:v>0.12311243119009259</c:v>
                </c:pt>
                <c:pt idx="20">
                  <c:v>0.12267410833006255</c:v>
                </c:pt>
                <c:pt idx="21">
                  <c:v>0.12224810526181587</c:v>
                </c:pt>
                <c:pt idx="22">
                  <c:v>0.12183732793371181</c:v>
                </c:pt>
                <c:pt idx="23">
                  <c:v>0.1214417017962189</c:v>
                </c:pt>
                <c:pt idx="24">
                  <c:v>0.12105773912934469</c:v>
                </c:pt>
                <c:pt idx="25">
                  <c:v>0.12068054226850869</c:v>
                </c:pt>
                <c:pt idx="26">
                  <c:v>0.12031569780277654</c:v>
                </c:pt>
                <c:pt idx="27">
                  <c:v>0.11995641183623626</c:v>
                </c:pt>
                <c:pt idx="28">
                  <c:v>0.11960415373447504</c:v>
                </c:pt>
                <c:pt idx="29">
                  <c:v>0.11926037548269633</c:v>
                </c:pt>
                <c:pt idx="30">
                  <c:v>0.11892793201858327</c:v>
                </c:pt>
                <c:pt idx="31">
                  <c:v>0.11860542624919751</c:v>
                </c:pt>
                <c:pt idx="32">
                  <c:v>0.118289852109734</c:v>
                </c:pt>
                <c:pt idx="33">
                  <c:v>0.11797689592161033</c:v>
                </c:pt>
                <c:pt idx="34">
                  <c:v>0.11767279551762584</c:v>
                </c:pt>
                <c:pt idx="35">
                  <c:v>0.11738006082264561</c:v>
                </c:pt>
                <c:pt idx="36">
                  <c:v>0.11709497391097304</c:v>
                </c:pt>
                <c:pt idx="37">
                  <c:v>0.11681782746232197</c:v>
                </c:pt>
                <c:pt idx="38">
                  <c:v>0.11654697706843395</c:v>
                </c:pt>
                <c:pt idx="39">
                  <c:v>0.11627995277612292</c:v>
                </c:pt>
                <c:pt idx="40">
                  <c:v>0.11601602207350338</c:v>
                </c:pt>
                <c:pt idx="41">
                  <c:v>0.1157583503853392</c:v>
                </c:pt>
                <c:pt idx="42">
                  <c:v>0.11550517435562237</c:v>
                </c:pt>
                <c:pt idx="43">
                  <c:v>0.11525519653409881</c:v>
                </c:pt>
                <c:pt idx="44">
                  <c:v>0.11501059495302028</c:v>
                </c:pt>
                <c:pt idx="45">
                  <c:v>0.11476936564261148</c:v>
                </c:pt>
                <c:pt idx="46">
                  <c:v>0.11453605757717321</c:v>
                </c:pt>
                <c:pt idx="47">
                  <c:v>0.11430683632108263</c:v>
                </c:pt>
                <c:pt idx="48">
                  <c:v>0.11408095857443927</c:v>
                </c:pt>
                <c:pt idx="49">
                  <c:v>0.11385908716186809</c:v>
                </c:pt>
                <c:pt idx="50">
                  <c:v>0.11364122983335279</c:v>
                </c:pt>
                <c:pt idx="51">
                  <c:v>0.1134227591331801</c:v>
                </c:pt>
                <c:pt idx="52">
                  <c:v>0.11320639361876877</c:v>
                </c:pt>
                <c:pt idx="53">
                  <c:v>0.11299273372431246</c:v>
                </c:pt>
                <c:pt idx="54">
                  <c:v>0.11278782916158897</c:v>
                </c:pt>
                <c:pt idx="55">
                  <c:v>0.1125857979342642</c:v>
                </c:pt>
                <c:pt idx="56">
                  <c:v>0.11238274712618015</c:v>
                </c:pt>
                <c:pt idx="57">
                  <c:v>0.11218019516432669</c:v>
                </c:pt>
                <c:pt idx="58">
                  <c:v>0.11198110849224435</c:v>
                </c:pt>
                <c:pt idx="59">
                  <c:v>0.11178356641057763</c:v>
                </c:pt>
                <c:pt idx="60">
                  <c:v>0.1115892668126174</c:v>
                </c:pt>
                <c:pt idx="61">
                  <c:v>0.11139886721259611</c:v>
                </c:pt>
                <c:pt idx="62">
                  <c:v>0.11121130461496906</c:v>
                </c:pt>
                <c:pt idx="63">
                  <c:v>0.11102866306126974</c:v>
                </c:pt>
                <c:pt idx="64">
                  <c:v>0.11084937418157627</c:v>
                </c:pt>
                <c:pt idx="65">
                  <c:v>0.11067343282833182</c:v>
                </c:pt>
                <c:pt idx="66">
                  <c:v>0.11050088302762308</c:v>
                </c:pt>
                <c:pt idx="67">
                  <c:v>0.1103285741922984</c:v>
                </c:pt>
                <c:pt idx="68">
                  <c:v>0.11015688369928235</c:v>
                </c:pt>
                <c:pt idx="69">
                  <c:v>0.10998839536089654</c:v>
                </c:pt>
                <c:pt idx="70">
                  <c:v>0.10982185560852421</c:v>
                </c:pt>
                <c:pt idx="71">
                  <c:v>0.10965730028989147</c:v>
                </c:pt>
                <c:pt idx="72">
                  <c:v>0.10949549163772229</c:v>
                </c:pt>
                <c:pt idx="73">
                  <c:v>0.10933485132019788</c:v>
                </c:pt>
                <c:pt idx="74">
                  <c:v>0.10917577065269615</c:v>
                </c:pt>
                <c:pt idx="75">
                  <c:v>0.10901749361797718</c:v>
                </c:pt>
                <c:pt idx="76">
                  <c:v>0.10886036885371111</c:v>
                </c:pt>
                <c:pt idx="77">
                  <c:v>0.10870625923922192</c:v>
                </c:pt>
                <c:pt idx="78">
                  <c:v>0.10855403890092855</c:v>
                </c:pt>
                <c:pt idx="79">
                  <c:v>0.10840082268181357</c:v>
                </c:pt>
                <c:pt idx="80">
                  <c:v>0.108250632518132</c:v>
                </c:pt>
                <c:pt idx="81">
                  <c:v>0.10810298042459318</c:v>
                </c:pt>
                <c:pt idx="82">
                  <c:v>0.10795653650822758</c:v>
                </c:pt>
                <c:pt idx="83">
                  <c:v>0.10781064891444359</c:v>
                </c:pt>
                <c:pt idx="84">
                  <c:v>0.10766441758781249</c:v>
                </c:pt>
                <c:pt idx="85">
                  <c:v>0.10752053443175333</c:v>
                </c:pt>
                <c:pt idx="86">
                  <c:v>0.1073780041659457</c:v>
                </c:pt>
                <c:pt idx="87">
                  <c:v>0.10723055889398919</c:v>
                </c:pt>
                <c:pt idx="88">
                  <c:v>0.10708676605951543</c:v>
                </c:pt>
                <c:pt idx="89">
                  <c:v>0.10694354380039245</c:v>
                </c:pt>
                <c:pt idx="90">
                  <c:v>0.10680118711410461</c:v>
                </c:pt>
                <c:pt idx="91">
                  <c:v>0.10666176870156174</c:v>
                </c:pt>
                <c:pt idx="92">
                  <c:v>0.10652483171784098</c:v>
                </c:pt>
                <c:pt idx="93">
                  <c:v>0.10639448632366191</c:v>
                </c:pt>
                <c:pt idx="94">
                  <c:v>0.10626684249861107</c:v>
                </c:pt>
                <c:pt idx="95">
                  <c:v>0.10614019556841973</c:v>
                </c:pt>
                <c:pt idx="96">
                  <c:v>0.10602202213278726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EE-41FE-8F9A-0D74817DFD0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5.4210000000000001E-2</c:v>
                </c:pt>
                <c:pt idx="2">
                  <c:v>0.10543</c:v>
                </c:pt>
                <c:pt idx="3">
                  <c:v>0.16350000000000001</c:v>
                </c:pt>
                <c:pt idx="4">
                  <c:v>0.21559</c:v>
                </c:pt>
                <c:pt idx="5">
                  <c:v>0.26945999999999998</c:v>
                </c:pt>
                <c:pt idx="6">
                  <c:v>0.32056000000000001</c:v>
                </c:pt>
                <c:pt idx="7">
                  <c:v>0.37264000000000003</c:v>
                </c:pt>
                <c:pt idx="8">
                  <c:v>0.42251</c:v>
                </c:pt>
                <c:pt idx="9">
                  <c:v>0.47138000000000002</c:v>
                </c:pt>
                <c:pt idx="10">
                  <c:v>0.52134000000000003</c:v>
                </c:pt>
                <c:pt idx="11">
                  <c:v>0.57033999999999996</c:v>
                </c:pt>
                <c:pt idx="12">
                  <c:v>0.61919999999999997</c:v>
                </c:pt>
                <c:pt idx="13">
                  <c:v>0.66805999999999999</c:v>
                </c:pt>
                <c:pt idx="14">
                  <c:v>0.71687999999999996</c:v>
                </c:pt>
                <c:pt idx="15">
                  <c:v>0.76583999999999997</c:v>
                </c:pt>
                <c:pt idx="16">
                  <c:v>0.81652000000000002</c:v>
                </c:pt>
                <c:pt idx="17">
                  <c:v>0.87405999999999995</c:v>
                </c:pt>
                <c:pt idx="18">
                  <c:v>0.92408000000000001</c:v>
                </c:pt>
                <c:pt idx="19">
                  <c:v>0.97170000000000001</c:v>
                </c:pt>
                <c:pt idx="20">
                  <c:v>1.0216099999999999</c:v>
                </c:pt>
                <c:pt idx="21">
                  <c:v>1.07243</c:v>
                </c:pt>
                <c:pt idx="22">
                  <c:v>1.1213500000000001</c:v>
                </c:pt>
                <c:pt idx="23">
                  <c:v>1.1701699999999999</c:v>
                </c:pt>
                <c:pt idx="24">
                  <c:v>1.2200299999999999</c:v>
                </c:pt>
                <c:pt idx="25">
                  <c:v>1.2680400000000001</c:v>
                </c:pt>
                <c:pt idx="26">
                  <c:v>1.3181799999999999</c:v>
                </c:pt>
                <c:pt idx="27">
                  <c:v>1.3740000000000001</c:v>
                </c:pt>
                <c:pt idx="28">
                  <c:v>1.4239599999999999</c:v>
                </c:pt>
                <c:pt idx="29">
                  <c:v>1.4799899999999999</c:v>
                </c:pt>
                <c:pt idx="30">
                  <c:v>1.53142</c:v>
                </c:pt>
                <c:pt idx="31">
                  <c:v>1.58165</c:v>
                </c:pt>
                <c:pt idx="32">
                  <c:v>1.6353800000000001</c:v>
                </c:pt>
                <c:pt idx="33">
                  <c:v>1.68475</c:v>
                </c:pt>
                <c:pt idx="34">
                  <c:v>1.7380800000000001</c:v>
                </c:pt>
                <c:pt idx="35">
                  <c:v>1.79084</c:v>
                </c:pt>
                <c:pt idx="36">
                  <c:v>1.8401099999999999</c:v>
                </c:pt>
                <c:pt idx="37">
                  <c:v>1.8908400000000001</c:v>
                </c:pt>
                <c:pt idx="38">
                  <c:v>1.94038</c:v>
                </c:pt>
                <c:pt idx="39">
                  <c:v>1.9902299999999999</c:v>
                </c:pt>
                <c:pt idx="40">
                  <c:v>2.0381</c:v>
                </c:pt>
                <c:pt idx="41">
                  <c:v>2.0879699999999999</c:v>
                </c:pt>
                <c:pt idx="42">
                  <c:v>2.1368800000000001</c:v>
                </c:pt>
                <c:pt idx="43">
                  <c:v>2.1851099999999999</c:v>
                </c:pt>
                <c:pt idx="44">
                  <c:v>2.2352799999999999</c:v>
                </c:pt>
                <c:pt idx="45">
                  <c:v>2.28573</c:v>
                </c:pt>
                <c:pt idx="46">
                  <c:v>2.3383600000000002</c:v>
                </c:pt>
                <c:pt idx="47">
                  <c:v>2.3951099999999999</c:v>
                </c:pt>
                <c:pt idx="48">
                  <c:v>2.4467699999999999</c:v>
                </c:pt>
                <c:pt idx="49">
                  <c:v>2.5092500000000002</c:v>
                </c:pt>
                <c:pt idx="50">
                  <c:v>2.5644399999999998</c:v>
                </c:pt>
                <c:pt idx="51">
                  <c:v>2.6188400000000001</c:v>
                </c:pt>
                <c:pt idx="52">
                  <c:v>2.6698</c:v>
                </c:pt>
                <c:pt idx="53">
                  <c:v>2.7222900000000001</c:v>
                </c:pt>
                <c:pt idx="54">
                  <c:v>2.7716500000000002</c:v>
                </c:pt>
                <c:pt idx="55">
                  <c:v>2.8240799999999999</c:v>
                </c:pt>
                <c:pt idx="56">
                  <c:v>2.8770500000000001</c:v>
                </c:pt>
                <c:pt idx="57">
                  <c:v>2.9258199999999999</c:v>
                </c:pt>
                <c:pt idx="58">
                  <c:v>2.9761899999999999</c:v>
                </c:pt>
                <c:pt idx="59">
                  <c:v>3.02562</c:v>
                </c:pt>
                <c:pt idx="60">
                  <c:v>3.0779299999999998</c:v>
                </c:pt>
                <c:pt idx="61">
                  <c:v>3.12805</c:v>
                </c:pt>
                <c:pt idx="62">
                  <c:v>3.1799499999999998</c:v>
                </c:pt>
                <c:pt idx="63">
                  <c:v>3.2340100000000001</c:v>
                </c:pt>
                <c:pt idx="64">
                  <c:v>3.2858800000000001</c:v>
                </c:pt>
                <c:pt idx="65">
                  <c:v>3.3365200000000002</c:v>
                </c:pt>
                <c:pt idx="66">
                  <c:v>3.3865599999999998</c:v>
                </c:pt>
                <c:pt idx="67">
                  <c:v>3.4353699999999998</c:v>
                </c:pt>
                <c:pt idx="68">
                  <c:v>3.4846200000000001</c:v>
                </c:pt>
                <c:pt idx="69">
                  <c:v>3.5345200000000001</c:v>
                </c:pt>
                <c:pt idx="70">
                  <c:v>3.5834100000000002</c:v>
                </c:pt>
                <c:pt idx="71">
                  <c:v>3.6352500000000001</c:v>
                </c:pt>
                <c:pt idx="72">
                  <c:v>3.6839</c:v>
                </c:pt>
                <c:pt idx="73">
                  <c:v>3.73177</c:v>
                </c:pt>
                <c:pt idx="74">
                  <c:v>3.7827500000000001</c:v>
                </c:pt>
                <c:pt idx="75">
                  <c:v>3.8313600000000001</c:v>
                </c:pt>
                <c:pt idx="76">
                  <c:v>3.8811399999999998</c:v>
                </c:pt>
                <c:pt idx="77">
                  <c:v>3.9310499999999999</c:v>
                </c:pt>
                <c:pt idx="78">
                  <c:v>3.9853700000000001</c:v>
                </c:pt>
                <c:pt idx="79">
                  <c:v>4.0367699999999997</c:v>
                </c:pt>
                <c:pt idx="80">
                  <c:v>4.0890300000000002</c:v>
                </c:pt>
                <c:pt idx="81">
                  <c:v>4.1386200000000004</c:v>
                </c:pt>
                <c:pt idx="82">
                  <c:v>4.19259</c:v>
                </c:pt>
                <c:pt idx="83">
                  <c:v>4.2427599999999996</c:v>
                </c:pt>
                <c:pt idx="84">
                  <c:v>4.2947899999999999</c:v>
                </c:pt>
                <c:pt idx="85">
                  <c:v>4.3541299999999996</c:v>
                </c:pt>
                <c:pt idx="86">
                  <c:v>4.4059600000000003</c:v>
                </c:pt>
                <c:pt idx="87">
                  <c:v>4.45641</c:v>
                </c:pt>
                <c:pt idx="88">
                  <c:v>4.5082500000000003</c:v>
                </c:pt>
                <c:pt idx="89">
                  <c:v>4.5601799999999999</c:v>
                </c:pt>
                <c:pt idx="90">
                  <c:v>4.6091300000000004</c:v>
                </c:pt>
                <c:pt idx="91">
                  <c:v>4.6648800000000001</c:v>
                </c:pt>
                <c:pt idx="92">
                  <c:v>4.7144199999999996</c:v>
                </c:pt>
                <c:pt idx="93">
                  <c:v>4.7637200000000002</c:v>
                </c:pt>
                <c:pt idx="94">
                  <c:v>4.8211399999999998</c:v>
                </c:pt>
                <c:pt idx="95">
                  <c:v>4.8753399999999996</c:v>
                </c:pt>
                <c:pt idx="96">
                  <c:v>4.9248099999999999</c:v>
                </c:pt>
                <c:pt idx="97">
                  <c:v>4.9792699999999996</c:v>
                </c:pt>
              </c:numCache>
            </c:numRef>
          </c:xVal>
          <c:yVal>
            <c:numRef>
              <c:f>'SS-32mN-5'!$F$2:$F$99</c:f>
              <c:numCache>
                <c:formatCode>General</c:formatCode>
                <c:ptCount val="98"/>
                <c:pt idx="1">
                  <c:v>0.10511003278758506</c:v>
                </c:pt>
                <c:pt idx="2">
                  <c:v>0.10431242389754083</c:v>
                </c:pt>
                <c:pt idx="3">
                  <c:v>0.1035766046742163</c:v>
                </c:pt>
                <c:pt idx="4">
                  <c:v>0.10292171636577901</c:v>
                </c:pt>
                <c:pt idx="5">
                  <c:v>0.10231666373420086</c:v>
                </c:pt>
                <c:pt idx="6">
                  <c:v>0.10174293228706401</c:v>
                </c:pt>
                <c:pt idx="7">
                  <c:v>0.10120609035562543</c:v>
                </c:pt>
                <c:pt idx="8">
                  <c:v>0.10068447209653486</c:v>
                </c:pt>
                <c:pt idx="9">
                  <c:v>0.10017931125670321</c:v>
                </c:pt>
                <c:pt idx="10">
                  <c:v>9.9706677362052618E-2</c:v>
                </c:pt>
                <c:pt idx="11">
                  <c:v>9.9181433329202498E-2</c:v>
                </c:pt>
                <c:pt idx="12">
                  <c:v>9.8682285621981197E-2</c:v>
                </c:pt>
                <c:pt idx="13">
                  <c:v>9.820512305309885E-2</c:v>
                </c:pt>
                <c:pt idx="14">
                  <c:v>9.7753783582886222E-2</c:v>
                </c:pt>
                <c:pt idx="15">
                  <c:v>9.7313689431344857E-2</c:v>
                </c:pt>
                <c:pt idx="16">
                  <c:v>9.6889091594163673E-2</c:v>
                </c:pt>
                <c:pt idx="17">
                  <c:v>9.647946915403631E-2</c:v>
                </c:pt>
                <c:pt idx="18">
                  <c:v>9.6076139002191085E-2</c:v>
                </c:pt>
                <c:pt idx="19">
                  <c:v>9.5684502760161549E-2</c:v>
                </c:pt>
                <c:pt idx="20">
                  <c:v>9.5302121706230966E-2</c:v>
                </c:pt>
                <c:pt idx="21">
                  <c:v>9.4933149417162022E-2</c:v>
                </c:pt>
                <c:pt idx="22">
                  <c:v>9.4571561908837393E-2</c:v>
                </c:pt>
                <c:pt idx="23">
                  <c:v>9.4220507848739324E-2</c:v>
                </c:pt>
                <c:pt idx="24">
                  <c:v>9.38763914398177E-2</c:v>
                </c:pt>
                <c:pt idx="25">
                  <c:v>9.3541684895073376E-2</c:v>
                </c:pt>
                <c:pt idx="26">
                  <c:v>9.3217339337381591E-2</c:v>
                </c:pt>
                <c:pt idx="27">
                  <c:v>9.2901816153221864E-2</c:v>
                </c:pt>
                <c:pt idx="28">
                  <c:v>9.2597680168996208E-2</c:v>
                </c:pt>
                <c:pt idx="29">
                  <c:v>9.2295236428697108E-2</c:v>
                </c:pt>
                <c:pt idx="30">
                  <c:v>9.2001544675699043E-2</c:v>
                </c:pt>
                <c:pt idx="31">
                  <c:v>9.1711726956472103E-2</c:v>
                </c:pt>
                <c:pt idx="32">
                  <c:v>9.1432382979813209E-2</c:v>
                </c:pt>
                <c:pt idx="33">
                  <c:v>9.1155166308956578E-2</c:v>
                </c:pt>
                <c:pt idx="34">
                  <c:v>9.0880053278114756E-2</c:v>
                </c:pt>
                <c:pt idx="35">
                  <c:v>9.0608923529836183E-2</c:v>
                </c:pt>
                <c:pt idx="36">
                  <c:v>9.0346318242260734E-2</c:v>
                </c:pt>
                <c:pt idx="37">
                  <c:v>9.0089765151286846E-2</c:v>
                </c:pt>
                <c:pt idx="38">
                  <c:v>8.9836058549809888E-2</c:v>
                </c:pt>
                <c:pt idx="39">
                  <c:v>8.9586551523244268E-2</c:v>
                </c:pt>
                <c:pt idx="40">
                  <c:v>8.9340868632642428E-2</c:v>
                </c:pt>
                <c:pt idx="41">
                  <c:v>8.9101341210551938E-2</c:v>
                </c:pt>
                <c:pt idx="42">
                  <c:v>8.8864207788786564E-2</c:v>
                </c:pt>
                <c:pt idx="43">
                  <c:v>8.8632012119861686E-2</c:v>
                </c:pt>
                <c:pt idx="44">
                  <c:v>8.8401796144798012E-2</c:v>
                </c:pt>
                <c:pt idx="45">
                  <c:v>8.8175305333127188E-2</c:v>
                </c:pt>
                <c:pt idx="46">
                  <c:v>8.7955523495671969E-2</c:v>
                </c:pt>
                <c:pt idx="47">
                  <c:v>8.7735499528451749E-2</c:v>
                </c:pt>
                <c:pt idx="48">
                  <c:v>8.7519147358917873E-2</c:v>
                </c:pt>
                <c:pt idx="49">
                  <c:v>8.730449012534755E-2</c:v>
                </c:pt>
                <c:pt idx="50">
                  <c:v>8.7092733410073175E-2</c:v>
                </c:pt>
                <c:pt idx="51">
                  <c:v>8.6884300766590344E-2</c:v>
                </c:pt>
                <c:pt idx="52">
                  <c:v>8.6680126108894473E-2</c:v>
                </c:pt>
                <c:pt idx="53">
                  <c:v>8.6473715383717467E-2</c:v>
                </c:pt>
                <c:pt idx="54">
                  <c:v>8.627268743087646E-2</c:v>
                </c:pt>
                <c:pt idx="55">
                  <c:v>8.60761447867813E-2</c:v>
                </c:pt>
                <c:pt idx="56">
                  <c:v>8.5883824353389926E-2</c:v>
                </c:pt>
                <c:pt idx="57">
                  <c:v>8.5695313393985353E-2</c:v>
                </c:pt>
                <c:pt idx="58">
                  <c:v>8.5509296997552858E-2</c:v>
                </c:pt>
                <c:pt idx="59">
                  <c:v>8.5330122640247738E-2</c:v>
                </c:pt>
                <c:pt idx="60">
                  <c:v>8.5152587095304641E-2</c:v>
                </c:pt>
                <c:pt idx="61">
                  <c:v>8.4980113125935799E-2</c:v>
                </c:pt>
                <c:pt idx="62">
                  <c:v>8.4807962526064484E-2</c:v>
                </c:pt>
                <c:pt idx="63">
                  <c:v>8.4640307550579705E-2</c:v>
                </c:pt>
                <c:pt idx="64">
                  <c:v>8.4474050660379274E-2</c:v>
                </c:pt>
                <c:pt idx="65">
                  <c:v>8.4308496496301705E-2</c:v>
                </c:pt>
                <c:pt idx="66">
                  <c:v>8.4146423314911262E-2</c:v>
                </c:pt>
                <c:pt idx="67">
                  <c:v>8.3980814672781873E-2</c:v>
                </c:pt>
                <c:pt idx="68">
                  <c:v>8.3821157402245217E-2</c:v>
                </c:pt>
                <c:pt idx="69">
                  <c:v>8.3664187628071152E-2</c:v>
                </c:pt>
                <c:pt idx="70">
                  <c:v>8.3510013645755013E-2</c:v>
                </c:pt>
                <c:pt idx="71">
                  <c:v>8.3355608425919159E-2</c:v>
                </c:pt>
                <c:pt idx="72">
                  <c:v>8.3199864590497052E-2</c:v>
                </c:pt>
                <c:pt idx="73">
                  <c:v>8.3045262529436781E-2</c:v>
                </c:pt>
                <c:pt idx="74">
                  <c:v>8.2895762927082062E-2</c:v>
                </c:pt>
                <c:pt idx="75">
                  <c:v>8.2747691385122168E-2</c:v>
                </c:pt>
                <c:pt idx="76">
                  <c:v>8.2600947659888957E-2</c:v>
                </c:pt>
                <c:pt idx="77">
                  <c:v>8.2452355271072225E-2</c:v>
                </c:pt>
                <c:pt idx="78">
                  <c:v>8.2304696943687985E-2</c:v>
                </c:pt>
                <c:pt idx="79">
                  <c:v>8.2159982627049696E-2</c:v>
                </c:pt>
                <c:pt idx="80">
                  <c:v>8.2015922992657309E-2</c:v>
                </c:pt>
                <c:pt idx="81">
                  <c:v>8.1873970770017734E-2</c:v>
                </c:pt>
                <c:pt idx="82">
                  <c:v>8.1729540382358884E-2</c:v>
                </c:pt>
                <c:pt idx="83">
                  <c:v>8.1587064792745162E-2</c:v>
                </c:pt>
                <c:pt idx="84">
                  <c:v>8.1446515689381882E-2</c:v>
                </c:pt>
                <c:pt idx="85">
                  <c:v>8.1309965252599259E-2</c:v>
                </c:pt>
                <c:pt idx="86">
                  <c:v>8.1173203861549567E-2</c:v>
                </c:pt>
                <c:pt idx="87">
                  <c:v>8.1034260894794041E-2</c:v>
                </c:pt>
                <c:pt idx="88">
                  <c:v>8.089605849597227E-2</c:v>
                </c:pt>
                <c:pt idx="89">
                  <c:v>8.0757325378980713E-2</c:v>
                </c:pt>
                <c:pt idx="90">
                  <c:v>8.0625194360689739E-2</c:v>
                </c:pt>
                <c:pt idx="91">
                  <c:v>8.0492856622991674E-2</c:v>
                </c:pt>
                <c:pt idx="92">
                  <c:v>8.0361472747556451E-2</c:v>
                </c:pt>
                <c:pt idx="93">
                  <c:v>8.0232785374329291E-2</c:v>
                </c:pt>
                <c:pt idx="94">
                  <c:v>8.0097439845947513E-2</c:v>
                </c:pt>
                <c:pt idx="95">
                  <c:v>7.9978719051471331E-2</c:v>
                </c:pt>
                <c:pt idx="96">
                  <c:v>7.9852858873354068E-2</c:v>
                </c:pt>
                <c:pt idx="97">
                  <c:v>7.9688164919473697E-2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EE-41FE-8F9A-0D74817DFD0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'HS-32mN-5'!$A$2:$A$99</c:f>
              <c:numCache>
                <c:formatCode>General</c:formatCode>
                <c:ptCount val="98"/>
                <c:pt idx="0" formatCode="0.00E+00">
                  <c:v>0</c:v>
                </c:pt>
                <c:pt idx="1">
                  <c:v>5.5160000000000001E-2</c:v>
                </c:pt>
                <c:pt idx="2">
                  <c:v>0.10852000000000001</c:v>
                </c:pt>
                <c:pt idx="3">
                  <c:v>0.15948000000000001</c:v>
                </c:pt>
                <c:pt idx="4">
                  <c:v>0.21292</c:v>
                </c:pt>
                <c:pt idx="5">
                  <c:v>0.26168999999999998</c:v>
                </c:pt>
                <c:pt idx="6">
                  <c:v>0.31129000000000001</c:v>
                </c:pt>
                <c:pt idx="7">
                  <c:v>0.36324000000000001</c:v>
                </c:pt>
                <c:pt idx="8">
                  <c:v>0.41469</c:v>
                </c:pt>
                <c:pt idx="9">
                  <c:v>0.46718999999999999</c:v>
                </c:pt>
                <c:pt idx="10">
                  <c:v>0.51848000000000005</c:v>
                </c:pt>
                <c:pt idx="11">
                  <c:v>0.56735000000000002</c:v>
                </c:pt>
                <c:pt idx="12">
                  <c:v>0.61521999999999999</c:v>
                </c:pt>
                <c:pt idx="13">
                  <c:v>0.66615000000000002</c:v>
                </c:pt>
                <c:pt idx="14">
                  <c:v>0.71374000000000004</c:v>
                </c:pt>
                <c:pt idx="15">
                  <c:v>0.76258999999999999</c:v>
                </c:pt>
                <c:pt idx="16">
                  <c:v>0.81050999999999995</c:v>
                </c:pt>
                <c:pt idx="17">
                  <c:v>0.85921000000000003</c:v>
                </c:pt>
                <c:pt idx="18">
                  <c:v>0.90837000000000001</c:v>
                </c:pt>
                <c:pt idx="19">
                  <c:v>0.95764000000000005</c:v>
                </c:pt>
                <c:pt idx="20">
                  <c:v>1.0071600000000001</c:v>
                </c:pt>
                <c:pt idx="21">
                  <c:v>1.0571900000000001</c:v>
                </c:pt>
                <c:pt idx="22">
                  <c:v>1.11208</c:v>
                </c:pt>
                <c:pt idx="23">
                  <c:v>1.1626099999999999</c:v>
                </c:pt>
                <c:pt idx="24">
                  <c:v>1.21306</c:v>
                </c:pt>
                <c:pt idx="25">
                  <c:v>1.2695799999999999</c:v>
                </c:pt>
                <c:pt idx="26">
                  <c:v>1.3214900000000001</c:v>
                </c:pt>
                <c:pt idx="27">
                  <c:v>1.3710199999999999</c:v>
                </c:pt>
                <c:pt idx="28">
                  <c:v>1.425</c:v>
                </c:pt>
                <c:pt idx="29">
                  <c:v>1.47593</c:v>
                </c:pt>
                <c:pt idx="30">
                  <c:v>1.5290699999999999</c:v>
                </c:pt>
                <c:pt idx="31">
                  <c:v>1.57803</c:v>
                </c:pt>
                <c:pt idx="32">
                  <c:v>1.6313299999999999</c:v>
                </c:pt>
                <c:pt idx="33">
                  <c:v>1.6842699999999999</c:v>
                </c:pt>
                <c:pt idx="34">
                  <c:v>1.7362500000000001</c:v>
                </c:pt>
                <c:pt idx="35">
                  <c:v>1.79182</c:v>
                </c:pt>
                <c:pt idx="36">
                  <c:v>1.84301</c:v>
                </c:pt>
                <c:pt idx="37">
                  <c:v>1.8942000000000001</c:v>
                </c:pt>
                <c:pt idx="38">
                  <c:v>1.94499</c:v>
                </c:pt>
                <c:pt idx="39">
                  <c:v>1.9955700000000001</c:v>
                </c:pt>
                <c:pt idx="40">
                  <c:v>2.0448599999999999</c:v>
                </c:pt>
                <c:pt idx="41">
                  <c:v>2.0927199999999999</c:v>
                </c:pt>
                <c:pt idx="42">
                  <c:v>2.1415999999999999</c:v>
                </c:pt>
                <c:pt idx="43">
                  <c:v>2.19048</c:v>
                </c:pt>
                <c:pt idx="44">
                  <c:v>2.2403300000000002</c:v>
                </c:pt>
                <c:pt idx="45">
                  <c:v>2.2882099999999999</c:v>
                </c:pt>
                <c:pt idx="46">
                  <c:v>2.3360799999999999</c:v>
                </c:pt>
                <c:pt idx="47">
                  <c:v>2.3840699999999999</c:v>
                </c:pt>
                <c:pt idx="48">
                  <c:v>2.43276</c:v>
                </c:pt>
                <c:pt idx="49">
                  <c:v>2.48489</c:v>
                </c:pt>
                <c:pt idx="50">
                  <c:v>2.53329</c:v>
                </c:pt>
                <c:pt idx="51">
                  <c:v>2.5839300000000001</c:v>
                </c:pt>
                <c:pt idx="52">
                  <c:v>2.6362700000000001</c:v>
                </c:pt>
                <c:pt idx="53">
                  <c:v>2.6852999999999998</c:v>
                </c:pt>
                <c:pt idx="54">
                  <c:v>2.7447599999999999</c:v>
                </c:pt>
                <c:pt idx="55">
                  <c:v>2.8016100000000002</c:v>
                </c:pt>
                <c:pt idx="56">
                  <c:v>2.8538600000000001</c:v>
                </c:pt>
                <c:pt idx="57">
                  <c:v>2.90218</c:v>
                </c:pt>
                <c:pt idx="58">
                  <c:v>2.9508999999999999</c:v>
                </c:pt>
                <c:pt idx="59">
                  <c:v>3.0085299999999999</c:v>
                </c:pt>
                <c:pt idx="60">
                  <c:v>3.0640900000000002</c:v>
                </c:pt>
                <c:pt idx="61">
                  <c:v>3.11374</c:v>
                </c:pt>
                <c:pt idx="62">
                  <c:v>3.1637599999999999</c:v>
                </c:pt>
                <c:pt idx="63">
                  <c:v>3.2156899999999999</c:v>
                </c:pt>
                <c:pt idx="64">
                  <c:v>3.2676500000000002</c:v>
                </c:pt>
                <c:pt idx="65">
                  <c:v>3.3205399999999998</c:v>
                </c:pt>
                <c:pt idx="66">
                  <c:v>3.3703799999999999</c:v>
                </c:pt>
                <c:pt idx="67">
                  <c:v>3.4249000000000001</c:v>
                </c:pt>
                <c:pt idx="68">
                  <c:v>3.4796900000000002</c:v>
                </c:pt>
                <c:pt idx="69">
                  <c:v>3.5352100000000002</c:v>
                </c:pt>
                <c:pt idx="70">
                  <c:v>3.58968</c:v>
                </c:pt>
                <c:pt idx="71">
                  <c:v>3.6390600000000002</c:v>
                </c:pt>
                <c:pt idx="72">
                  <c:v>3.6869399999999999</c:v>
                </c:pt>
                <c:pt idx="73">
                  <c:v>3.7348400000000002</c:v>
                </c:pt>
                <c:pt idx="74">
                  <c:v>3.7836799999999999</c:v>
                </c:pt>
                <c:pt idx="75">
                  <c:v>3.8329499999999999</c:v>
                </c:pt>
                <c:pt idx="76">
                  <c:v>3.8818600000000001</c:v>
                </c:pt>
                <c:pt idx="77">
                  <c:v>3.9306800000000002</c:v>
                </c:pt>
                <c:pt idx="78">
                  <c:v>3.98169</c:v>
                </c:pt>
                <c:pt idx="79">
                  <c:v>4.0304799999999998</c:v>
                </c:pt>
                <c:pt idx="80">
                  <c:v>4.0794499999999996</c:v>
                </c:pt>
                <c:pt idx="81">
                  <c:v>4.1294700000000004</c:v>
                </c:pt>
                <c:pt idx="82">
                  <c:v>4.1790399999999996</c:v>
                </c:pt>
                <c:pt idx="83">
                  <c:v>4.2303899999999999</c:v>
                </c:pt>
                <c:pt idx="84">
                  <c:v>4.2824099999999996</c:v>
                </c:pt>
                <c:pt idx="85">
                  <c:v>4.3383399999999996</c:v>
                </c:pt>
                <c:pt idx="86">
                  <c:v>4.3902900000000002</c:v>
                </c:pt>
                <c:pt idx="87">
                  <c:v>4.4454099999999999</c:v>
                </c:pt>
                <c:pt idx="88">
                  <c:v>4.5019200000000001</c:v>
                </c:pt>
                <c:pt idx="89">
                  <c:v>4.55558</c:v>
                </c:pt>
                <c:pt idx="90">
                  <c:v>4.6076499999999996</c:v>
                </c:pt>
                <c:pt idx="91">
                  <c:v>4.6589900000000002</c:v>
                </c:pt>
                <c:pt idx="92">
                  <c:v>4.7106199999999996</c:v>
                </c:pt>
                <c:pt idx="93">
                  <c:v>4.7699199999999999</c:v>
                </c:pt>
                <c:pt idx="94">
                  <c:v>4.8202699999999998</c:v>
                </c:pt>
                <c:pt idx="95">
                  <c:v>4.8689799999999996</c:v>
                </c:pt>
                <c:pt idx="96">
                  <c:v>4.9185400000000001</c:v>
                </c:pt>
                <c:pt idx="97">
                  <c:v>4.9733700000000001</c:v>
                </c:pt>
              </c:numCache>
            </c:numRef>
          </c:xVal>
          <c:yVal>
            <c:numRef>
              <c:f>'HS-32mN-5'!$F$2:$F$99</c:f>
              <c:numCache>
                <c:formatCode>General</c:formatCode>
                <c:ptCount val="98"/>
                <c:pt idx="1">
                  <c:v>0.16431097366199438</c:v>
                </c:pt>
                <c:pt idx="2">
                  <c:v>0.16339707087763858</c:v>
                </c:pt>
                <c:pt idx="3">
                  <c:v>0.16258751458152457</c:v>
                </c:pt>
                <c:pt idx="4">
                  <c:v>0.16183519544416336</c:v>
                </c:pt>
                <c:pt idx="5">
                  <c:v>0.16114683287334242</c:v>
                </c:pt>
                <c:pt idx="6">
                  <c:v>0.16051690140783323</c:v>
                </c:pt>
                <c:pt idx="7">
                  <c:v>0.15992137496428613</c:v>
                </c:pt>
                <c:pt idx="8">
                  <c:v>0.15936115404797641</c:v>
                </c:pt>
                <c:pt idx="9">
                  <c:v>0.15881811606763266</c:v>
                </c:pt>
                <c:pt idx="10">
                  <c:v>0.15830527771323541</c:v>
                </c:pt>
                <c:pt idx="11">
                  <c:v>0.15772373972527431</c:v>
                </c:pt>
                <c:pt idx="12">
                  <c:v>0.15716838817533835</c:v>
                </c:pt>
                <c:pt idx="13">
                  <c:v>0.15664685093044317</c:v>
                </c:pt>
                <c:pt idx="14">
                  <c:v>0.1561458510627752</c:v>
                </c:pt>
                <c:pt idx="15">
                  <c:v>0.15566551575351278</c:v>
                </c:pt>
                <c:pt idx="16">
                  <c:v>0.15520343950393209</c:v>
                </c:pt>
                <c:pt idx="17">
                  <c:v>0.15475933308538814</c:v>
                </c:pt>
                <c:pt idx="18">
                  <c:v>0.15433276020899098</c:v>
                </c:pt>
                <c:pt idx="19">
                  <c:v>0.15391956198988682</c:v>
                </c:pt>
                <c:pt idx="20">
                  <c:v>0.15351961963697891</c:v>
                </c:pt>
                <c:pt idx="21">
                  <c:v>0.15313347479068773</c:v>
                </c:pt>
                <c:pt idx="22">
                  <c:v>0.15275129976203883</c:v>
                </c:pt>
                <c:pt idx="23">
                  <c:v>0.15238267634751329</c:v>
                </c:pt>
                <c:pt idx="24">
                  <c:v>0.15202495565451754</c:v>
                </c:pt>
                <c:pt idx="25">
                  <c:v>0.15167590905141332</c:v>
                </c:pt>
                <c:pt idx="26">
                  <c:v>0.15133029257917124</c:v>
                </c:pt>
                <c:pt idx="27">
                  <c:v>0.15100110700973637</c:v>
                </c:pt>
                <c:pt idx="28">
                  <c:v>0.15068343589653005</c:v>
                </c:pt>
                <c:pt idx="29">
                  <c:v>0.15037386948862874</c:v>
                </c:pt>
                <c:pt idx="30">
                  <c:v>0.15007515322446002</c:v>
                </c:pt>
                <c:pt idx="31">
                  <c:v>0.14978139100777021</c:v>
                </c:pt>
                <c:pt idx="32">
                  <c:v>0.14949904379214907</c:v>
                </c:pt>
                <c:pt idx="33">
                  <c:v>0.14922781301441568</c:v>
                </c:pt>
                <c:pt idx="34">
                  <c:v>0.14895608724732165</c:v>
                </c:pt>
                <c:pt idx="35">
                  <c:v>0.14869188475323822</c:v>
                </c:pt>
                <c:pt idx="36">
                  <c:v>0.14843767984905079</c:v>
                </c:pt>
                <c:pt idx="37">
                  <c:v>0.14818828016130231</c:v>
                </c:pt>
                <c:pt idx="38">
                  <c:v>0.14794113763844208</c:v>
                </c:pt>
                <c:pt idx="39">
                  <c:v>0.1476992965093665</c:v>
                </c:pt>
                <c:pt idx="40">
                  <c:v>0.1474662235066303</c:v>
                </c:pt>
                <c:pt idx="41">
                  <c:v>0.14723995041831009</c:v>
                </c:pt>
                <c:pt idx="42">
                  <c:v>0.14701176413913575</c:v>
                </c:pt>
                <c:pt idx="43">
                  <c:v>0.14678935457095127</c:v>
                </c:pt>
                <c:pt idx="44">
                  <c:v>0.1465719066315169</c:v>
                </c:pt>
                <c:pt idx="45">
                  <c:v>0.14635743622455255</c:v>
                </c:pt>
                <c:pt idx="46">
                  <c:v>0.14614712521065934</c:v>
                </c:pt>
                <c:pt idx="47">
                  <c:v>0.14594313199716069</c:v>
                </c:pt>
                <c:pt idx="48">
                  <c:v>0.14574054997572475</c:v>
                </c:pt>
                <c:pt idx="49">
                  <c:v>0.14554028323728607</c:v>
                </c:pt>
                <c:pt idx="50">
                  <c:v>0.14534372206555224</c:v>
                </c:pt>
                <c:pt idx="51">
                  <c:v>0.14514482113087157</c:v>
                </c:pt>
                <c:pt idx="52">
                  <c:v>0.14495220002198225</c:v>
                </c:pt>
                <c:pt idx="53">
                  <c:v>0.14475798137608137</c:v>
                </c:pt>
                <c:pt idx="54">
                  <c:v>0.14456648259658575</c:v>
                </c:pt>
                <c:pt idx="55">
                  <c:v>0.14438096741607093</c:v>
                </c:pt>
                <c:pt idx="56">
                  <c:v>0.14419976383370092</c:v>
                </c:pt>
                <c:pt idx="57">
                  <c:v>0.14401983947342925</c:v>
                </c:pt>
                <c:pt idx="58">
                  <c:v>0.14383870792483153</c:v>
                </c:pt>
                <c:pt idx="59">
                  <c:v>0.1436630769122374</c:v>
                </c:pt>
                <c:pt idx="60">
                  <c:v>0.14349394555265083</c:v>
                </c:pt>
                <c:pt idx="61">
                  <c:v>0.14332870783887755</c:v>
                </c:pt>
                <c:pt idx="62">
                  <c:v>0.1431628472284065</c:v>
                </c:pt>
                <c:pt idx="63">
                  <c:v>0.14300213002546772</c:v>
                </c:pt>
                <c:pt idx="64">
                  <c:v>0.14284758453547947</c:v>
                </c:pt>
                <c:pt idx="65">
                  <c:v>0.14269586751659885</c:v>
                </c:pt>
                <c:pt idx="66">
                  <c:v>0.14254634355604373</c:v>
                </c:pt>
                <c:pt idx="67">
                  <c:v>0.14239489168093283</c:v>
                </c:pt>
                <c:pt idx="68">
                  <c:v>0.14224540666318355</c:v>
                </c:pt>
                <c:pt idx="69">
                  <c:v>0.14209720398092993</c:v>
                </c:pt>
                <c:pt idx="70">
                  <c:v>0.14195219412705862</c:v>
                </c:pt>
                <c:pt idx="71">
                  <c:v>0.1418055408342889</c:v>
                </c:pt>
                <c:pt idx="72">
                  <c:v>0.14166204828808915</c:v>
                </c:pt>
                <c:pt idx="73">
                  <c:v>0.14152199243243949</c:v>
                </c:pt>
                <c:pt idx="74">
                  <c:v>0.14138476587914381</c:v>
                </c:pt>
                <c:pt idx="75">
                  <c:v>0.1412478651676044</c:v>
                </c:pt>
                <c:pt idx="76">
                  <c:v>0.14111003332338704</c:v>
                </c:pt>
                <c:pt idx="77">
                  <c:v>0.14097279402419008</c:v>
                </c:pt>
                <c:pt idx="78">
                  <c:v>0.14084010586145401</c:v>
                </c:pt>
                <c:pt idx="79">
                  <c:v>0.14071109836355375</c:v>
                </c:pt>
                <c:pt idx="80">
                  <c:v>0.14058383805285235</c:v>
                </c:pt>
                <c:pt idx="81">
                  <c:v>0.14045533718469391</c:v>
                </c:pt>
                <c:pt idx="82">
                  <c:v>0.14032369060335351</c:v>
                </c:pt>
                <c:pt idx="83">
                  <c:v>0.14019275446767621</c:v>
                </c:pt>
                <c:pt idx="84">
                  <c:v>0.14006309772682196</c:v>
                </c:pt>
                <c:pt idx="85">
                  <c:v>0.13993489869592771</c:v>
                </c:pt>
                <c:pt idx="86">
                  <c:v>0.1398052847325662</c:v>
                </c:pt>
                <c:pt idx="87">
                  <c:v>0.1396755228096575</c:v>
                </c:pt>
                <c:pt idx="88">
                  <c:v>0.13954942546227289</c:v>
                </c:pt>
                <c:pt idx="89">
                  <c:v>0.13942387688989019</c:v>
                </c:pt>
                <c:pt idx="90">
                  <c:v>0.13930549822573371</c:v>
                </c:pt>
                <c:pt idx="91">
                  <c:v>0.13917986062841317</c:v>
                </c:pt>
                <c:pt idx="92">
                  <c:v>0.13905968802677168</c:v>
                </c:pt>
                <c:pt idx="93">
                  <c:v>0.13894290300976725</c:v>
                </c:pt>
                <c:pt idx="94">
                  <c:v>0.13882360466172705</c:v>
                </c:pt>
                <c:pt idx="95">
                  <c:v>0.13869541829273535</c:v>
                </c:pt>
                <c:pt idx="96">
                  <c:v>0.13858195277678637</c:v>
                </c:pt>
                <c:pt idx="97">
                  <c:v>0.13843677600690379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EE-41FE-8F9A-0D74817DF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500000000000003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291346456447636"/>
          <c:y val="9.8265340972215551E-2"/>
          <c:w val="0.19645531986651329"/>
          <c:h val="0.2734745438410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7-47E2-B4A3-34305CA12561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'Pu-32mN-5'!$AV$41:$AX$41</c:f>
              <c:numCache>
                <c:formatCode>General</c:formatCode>
                <c:ptCount val="3"/>
                <c:pt idx="0">
                  <c:v>0.11299889340102806</c:v>
                </c:pt>
                <c:pt idx="1">
                  <c:v>0.10594950266458476</c:v>
                </c:pt>
                <c:pt idx="2">
                  <c:v>0.10635233891658871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7-47E2-B4A3-34305CA12561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7-47E2-B4A3-34305CA12561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7-47E2-B4A3-34305CA12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800000000000000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305308303398328"/>
          <c:y val="9.2919242347442796E-2"/>
          <c:w val="0.7360308963658877"/>
          <c:h val="8.20059095737999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A-402E-9F0C-28A2A0946410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'Pu-32mN-5'!$AV$41:$AX$41</c:f>
              <c:numCache>
                <c:formatCode>General</c:formatCode>
                <c:ptCount val="3"/>
                <c:pt idx="0">
                  <c:v>0.11299889340102806</c:v>
                </c:pt>
                <c:pt idx="1">
                  <c:v>0.10594950266458476</c:v>
                </c:pt>
                <c:pt idx="2">
                  <c:v>0.10635233891658871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EA-402E-9F0C-28A2A0946410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A-402E-9F0C-28A2A0946410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A-402E-9F0C-28A2A094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399221598575307"/>
          <c:y val="9.3401038555213436E-2"/>
          <c:w val="0.70742577694708264"/>
          <c:h val="0.108065697672846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'Pu-32mN-5'!$AV$40:$AX$40</c:f>
              <c:numCache>
                <c:formatCode>General</c:formatCode>
                <c:ptCount val="3"/>
                <c:pt idx="0">
                  <c:v>0.11653656201005991</c:v>
                </c:pt>
                <c:pt idx="1">
                  <c:v>0.10179552849569683</c:v>
                </c:pt>
                <c:pt idx="2">
                  <c:v>0.1026263662152062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A-402E-9F0C-28A2A0946410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'Pu-32mN-5'!$AV$42:$AX$42</c:f>
              <c:numCache>
                <c:formatCode>General</c:formatCode>
                <c:ptCount val="3"/>
                <c:pt idx="0">
                  <c:v>8.6364958575715384E-2</c:v>
                </c:pt>
                <c:pt idx="1">
                  <c:v>8.129750956753086E-2</c:v>
                </c:pt>
                <c:pt idx="2">
                  <c:v>7.8652472284172562E-2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A-402E-9F0C-28A2A0946410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'Pu-32mN-5'!$AV$43:$AX$43</c:f>
              <c:numCache>
                <c:formatCode>General</c:formatCode>
                <c:ptCount val="3"/>
                <c:pt idx="0">
                  <c:v>0.14471698516764012</c:v>
                </c:pt>
                <c:pt idx="1">
                  <c:v>0.15951753400481511</c:v>
                </c:pt>
                <c:pt idx="2">
                  <c:v>0.13813612418091692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EA-402E-9F0C-28A2A094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2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399221598575307"/>
          <c:y val="9.3401038555213436E-2"/>
          <c:w val="0.70742577694708264"/>
          <c:h val="0.108065697672846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'Pu-32mN-5'!$U$29:$W$29</c:f>
              <c:numCache>
                <c:formatCode>General</c:formatCode>
                <c:ptCount val="3"/>
                <c:pt idx="0">
                  <c:v>394.02837</c:v>
                </c:pt>
                <c:pt idx="1">
                  <c:v>325.87215000000015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B36-816C-8B5BECD867B5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'Pu-32mN-5'!$U$31:$W$31</c:f>
              <c:numCache>
                <c:formatCode>General</c:formatCode>
                <c:ptCount val="3"/>
                <c:pt idx="0">
                  <c:v>537.88840999999957</c:v>
                </c:pt>
                <c:pt idx="1">
                  <c:v>420.67308999999977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9E-4B36-816C-8B5BECD867B5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'Pu-32mN-5'!$U$32:$W$32</c:f>
              <c:numCache>
                <c:formatCode>General</c:formatCode>
                <c:ptCount val="3"/>
                <c:pt idx="0">
                  <c:v>260.81242999999995</c:v>
                </c:pt>
                <c:pt idx="1">
                  <c:v>197.28527000000031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9E-4B36-816C-8B5BECD8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570"/>
          <c:min val="1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1306206776890846"/>
          <c:y val="0.1052218094641584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Pure 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'Pu-32mN-5'!$AA$29:$AC$29</c:f>
              <c:numCache>
                <c:formatCode>General</c:formatCode>
                <c:ptCount val="3"/>
                <c:pt idx="0">
                  <c:v>12.778219162117455</c:v>
                </c:pt>
                <c:pt idx="1">
                  <c:v>9.7625857097736937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EF-4CB9-8B1D-799BF598AC99}"/>
            </c:ext>
          </c:extLst>
        </c:ser>
        <c:ser>
          <c:idx val="2"/>
          <c:order val="1"/>
          <c:tx>
            <c:v>SSN@TiO2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'Pu-32mN-5'!$AA$31:$AC$31</c:f>
              <c:numCache>
                <c:formatCode>General</c:formatCode>
                <c:ptCount val="3"/>
                <c:pt idx="0">
                  <c:v>15.393193620144697</c:v>
                </c:pt>
                <c:pt idx="1">
                  <c:v>11.347311534892672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EF-4CB9-8B1D-799BF598AC99}"/>
            </c:ext>
          </c:extLst>
        </c:ser>
        <c:ser>
          <c:idx val="3"/>
          <c:order val="2"/>
          <c:tx>
            <c:v>HCM@TiO2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5</c:v>
              </c:pt>
              <c:pt idx="1">
                <c:v>10</c:v>
              </c:pt>
              <c:pt idx="2">
                <c:v>15</c:v>
              </c:pt>
            </c:numLit>
          </c:xVal>
          <c:yVal>
            <c:numRef>
              <c:f>'Pu-32mN-5'!$AA$32:$AC$32</c:f>
              <c:numCache>
                <c:formatCode>General</c:formatCode>
                <c:ptCount val="3"/>
                <c:pt idx="0">
                  <c:v>9.3330110448953363</c:v>
                </c:pt>
                <c:pt idx="1">
                  <c:v>7.2948318905453737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EF-4CB9-8B1D-799BF598A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17"/>
          <c:min val="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Loading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6"/>
          <c:min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9401899808605372"/>
          <c:y val="0.10093599490291787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  <c:pt idx="97">
                  <c:v>4.8745900000000004</c:v>
                </c:pt>
                <c:pt idx="98">
                  <c:v>4.9283400000000004</c:v>
                </c:pt>
                <c:pt idx="99">
                  <c:v>4.9831500000000002</c:v>
                </c:pt>
              </c:numCache>
            </c:numRef>
          </c:xVal>
          <c:yVal>
            <c:numRef>
              <c:f>'Pu-2mN-10'!$C$2:$C$101</c:f>
              <c:numCache>
                <c:formatCode>General</c:formatCode>
                <c:ptCount val="100"/>
                <c:pt idx="0">
                  <c:v>0</c:v>
                </c:pt>
                <c:pt idx="1">
                  <c:v>0.88662999999996828</c:v>
                </c:pt>
                <c:pt idx="2">
                  <c:v>1.8248099999999567</c:v>
                </c:pt>
                <c:pt idx="3">
                  <c:v>2.9635200000000168</c:v>
                </c:pt>
                <c:pt idx="4">
                  <c:v>4.084259999999972</c:v>
                </c:pt>
                <c:pt idx="5">
                  <c:v>5.1380599999999959</c:v>
                </c:pt>
                <c:pt idx="6">
                  <c:v>6.2455300000000307</c:v>
                </c:pt>
                <c:pt idx="7">
                  <c:v>7.2698100000000068</c:v>
                </c:pt>
                <c:pt idx="8">
                  <c:v>8.3207599999999502</c:v>
                </c:pt>
                <c:pt idx="9">
                  <c:v>9.3083799999999428</c:v>
                </c:pt>
                <c:pt idx="10">
                  <c:v>10.326040000000035</c:v>
                </c:pt>
                <c:pt idx="11">
                  <c:v>11.325600000000009</c:v>
                </c:pt>
                <c:pt idx="12">
                  <c:v>12.293630000000007</c:v>
                </c:pt>
                <c:pt idx="13">
                  <c:v>13.253190000000018</c:v>
                </c:pt>
                <c:pt idx="14">
                  <c:v>14.235599999999977</c:v>
                </c:pt>
                <c:pt idx="15">
                  <c:v>15.208139999999958</c:v>
                </c:pt>
                <c:pt idx="16">
                  <c:v>16.126710000000003</c:v>
                </c:pt>
                <c:pt idx="17">
                  <c:v>17.010400000000004</c:v>
                </c:pt>
                <c:pt idx="18">
                  <c:v>17.874289999999974</c:v>
                </c:pt>
                <c:pt idx="19">
                  <c:v>18.774459999999976</c:v>
                </c:pt>
                <c:pt idx="20">
                  <c:v>19.657619999999952</c:v>
                </c:pt>
                <c:pt idx="21">
                  <c:v>20.556029999999964</c:v>
                </c:pt>
                <c:pt idx="22">
                  <c:v>21.408500000000004</c:v>
                </c:pt>
                <c:pt idx="23">
                  <c:v>22.254519999999957</c:v>
                </c:pt>
                <c:pt idx="24">
                  <c:v>23.107300000000009</c:v>
                </c:pt>
                <c:pt idx="25">
                  <c:v>23.923750000000041</c:v>
                </c:pt>
                <c:pt idx="26">
                  <c:v>24.724439999999959</c:v>
                </c:pt>
                <c:pt idx="27">
                  <c:v>25.497849999999971</c:v>
                </c:pt>
                <c:pt idx="28">
                  <c:v>26.247250000000008</c:v>
                </c:pt>
                <c:pt idx="29">
                  <c:v>27.003489999999942</c:v>
                </c:pt>
                <c:pt idx="30">
                  <c:v>27.758510000000001</c:v>
                </c:pt>
                <c:pt idx="31">
                  <c:v>28.44353000000001</c:v>
                </c:pt>
                <c:pt idx="32">
                  <c:v>29.150800000000004</c:v>
                </c:pt>
                <c:pt idx="33">
                  <c:v>29.856980000000021</c:v>
                </c:pt>
                <c:pt idx="34">
                  <c:v>30.614959999999996</c:v>
                </c:pt>
                <c:pt idx="35">
                  <c:v>31.311140000000023</c:v>
                </c:pt>
                <c:pt idx="36">
                  <c:v>31.979659999999967</c:v>
                </c:pt>
                <c:pt idx="37">
                  <c:v>32.642370000000028</c:v>
                </c:pt>
                <c:pt idx="38">
                  <c:v>33.344749999999976</c:v>
                </c:pt>
                <c:pt idx="39">
                  <c:v>34.011480000000006</c:v>
                </c:pt>
                <c:pt idx="40">
                  <c:v>34.607849999999985</c:v>
                </c:pt>
                <c:pt idx="41">
                  <c:v>35.221279999999979</c:v>
                </c:pt>
                <c:pt idx="42">
                  <c:v>35.829150000000027</c:v>
                </c:pt>
                <c:pt idx="43">
                  <c:v>36.423360000000002</c:v>
                </c:pt>
                <c:pt idx="44">
                  <c:v>36.941789999999969</c:v>
                </c:pt>
                <c:pt idx="45">
                  <c:v>37.436019999999985</c:v>
                </c:pt>
                <c:pt idx="46">
                  <c:v>37.949589999999944</c:v>
                </c:pt>
                <c:pt idx="47">
                  <c:v>38.483780000000024</c:v>
                </c:pt>
                <c:pt idx="48">
                  <c:v>38.954179999999951</c:v>
                </c:pt>
                <c:pt idx="49">
                  <c:v>39.429930000000013</c:v>
                </c:pt>
                <c:pt idx="50">
                  <c:v>39.961490000000026</c:v>
                </c:pt>
                <c:pt idx="51">
                  <c:v>40.487099999999941</c:v>
                </c:pt>
                <c:pt idx="52">
                  <c:v>41.009509999999977</c:v>
                </c:pt>
                <c:pt idx="53">
                  <c:v>41.505899999999997</c:v>
                </c:pt>
                <c:pt idx="54">
                  <c:v>42.021359999999959</c:v>
                </c:pt>
                <c:pt idx="55">
                  <c:v>42.518249999999966</c:v>
                </c:pt>
                <c:pt idx="56">
                  <c:v>42.998410000000035</c:v>
                </c:pt>
                <c:pt idx="57">
                  <c:v>43.46252000000004</c:v>
                </c:pt>
                <c:pt idx="58">
                  <c:v>43.959650000000011</c:v>
                </c:pt>
                <c:pt idx="59">
                  <c:v>44.453470000000038</c:v>
                </c:pt>
                <c:pt idx="60">
                  <c:v>44.921699999999987</c:v>
                </c:pt>
                <c:pt idx="61">
                  <c:v>45.39707999999996</c:v>
                </c:pt>
                <c:pt idx="62">
                  <c:v>45.891840000000002</c:v>
                </c:pt>
                <c:pt idx="63">
                  <c:v>46.339330000000018</c:v>
                </c:pt>
                <c:pt idx="64">
                  <c:v>46.797559999999976</c:v>
                </c:pt>
                <c:pt idx="65">
                  <c:v>47.283080000000041</c:v>
                </c:pt>
                <c:pt idx="66">
                  <c:v>47.778860000000009</c:v>
                </c:pt>
                <c:pt idx="67">
                  <c:v>48.278220000000033</c:v>
                </c:pt>
                <c:pt idx="68">
                  <c:v>48.710069999999973</c:v>
                </c:pt>
                <c:pt idx="69">
                  <c:v>49.204240000000027</c:v>
                </c:pt>
                <c:pt idx="70">
                  <c:v>49.724669999999946</c:v>
                </c:pt>
                <c:pt idx="71">
                  <c:v>50.177909999999997</c:v>
                </c:pt>
                <c:pt idx="72">
                  <c:v>50.573869999999943</c:v>
                </c:pt>
                <c:pt idx="73">
                  <c:v>50.998159999999984</c:v>
                </c:pt>
                <c:pt idx="74">
                  <c:v>51.443859999999972</c:v>
                </c:pt>
                <c:pt idx="75">
                  <c:v>51.826950000000011</c:v>
                </c:pt>
                <c:pt idx="76">
                  <c:v>52.157579999999939</c:v>
                </c:pt>
                <c:pt idx="77">
                  <c:v>52.521839999999997</c:v>
                </c:pt>
                <c:pt idx="78">
                  <c:v>52.930140000000051</c:v>
                </c:pt>
                <c:pt idx="79">
                  <c:v>53.27502000000004</c:v>
                </c:pt>
                <c:pt idx="80">
                  <c:v>53.572310000000016</c:v>
                </c:pt>
                <c:pt idx="81">
                  <c:v>53.958909999999946</c:v>
                </c:pt>
                <c:pt idx="82">
                  <c:v>54.37045999999998</c:v>
                </c:pt>
                <c:pt idx="83">
                  <c:v>54.733330000000024</c:v>
                </c:pt>
                <c:pt idx="84">
                  <c:v>55.098610000000008</c:v>
                </c:pt>
                <c:pt idx="85">
                  <c:v>55.482510000000048</c:v>
                </c:pt>
                <c:pt idx="86">
                  <c:v>55.891060000000039</c:v>
                </c:pt>
                <c:pt idx="87">
                  <c:v>56.27541999999994</c:v>
                </c:pt>
                <c:pt idx="88">
                  <c:v>56.634969999999953</c:v>
                </c:pt>
                <c:pt idx="89">
                  <c:v>57.00992999999994</c:v>
                </c:pt>
                <c:pt idx="90">
                  <c:v>57.349309999999946</c:v>
                </c:pt>
                <c:pt idx="91">
                  <c:v>57.700270000000046</c:v>
                </c:pt>
                <c:pt idx="92">
                  <c:v>58.011030000000005</c:v>
                </c:pt>
                <c:pt idx="93">
                  <c:v>58.463970000000018</c:v>
                </c:pt>
                <c:pt idx="94">
                  <c:v>58.891039999999975</c:v>
                </c:pt>
                <c:pt idx="95">
                  <c:v>59.485639999999989</c:v>
                </c:pt>
                <c:pt idx="96">
                  <c:v>59.887100000000032</c:v>
                </c:pt>
                <c:pt idx="97">
                  <c:v>60.262169999999969</c:v>
                </c:pt>
                <c:pt idx="98">
                  <c:v>60.381200000000035</c:v>
                </c:pt>
                <c:pt idx="99">
                  <c:v>60.550730000000044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6F-42EA-B54F-C126B0B0033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  <c:pt idx="96">
                  <c:v>4.8460999999999999</c:v>
                </c:pt>
                <c:pt idx="97">
                  <c:v>4.9023199999999996</c:v>
                </c:pt>
                <c:pt idx="98">
                  <c:v>4.9556699999999996</c:v>
                </c:pt>
              </c:numCache>
            </c:numRef>
          </c:xVal>
          <c:yVal>
            <c:numRef>
              <c:f>'ZnO-2mN-10'!$C$2:$C$100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1.275229999999965</c:v>
                </c:pt>
                <c:pt idx="2">
                  <c:v>2.5057999999999083</c:v>
                </c:pt>
                <c:pt idx="3">
                  <c:v>3.8043499999999995</c:v>
                </c:pt>
                <c:pt idx="4">
                  <c:v>5.0544699999999239</c:v>
                </c:pt>
                <c:pt idx="5">
                  <c:v>6.1997299999999314</c:v>
                </c:pt>
                <c:pt idx="6">
                  <c:v>7.3333900000000085</c:v>
                </c:pt>
                <c:pt idx="7">
                  <c:v>8.3902399999999489</c:v>
                </c:pt>
                <c:pt idx="8">
                  <c:v>9.4730999999999312</c:v>
                </c:pt>
                <c:pt idx="9">
                  <c:v>10.419359999999983</c:v>
                </c:pt>
                <c:pt idx="10">
                  <c:v>11.299440000000004</c:v>
                </c:pt>
                <c:pt idx="11">
                  <c:v>12.273820000000001</c:v>
                </c:pt>
                <c:pt idx="12">
                  <c:v>13.237349999999992</c:v>
                </c:pt>
                <c:pt idx="13">
                  <c:v>14.224089999999933</c:v>
                </c:pt>
                <c:pt idx="14">
                  <c:v>15.207719999999995</c:v>
                </c:pt>
                <c:pt idx="15">
                  <c:v>16.170209999999997</c:v>
                </c:pt>
                <c:pt idx="16">
                  <c:v>17.087089999999989</c:v>
                </c:pt>
                <c:pt idx="17">
                  <c:v>17.97181999999998</c:v>
                </c:pt>
                <c:pt idx="18">
                  <c:v>18.849469999999997</c:v>
                </c:pt>
                <c:pt idx="19">
                  <c:v>19.673599999999965</c:v>
                </c:pt>
                <c:pt idx="20">
                  <c:v>20.479429999999979</c:v>
                </c:pt>
                <c:pt idx="21">
                  <c:v>21.289440000000013</c:v>
                </c:pt>
                <c:pt idx="22">
                  <c:v>22.07502999999997</c:v>
                </c:pt>
                <c:pt idx="23">
                  <c:v>22.838120000000004</c:v>
                </c:pt>
                <c:pt idx="24">
                  <c:v>23.60868999999991</c:v>
                </c:pt>
                <c:pt idx="25">
                  <c:v>24.360939999999914</c:v>
                </c:pt>
                <c:pt idx="26">
                  <c:v>25.089989999999943</c:v>
                </c:pt>
                <c:pt idx="27">
                  <c:v>25.769879999999944</c:v>
                </c:pt>
                <c:pt idx="28">
                  <c:v>26.479939999999942</c:v>
                </c:pt>
                <c:pt idx="29">
                  <c:v>27.196289999999976</c:v>
                </c:pt>
                <c:pt idx="30">
                  <c:v>27.94250999999997</c:v>
                </c:pt>
                <c:pt idx="31">
                  <c:v>28.643399999999929</c:v>
                </c:pt>
                <c:pt idx="32">
                  <c:v>29.356949999999983</c:v>
                </c:pt>
                <c:pt idx="33">
                  <c:v>30.06176999999991</c:v>
                </c:pt>
                <c:pt idx="34">
                  <c:v>30.698260000000005</c:v>
                </c:pt>
                <c:pt idx="35">
                  <c:v>31.302159999999958</c:v>
                </c:pt>
                <c:pt idx="36">
                  <c:v>31.90217999999993</c:v>
                </c:pt>
                <c:pt idx="37">
                  <c:v>32.499939999999924</c:v>
                </c:pt>
                <c:pt idx="38">
                  <c:v>33.054629999999975</c:v>
                </c:pt>
                <c:pt idx="39">
                  <c:v>33.579149999999913</c:v>
                </c:pt>
                <c:pt idx="40">
                  <c:v>34.11101999999994</c:v>
                </c:pt>
                <c:pt idx="41">
                  <c:v>34.651039999999966</c:v>
                </c:pt>
                <c:pt idx="42">
                  <c:v>35.241170000000011</c:v>
                </c:pt>
                <c:pt idx="43">
                  <c:v>35.808659999999918</c:v>
                </c:pt>
                <c:pt idx="44">
                  <c:v>36.376359999999977</c:v>
                </c:pt>
                <c:pt idx="45">
                  <c:v>36.907749999999965</c:v>
                </c:pt>
                <c:pt idx="46">
                  <c:v>37.438179999999988</c:v>
                </c:pt>
                <c:pt idx="47">
                  <c:v>37.977049999999963</c:v>
                </c:pt>
                <c:pt idx="48">
                  <c:v>38.510440000000017</c:v>
                </c:pt>
                <c:pt idx="49">
                  <c:v>39.032190000000014</c:v>
                </c:pt>
                <c:pt idx="50">
                  <c:v>39.499849999999924</c:v>
                </c:pt>
                <c:pt idx="51">
                  <c:v>39.908450000000016</c:v>
                </c:pt>
                <c:pt idx="52">
                  <c:v>40.350599999999986</c:v>
                </c:pt>
                <c:pt idx="53">
                  <c:v>40.853939999999966</c:v>
                </c:pt>
                <c:pt idx="54">
                  <c:v>41.31454999999994</c:v>
                </c:pt>
                <c:pt idx="55">
                  <c:v>41.77485999999999</c:v>
                </c:pt>
                <c:pt idx="56">
                  <c:v>42.242129999999975</c:v>
                </c:pt>
                <c:pt idx="57">
                  <c:v>42.707589999999982</c:v>
                </c:pt>
                <c:pt idx="58">
                  <c:v>43.188429999999926</c:v>
                </c:pt>
                <c:pt idx="59">
                  <c:v>43.687180000000012</c:v>
                </c:pt>
                <c:pt idx="60">
                  <c:v>44.205499999999915</c:v>
                </c:pt>
                <c:pt idx="61">
                  <c:v>44.73284000000001</c:v>
                </c:pt>
                <c:pt idx="62">
                  <c:v>45.226979999999912</c:v>
                </c:pt>
                <c:pt idx="63">
                  <c:v>45.65030999999999</c:v>
                </c:pt>
                <c:pt idx="64">
                  <c:v>46.061019999999985</c:v>
                </c:pt>
                <c:pt idx="65">
                  <c:v>46.491530000000012</c:v>
                </c:pt>
                <c:pt idx="66">
                  <c:v>46.876739999999927</c:v>
                </c:pt>
                <c:pt idx="67">
                  <c:v>47.250119999999924</c:v>
                </c:pt>
                <c:pt idx="68">
                  <c:v>47.605109999999968</c:v>
                </c:pt>
                <c:pt idx="69">
                  <c:v>47.965550000000007</c:v>
                </c:pt>
                <c:pt idx="70">
                  <c:v>48.36712</c:v>
                </c:pt>
                <c:pt idx="71">
                  <c:v>48.80693999999994</c:v>
                </c:pt>
                <c:pt idx="72">
                  <c:v>49.277539999999931</c:v>
                </c:pt>
                <c:pt idx="73">
                  <c:v>49.749099999999999</c:v>
                </c:pt>
                <c:pt idx="74">
                  <c:v>50.158609999999953</c:v>
                </c:pt>
                <c:pt idx="75">
                  <c:v>50.558389999999918</c:v>
                </c:pt>
                <c:pt idx="76">
                  <c:v>50.941829999999982</c:v>
                </c:pt>
                <c:pt idx="77">
                  <c:v>51.344699999999989</c:v>
                </c:pt>
                <c:pt idx="78">
                  <c:v>51.728949999999941</c:v>
                </c:pt>
                <c:pt idx="79">
                  <c:v>52.085039999999935</c:v>
                </c:pt>
                <c:pt idx="80">
                  <c:v>52.45189999999991</c:v>
                </c:pt>
                <c:pt idx="81">
                  <c:v>52.801339999999982</c:v>
                </c:pt>
                <c:pt idx="82">
                  <c:v>53.149580000000014</c:v>
                </c:pt>
                <c:pt idx="83">
                  <c:v>53.504239999999982</c:v>
                </c:pt>
                <c:pt idx="84">
                  <c:v>53.824849999999969</c:v>
                </c:pt>
                <c:pt idx="85">
                  <c:v>54.197529999999915</c:v>
                </c:pt>
                <c:pt idx="86">
                  <c:v>54.527739999999994</c:v>
                </c:pt>
                <c:pt idx="87">
                  <c:v>54.905390000000011</c:v>
                </c:pt>
                <c:pt idx="88">
                  <c:v>55.291759999999954</c:v>
                </c:pt>
                <c:pt idx="89">
                  <c:v>55.726769999999988</c:v>
                </c:pt>
                <c:pt idx="90">
                  <c:v>56.087170000000015</c:v>
                </c:pt>
                <c:pt idx="91">
                  <c:v>56.408079999999927</c:v>
                </c:pt>
                <c:pt idx="92">
                  <c:v>56.698620000000005</c:v>
                </c:pt>
                <c:pt idx="93">
                  <c:v>57.039319999999975</c:v>
                </c:pt>
                <c:pt idx="94">
                  <c:v>57.320339999999987</c:v>
                </c:pt>
                <c:pt idx="95">
                  <c:v>57.641849999999977</c:v>
                </c:pt>
                <c:pt idx="96">
                  <c:v>57.910160000000019</c:v>
                </c:pt>
                <c:pt idx="97">
                  <c:v>58.261889999999994</c:v>
                </c:pt>
                <c:pt idx="98">
                  <c:v>58.490329999999972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F-42EA-B54F-C126B0B0033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  <c:pt idx="95">
                  <c:v>4.8028599999999999</c:v>
                </c:pt>
                <c:pt idx="96">
                  <c:v>4.85093</c:v>
                </c:pt>
                <c:pt idx="97">
                  <c:v>4.9009900000000002</c:v>
                </c:pt>
                <c:pt idx="98">
                  <c:v>4.9518700000000004</c:v>
                </c:pt>
              </c:numCache>
            </c:numRef>
          </c:xVal>
          <c:yVal>
            <c:numRef>
              <c:f>'SS-2mN-10'!$C$2:$C$100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1.4084400000000414</c:v>
                </c:pt>
                <c:pt idx="2">
                  <c:v>2.7701900000000705</c:v>
                </c:pt>
                <c:pt idx="3">
                  <c:v>4.2934500000000071</c:v>
                </c:pt>
                <c:pt idx="4">
                  <c:v>5.7337400000000116</c:v>
                </c:pt>
                <c:pt idx="5">
                  <c:v>7.0449899999999843</c:v>
                </c:pt>
                <c:pt idx="6">
                  <c:v>8.336180000000013</c:v>
                </c:pt>
                <c:pt idx="7">
                  <c:v>9.3928900000000795</c:v>
                </c:pt>
                <c:pt idx="8">
                  <c:v>10.513059999999996</c:v>
                </c:pt>
                <c:pt idx="9">
                  <c:v>11.617000000000075</c:v>
                </c:pt>
                <c:pt idx="10">
                  <c:v>12.728510000000028</c:v>
                </c:pt>
                <c:pt idx="11">
                  <c:v>13.89994999999999</c:v>
                </c:pt>
                <c:pt idx="12">
                  <c:v>15.089560000000006</c:v>
                </c:pt>
                <c:pt idx="13">
                  <c:v>16.255470000000059</c:v>
                </c:pt>
                <c:pt idx="14">
                  <c:v>17.30869000000007</c:v>
                </c:pt>
                <c:pt idx="15">
                  <c:v>18.336260000000038</c:v>
                </c:pt>
                <c:pt idx="16">
                  <c:v>19.356340000000046</c:v>
                </c:pt>
                <c:pt idx="17">
                  <c:v>20.358330000000024</c:v>
                </c:pt>
                <c:pt idx="18">
                  <c:v>21.295839999999998</c:v>
                </c:pt>
                <c:pt idx="19">
                  <c:v>22.243130000000065</c:v>
                </c:pt>
                <c:pt idx="20">
                  <c:v>23.171969999999988</c:v>
                </c:pt>
                <c:pt idx="21">
                  <c:v>24.10134000000005</c:v>
                </c:pt>
                <c:pt idx="22">
                  <c:v>25.019670000000019</c:v>
                </c:pt>
                <c:pt idx="23">
                  <c:v>25.957250000000045</c:v>
                </c:pt>
                <c:pt idx="24">
                  <c:v>26.94380000000001</c:v>
                </c:pt>
                <c:pt idx="25">
                  <c:v>27.885520000000042</c:v>
                </c:pt>
                <c:pt idx="26">
                  <c:v>28.826490000000035</c:v>
                </c:pt>
                <c:pt idx="27">
                  <c:v>29.726949999999988</c:v>
                </c:pt>
                <c:pt idx="28">
                  <c:v>30.698399999999992</c:v>
                </c:pt>
                <c:pt idx="29">
                  <c:v>31.58910000000003</c:v>
                </c:pt>
                <c:pt idx="30">
                  <c:v>32.438809999999989</c:v>
                </c:pt>
                <c:pt idx="31">
                  <c:v>33.271510000000035</c:v>
                </c:pt>
                <c:pt idx="32">
                  <c:v>34.063960000000066</c:v>
                </c:pt>
                <c:pt idx="33">
                  <c:v>34.809309999999982</c:v>
                </c:pt>
                <c:pt idx="34">
                  <c:v>35.521990000000073</c:v>
                </c:pt>
                <c:pt idx="35">
                  <c:v>36.318930000000023</c:v>
                </c:pt>
                <c:pt idx="36">
                  <c:v>37.148320000000012</c:v>
                </c:pt>
                <c:pt idx="37">
                  <c:v>37.914809999999989</c:v>
                </c:pt>
                <c:pt idx="38">
                  <c:v>38.669700000000034</c:v>
                </c:pt>
                <c:pt idx="39">
                  <c:v>39.418070000000057</c:v>
                </c:pt>
                <c:pt idx="40">
                  <c:v>40.221160000000054</c:v>
                </c:pt>
                <c:pt idx="41">
                  <c:v>40.993620000000078</c:v>
                </c:pt>
                <c:pt idx="42">
                  <c:v>41.721020000000067</c:v>
                </c:pt>
                <c:pt idx="43">
                  <c:v>42.392100000000028</c:v>
                </c:pt>
                <c:pt idx="44">
                  <c:v>43.080090000000041</c:v>
                </c:pt>
                <c:pt idx="45">
                  <c:v>43.776780000000031</c:v>
                </c:pt>
                <c:pt idx="46">
                  <c:v>44.450019999999995</c:v>
                </c:pt>
                <c:pt idx="47">
                  <c:v>45.126309999999989</c:v>
                </c:pt>
                <c:pt idx="48">
                  <c:v>45.782980000000066</c:v>
                </c:pt>
                <c:pt idx="49">
                  <c:v>46.366179999999986</c:v>
                </c:pt>
                <c:pt idx="50">
                  <c:v>46.994919999999979</c:v>
                </c:pt>
                <c:pt idx="51">
                  <c:v>47.58901000000003</c:v>
                </c:pt>
                <c:pt idx="52">
                  <c:v>48.26685000000009</c:v>
                </c:pt>
                <c:pt idx="53">
                  <c:v>48.927850000000035</c:v>
                </c:pt>
                <c:pt idx="54">
                  <c:v>49.588730000000055</c:v>
                </c:pt>
                <c:pt idx="55">
                  <c:v>50.250600000000077</c:v>
                </c:pt>
                <c:pt idx="56">
                  <c:v>50.901520000000005</c:v>
                </c:pt>
                <c:pt idx="57">
                  <c:v>51.602759999999989</c:v>
                </c:pt>
                <c:pt idx="58">
                  <c:v>52.268080000000054</c:v>
                </c:pt>
                <c:pt idx="59">
                  <c:v>52.859840000000077</c:v>
                </c:pt>
                <c:pt idx="60">
                  <c:v>53.484460000000013</c:v>
                </c:pt>
                <c:pt idx="61">
                  <c:v>54.06713000000002</c:v>
                </c:pt>
                <c:pt idx="62">
                  <c:v>54.660290000000032</c:v>
                </c:pt>
                <c:pt idx="63">
                  <c:v>55.224829999999997</c:v>
                </c:pt>
                <c:pt idx="64">
                  <c:v>55.719630000000052</c:v>
                </c:pt>
                <c:pt idx="65">
                  <c:v>56.215289999999982</c:v>
                </c:pt>
                <c:pt idx="66">
                  <c:v>56.712350000000015</c:v>
                </c:pt>
                <c:pt idx="67">
                  <c:v>57.263580000000047</c:v>
                </c:pt>
                <c:pt idx="68">
                  <c:v>57.744660000000067</c:v>
                </c:pt>
                <c:pt idx="69">
                  <c:v>58.208240000000046</c:v>
                </c:pt>
                <c:pt idx="70">
                  <c:v>58.692710000000034</c:v>
                </c:pt>
                <c:pt idx="71">
                  <c:v>59.173580000000015</c:v>
                </c:pt>
                <c:pt idx="72">
                  <c:v>59.755449999999996</c:v>
                </c:pt>
                <c:pt idx="73">
                  <c:v>60.269270000000006</c:v>
                </c:pt>
                <c:pt idx="74">
                  <c:v>60.757090000000062</c:v>
                </c:pt>
                <c:pt idx="75">
                  <c:v>61.239800000000059</c:v>
                </c:pt>
                <c:pt idx="76">
                  <c:v>61.749920000000088</c:v>
                </c:pt>
                <c:pt idx="77">
                  <c:v>62.288499999999999</c:v>
                </c:pt>
                <c:pt idx="78">
                  <c:v>62.74490000000003</c:v>
                </c:pt>
                <c:pt idx="79">
                  <c:v>63.224320000000034</c:v>
                </c:pt>
                <c:pt idx="80">
                  <c:v>63.666789999999992</c:v>
                </c:pt>
                <c:pt idx="81">
                  <c:v>64.100880000000075</c:v>
                </c:pt>
                <c:pt idx="82">
                  <c:v>64.515500000000088</c:v>
                </c:pt>
                <c:pt idx="83">
                  <c:v>64.922360000000026</c:v>
                </c:pt>
                <c:pt idx="84">
                  <c:v>65.356440000000021</c:v>
                </c:pt>
                <c:pt idx="85">
                  <c:v>65.857050000000072</c:v>
                </c:pt>
                <c:pt idx="86">
                  <c:v>66.405740000000037</c:v>
                </c:pt>
                <c:pt idx="87">
                  <c:v>66.924750000000017</c:v>
                </c:pt>
                <c:pt idx="88">
                  <c:v>67.433769999999981</c:v>
                </c:pt>
                <c:pt idx="89">
                  <c:v>67.988460000000032</c:v>
                </c:pt>
                <c:pt idx="90">
                  <c:v>68.526550000000043</c:v>
                </c:pt>
                <c:pt idx="91">
                  <c:v>68.888350000000059</c:v>
                </c:pt>
                <c:pt idx="92">
                  <c:v>69.386570000000006</c:v>
                </c:pt>
                <c:pt idx="93">
                  <c:v>69.708410000000072</c:v>
                </c:pt>
                <c:pt idx="94">
                  <c:v>69.957130000000006</c:v>
                </c:pt>
                <c:pt idx="95">
                  <c:v>70.512270000000058</c:v>
                </c:pt>
                <c:pt idx="96">
                  <c:v>71.241719999999987</c:v>
                </c:pt>
                <c:pt idx="97">
                  <c:v>72.304770000000076</c:v>
                </c:pt>
                <c:pt idx="98">
                  <c:v>73.033459999999991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6F-42EA-B54F-C126B0B0033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  <c:pt idx="95">
                  <c:v>4.8640600000000003</c:v>
                </c:pt>
                <c:pt idx="96">
                  <c:v>4.9120699999999999</c:v>
                </c:pt>
                <c:pt idx="97">
                  <c:v>4.9616400000000001</c:v>
                </c:pt>
              </c:numCache>
            </c:numRef>
          </c:xVal>
          <c:yVal>
            <c:numRef>
              <c:f>'HS-2mN-10'!$C$2:$C$99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1.2186900000000378</c:v>
                </c:pt>
                <c:pt idx="2">
                  <c:v>2.3193199999999479</c:v>
                </c:pt>
                <c:pt idx="3">
                  <c:v>3.3287699999999631</c:v>
                </c:pt>
                <c:pt idx="4">
                  <c:v>4.3368699999999762</c:v>
                </c:pt>
                <c:pt idx="5">
                  <c:v>5.2105199999999741</c:v>
                </c:pt>
                <c:pt idx="6">
                  <c:v>6.0440199999999322</c:v>
                </c:pt>
                <c:pt idx="7">
                  <c:v>6.8335700000000088</c:v>
                </c:pt>
                <c:pt idx="8">
                  <c:v>7.5783099999999877</c:v>
                </c:pt>
                <c:pt idx="9">
                  <c:v>8.2970799999999372</c:v>
                </c:pt>
                <c:pt idx="10">
                  <c:v>8.9632500000000164</c:v>
                </c:pt>
                <c:pt idx="11">
                  <c:v>9.751039999999989</c:v>
                </c:pt>
                <c:pt idx="12">
                  <c:v>10.506099999999947</c:v>
                </c:pt>
                <c:pt idx="13">
                  <c:v>11.19575999999995</c:v>
                </c:pt>
                <c:pt idx="14">
                  <c:v>11.869730000000004</c:v>
                </c:pt>
                <c:pt idx="15">
                  <c:v>12.568109999999933</c:v>
                </c:pt>
                <c:pt idx="16">
                  <c:v>13.193520000000035</c:v>
                </c:pt>
                <c:pt idx="17">
                  <c:v>13.753899999999931</c:v>
                </c:pt>
                <c:pt idx="18">
                  <c:v>14.302999999999997</c:v>
                </c:pt>
                <c:pt idx="19">
                  <c:v>14.838070000000016</c:v>
                </c:pt>
                <c:pt idx="20">
                  <c:v>15.36868000000004</c:v>
                </c:pt>
                <c:pt idx="21">
                  <c:v>15.888569999999959</c:v>
                </c:pt>
                <c:pt idx="22">
                  <c:v>16.412270000000035</c:v>
                </c:pt>
                <c:pt idx="23">
                  <c:v>16.927469999999971</c:v>
                </c:pt>
                <c:pt idx="24">
                  <c:v>17.421209999999974</c:v>
                </c:pt>
                <c:pt idx="25">
                  <c:v>17.928120000000035</c:v>
                </c:pt>
                <c:pt idx="26">
                  <c:v>18.429120000000012</c:v>
                </c:pt>
                <c:pt idx="27">
                  <c:v>18.891030000000001</c:v>
                </c:pt>
                <c:pt idx="28">
                  <c:v>19.377359999999953</c:v>
                </c:pt>
                <c:pt idx="29">
                  <c:v>19.827859999999987</c:v>
                </c:pt>
                <c:pt idx="30">
                  <c:v>20.311280000000011</c:v>
                </c:pt>
                <c:pt idx="31">
                  <c:v>20.766600000000039</c:v>
                </c:pt>
                <c:pt idx="32">
                  <c:v>21.175380000000018</c:v>
                </c:pt>
                <c:pt idx="33">
                  <c:v>21.635069999999928</c:v>
                </c:pt>
                <c:pt idx="34">
                  <c:v>22.085090000000037</c:v>
                </c:pt>
                <c:pt idx="35">
                  <c:v>22.506629999999973</c:v>
                </c:pt>
                <c:pt idx="36">
                  <c:v>22.913720000000012</c:v>
                </c:pt>
                <c:pt idx="37">
                  <c:v>23.341260000000034</c:v>
                </c:pt>
                <c:pt idx="38">
                  <c:v>23.807040000000029</c:v>
                </c:pt>
                <c:pt idx="39">
                  <c:v>24.246629999999982</c:v>
                </c:pt>
                <c:pt idx="40">
                  <c:v>24.69037000000003</c:v>
                </c:pt>
                <c:pt idx="41">
                  <c:v>25.117359999999962</c:v>
                </c:pt>
                <c:pt idx="42">
                  <c:v>25.566180000000031</c:v>
                </c:pt>
                <c:pt idx="43">
                  <c:v>25.957639999999969</c:v>
                </c:pt>
                <c:pt idx="44">
                  <c:v>26.341469999999958</c:v>
                </c:pt>
                <c:pt idx="45">
                  <c:v>26.725689999999986</c:v>
                </c:pt>
                <c:pt idx="46">
                  <c:v>27.103949999999941</c:v>
                </c:pt>
                <c:pt idx="47">
                  <c:v>27.467899999999986</c:v>
                </c:pt>
                <c:pt idx="48">
                  <c:v>27.819119999999998</c:v>
                </c:pt>
                <c:pt idx="49">
                  <c:v>28.132939999999962</c:v>
                </c:pt>
                <c:pt idx="50">
                  <c:v>28.45151999999996</c:v>
                </c:pt>
                <c:pt idx="51">
                  <c:v>28.749459999999999</c:v>
                </c:pt>
                <c:pt idx="52">
                  <c:v>29.05036999999993</c:v>
                </c:pt>
                <c:pt idx="53">
                  <c:v>29.36618999999996</c:v>
                </c:pt>
                <c:pt idx="54">
                  <c:v>29.663679999999999</c:v>
                </c:pt>
                <c:pt idx="55">
                  <c:v>29.970289999999977</c:v>
                </c:pt>
                <c:pt idx="56">
                  <c:v>30.284469999999942</c:v>
                </c:pt>
                <c:pt idx="57">
                  <c:v>30.608550000000037</c:v>
                </c:pt>
                <c:pt idx="58">
                  <c:v>30.928109999999947</c:v>
                </c:pt>
                <c:pt idx="59">
                  <c:v>31.216699999999946</c:v>
                </c:pt>
                <c:pt idx="60">
                  <c:v>31.513149999999996</c:v>
                </c:pt>
                <c:pt idx="61">
                  <c:v>31.800269999999955</c:v>
                </c:pt>
                <c:pt idx="62">
                  <c:v>32.087009999999964</c:v>
                </c:pt>
                <c:pt idx="63">
                  <c:v>32.366579999999999</c:v>
                </c:pt>
                <c:pt idx="64">
                  <c:v>32.681050000000027</c:v>
                </c:pt>
                <c:pt idx="65">
                  <c:v>32.97189000000003</c:v>
                </c:pt>
                <c:pt idx="66">
                  <c:v>33.241589999999974</c:v>
                </c:pt>
                <c:pt idx="67">
                  <c:v>33.499799999999937</c:v>
                </c:pt>
                <c:pt idx="68">
                  <c:v>33.762809999999945</c:v>
                </c:pt>
                <c:pt idx="69">
                  <c:v>33.968200000000024</c:v>
                </c:pt>
                <c:pt idx="70">
                  <c:v>34.236530000000016</c:v>
                </c:pt>
                <c:pt idx="71">
                  <c:v>34.522579999999948</c:v>
                </c:pt>
                <c:pt idx="72">
                  <c:v>34.823129999999992</c:v>
                </c:pt>
                <c:pt idx="73">
                  <c:v>35.13316999999995</c:v>
                </c:pt>
                <c:pt idx="74">
                  <c:v>35.421500000000037</c:v>
                </c:pt>
                <c:pt idx="75">
                  <c:v>35.702819999999974</c:v>
                </c:pt>
                <c:pt idx="76">
                  <c:v>35.956990000000019</c:v>
                </c:pt>
                <c:pt idx="77">
                  <c:v>36.233280000000036</c:v>
                </c:pt>
                <c:pt idx="78">
                  <c:v>36.465379999999982</c:v>
                </c:pt>
                <c:pt idx="79">
                  <c:v>36.68611999999996</c:v>
                </c:pt>
                <c:pt idx="80">
                  <c:v>36.916349999999966</c:v>
                </c:pt>
                <c:pt idx="81">
                  <c:v>37.125369999999975</c:v>
                </c:pt>
                <c:pt idx="82">
                  <c:v>37.341419999999971</c:v>
                </c:pt>
                <c:pt idx="83">
                  <c:v>37.535979999999995</c:v>
                </c:pt>
                <c:pt idx="84">
                  <c:v>37.722219999999993</c:v>
                </c:pt>
                <c:pt idx="85">
                  <c:v>37.925330000000031</c:v>
                </c:pt>
                <c:pt idx="86">
                  <c:v>38.136300000000006</c:v>
                </c:pt>
                <c:pt idx="87">
                  <c:v>38.391729999999939</c:v>
                </c:pt>
                <c:pt idx="88">
                  <c:v>38.607619999999997</c:v>
                </c:pt>
                <c:pt idx="89">
                  <c:v>38.958020000000033</c:v>
                </c:pt>
                <c:pt idx="90">
                  <c:v>39.173249999999939</c:v>
                </c:pt>
                <c:pt idx="91">
                  <c:v>39.363569999999982</c:v>
                </c:pt>
                <c:pt idx="92">
                  <c:v>39.517799999999966</c:v>
                </c:pt>
                <c:pt idx="93">
                  <c:v>39.606109999999944</c:v>
                </c:pt>
                <c:pt idx="94">
                  <c:v>39.835370000000012</c:v>
                </c:pt>
                <c:pt idx="95">
                  <c:v>40.123629999999935</c:v>
                </c:pt>
                <c:pt idx="96">
                  <c:v>40.664160000000038</c:v>
                </c:pt>
                <c:pt idx="97">
                  <c:v>41.230540000000019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6F-42EA-B54F-C126B0B0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8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7-4367-826B-B282157F531A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7-4367-826B-B282157F531A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7-4367-826B-B282157F531A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7-4367-826B-B282157F5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57424990311461"/>
          <c:y val="0.12665087220821702"/>
          <c:w val="0.2072882034389214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</c:numCache>
            </c:numRef>
          </c:xVal>
          <c:yVal>
            <c:numRef>
              <c:f>'Pu-2mN-10'!$E$2:$E$96</c:f>
              <c:numCache>
                <c:formatCode>General</c:formatCode>
                <c:ptCount val="95"/>
                <c:pt idx="1">
                  <c:v>2.3921652380313279E-2</c:v>
                </c:pt>
                <c:pt idx="2">
                  <c:v>2.849986555133089E-2</c:v>
                </c:pt>
                <c:pt idx="3">
                  <c:v>3.0162762573858151E-2</c:v>
                </c:pt>
                <c:pt idx="4">
                  <c:v>2.926419873508835E-2</c:v>
                </c:pt>
                <c:pt idx="5">
                  <c:v>3.1481385973304833E-2</c:v>
                </c:pt>
                <c:pt idx="6">
                  <c:v>3.0750168381011279E-2</c:v>
                </c:pt>
                <c:pt idx="7">
                  <c:v>2.9011257347858917E-2</c:v>
                </c:pt>
                <c:pt idx="8">
                  <c:v>2.8402500084694471E-2</c:v>
                </c:pt>
                <c:pt idx="9">
                  <c:v>2.790442022127063E-2</c:v>
                </c:pt>
                <c:pt idx="10">
                  <c:v>2.8035061838382811E-2</c:v>
                </c:pt>
                <c:pt idx="11">
                  <c:v>2.7031975954015939E-2</c:v>
                </c:pt>
                <c:pt idx="12">
                  <c:v>2.5657816499240763E-2</c:v>
                </c:pt>
                <c:pt idx="13">
                  <c:v>2.6072227623456855E-2</c:v>
                </c:pt>
                <c:pt idx="14">
                  <c:v>2.7027575732644093E-2</c:v>
                </c:pt>
                <c:pt idx="15">
                  <c:v>2.6111011725071218E-2</c:v>
                </c:pt>
                <c:pt idx="16">
                  <c:v>2.5110717603352244E-2</c:v>
                </c:pt>
                <c:pt idx="17">
                  <c:v>2.4066336044370841E-2</c:v>
                </c:pt>
                <c:pt idx="18">
                  <c:v>2.4022054229577077E-2</c:v>
                </c:pt>
                <c:pt idx="19">
                  <c:v>2.4014617664529524E-2</c:v>
                </c:pt>
                <c:pt idx="20">
                  <c:v>2.3967639263560957E-2</c:v>
                </c:pt>
                <c:pt idx="21">
                  <c:v>2.4003360455351307E-2</c:v>
                </c:pt>
                <c:pt idx="22">
                  <c:v>2.3494409178083299E-2</c:v>
                </c:pt>
                <c:pt idx="23">
                  <c:v>2.3479745445999844E-2</c:v>
                </c:pt>
                <c:pt idx="24">
                  <c:v>2.2573484306668886E-2</c:v>
                </c:pt>
                <c:pt idx="25">
                  <c:v>2.1847716639438592E-2</c:v>
                </c:pt>
                <c:pt idx="26">
                  <c:v>2.1414697912242674E-2</c:v>
                </c:pt>
                <c:pt idx="27">
                  <c:v>2.0484526715444693E-2</c:v>
                </c:pt>
                <c:pt idx="28">
                  <c:v>2.0620946967723597E-2</c:v>
                </c:pt>
                <c:pt idx="29">
                  <c:v>2.0755076757708251E-2</c:v>
                </c:pt>
                <c:pt idx="30">
                  <c:v>1.931753758582283E-2</c:v>
                </c:pt>
                <c:pt idx="31">
                  <c:v>1.804654621192282E-2</c:v>
                </c:pt>
                <c:pt idx="32">
                  <c:v>1.7902496004710982E-2</c:v>
                </c:pt>
                <c:pt idx="33">
                  <c:v>1.8999254983258582E-2</c:v>
                </c:pt>
                <c:pt idx="34">
                  <c:v>1.8691554890668937E-2</c:v>
                </c:pt>
                <c:pt idx="35">
                  <c:v>1.6550406594638863E-2</c:v>
                </c:pt>
                <c:pt idx="36">
                  <c:v>1.5980699989507262E-2</c:v>
                </c:pt>
                <c:pt idx="37">
                  <c:v>1.7214501902527799E-2</c:v>
                </c:pt>
                <c:pt idx="38">
                  <c:v>1.7955384953689379E-2</c:v>
                </c:pt>
                <c:pt idx="39">
                  <c:v>1.6549046954819062E-2</c:v>
                </c:pt>
                <c:pt idx="40">
                  <c:v>1.5088893050595385E-2</c:v>
                </c:pt>
                <c:pt idx="41">
                  <c:v>1.5349563379196315E-2</c:v>
                </c:pt>
                <c:pt idx="42">
                  <c:v>1.5649410252372341E-2</c:v>
                </c:pt>
                <c:pt idx="43">
                  <c:v>1.3947244907933011E-2</c:v>
                </c:pt>
                <c:pt idx="44">
                  <c:v>1.261118545274839E-2</c:v>
                </c:pt>
                <c:pt idx="45">
                  <c:v>1.2705965134911127E-2</c:v>
                </c:pt>
                <c:pt idx="46">
                  <c:v>1.3116831878777454E-2</c:v>
                </c:pt>
                <c:pt idx="47">
                  <c:v>1.2656914661944709E-2</c:v>
                </c:pt>
                <c:pt idx="48">
                  <c:v>1.2215118992405977E-2</c:v>
                </c:pt>
                <c:pt idx="49">
                  <c:v>1.271274012249104E-2</c:v>
                </c:pt>
                <c:pt idx="50">
                  <c:v>1.3144355174463988E-2</c:v>
                </c:pt>
                <c:pt idx="51">
                  <c:v>1.351697569952603E-2</c:v>
                </c:pt>
                <c:pt idx="52">
                  <c:v>1.3128622339559221E-2</c:v>
                </c:pt>
                <c:pt idx="53">
                  <c:v>1.2711031536112439E-2</c:v>
                </c:pt>
                <c:pt idx="54">
                  <c:v>1.3106968268918174E-2</c:v>
                </c:pt>
                <c:pt idx="55">
                  <c:v>1.3015576783593295E-2</c:v>
                </c:pt>
                <c:pt idx="56">
                  <c:v>1.2569826403099093E-2</c:v>
                </c:pt>
                <c:pt idx="57">
                  <c:v>1.2641738270585148E-2</c:v>
                </c:pt>
                <c:pt idx="58">
                  <c:v>1.28754759112644E-2</c:v>
                </c:pt>
                <c:pt idx="59">
                  <c:v>1.2653080559123555E-2</c:v>
                </c:pt>
                <c:pt idx="60">
                  <c:v>1.2418334920533156E-2</c:v>
                </c:pt>
                <c:pt idx="61">
                  <c:v>1.2560258534789965E-2</c:v>
                </c:pt>
                <c:pt idx="62">
                  <c:v>1.1884633346818652E-2</c:v>
                </c:pt>
                <c:pt idx="63">
                  <c:v>1.135259815511125E-2</c:v>
                </c:pt>
                <c:pt idx="64">
                  <c:v>1.2086966773492311E-2</c:v>
                </c:pt>
                <c:pt idx="65">
                  <c:v>1.2118068257503882E-2</c:v>
                </c:pt>
                <c:pt idx="66">
                  <c:v>1.1896926781734124E-2</c:v>
                </c:pt>
                <c:pt idx="67">
                  <c:v>1.1661385675840425E-2</c:v>
                </c:pt>
                <c:pt idx="68">
                  <c:v>1.1532412186083621E-2</c:v>
                </c:pt>
                <c:pt idx="69">
                  <c:v>1.1668299002968199E-2</c:v>
                </c:pt>
                <c:pt idx="70">
                  <c:v>1.0975768814327979E-2</c:v>
                </c:pt>
                <c:pt idx="71">
                  <c:v>1.0018205987363717E-2</c:v>
                </c:pt>
                <c:pt idx="72">
                  <c:v>1.0233761505299064E-2</c:v>
                </c:pt>
                <c:pt idx="73">
                  <c:v>1.083257207208904E-2</c:v>
                </c:pt>
                <c:pt idx="74">
                  <c:v>1.0081327033450729E-2</c:v>
                </c:pt>
                <c:pt idx="75">
                  <c:v>9.0219366701253436E-3</c:v>
                </c:pt>
                <c:pt idx="76">
                  <c:v>8.6896440629046015E-3</c:v>
                </c:pt>
                <c:pt idx="77">
                  <c:v>9.1673990436701523E-3</c:v>
                </c:pt>
                <c:pt idx="78">
                  <c:v>9.3945443437880635E-3</c:v>
                </c:pt>
                <c:pt idx="79">
                  <c:v>8.5265963086483161E-3</c:v>
                </c:pt>
                <c:pt idx="80">
                  <c:v>8.8236420364546705E-3</c:v>
                </c:pt>
                <c:pt idx="81">
                  <c:v>9.9200761881151692E-3</c:v>
                </c:pt>
                <c:pt idx="82">
                  <c:v>9.2944688744809843E-3</c:v>
                </c:pt>
                <c:pt idx="83">
                  <c:v>8.8480634588093705E-3</c:v>
                </c:pt>
                <c:pt idx="84">
                  <c:v>9.3584260498672609E-3</c:v>
                </c:pt>
                <c:pt idx="85">
                  <c:v>1.0064638832383652E-2</c:v>
                </c:pt>
                <c:pt idx="86">
                  <c:v>1.0271102578784531E-2</c:v>
                </c:pt>
                <c:pt idx="87">
                  <c:v>9.638581033396515E-3</c:v>
                </c:pt>
                <c:pt idx="88">
                  <c:v>9.4785123316941961E-3</c:v>
                </c:pt>
                <c:pt idx="89">
                  <c:v>9.3250945034366543E-3</c:v>
                </c:pt>
                <c:pt idx="90">
                  <c:v>9.136140967939568E-3</c:v>
                </c:pt>
                <c:pt idx="91">
                  <c:v>8.6270873504653307E-3</c:v>
                </c:pt>
                <c:pt idx="92">
                  <c:v>9.8050712187595992E-3</c:v>
                </c:pt>
                <c:pt idx="93">
                  <c:v>1.1279294373303567E-2</c:v>
                </c:pt>
                <c:pt idx="94">
                  <c:v>1.2587099154545648E-2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9-49EF-9C86-A36B13E708B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</c:numCache>
            </c:numRef>
          </c:xVal>
          <c:yVal>
            <c:numRef>
              <c:f>'ZnO-2mN-10'!$E$2:$E$97</c:f>
              <c:numCache>
                <c:formatCode>General</c:formatCode>
                <c:ptCount val="96"/>
                <c:pt idx="1">
                  <c:v>3.4938499049094289E-2</c:v>
                </c:pt>
                <c:pt idx="2">
                  <c:v>3.7239668033504723E-2</c:v>
                </c:pt>
                <c:pt idx="3">
                  <c:v>3.7312576639834102E-2</c:v>
                </c:pt>
                <c:pt idx="4">
                  <c:v>3.4273045742442693E-2</c:v>
                </c:pt>
                <c:pt idx="5">
                  <c:v>2.9684423724586018E-2</c:v>
                </c:pt>
                <c:pt idx="6">
                  <c:v>2.8240221222664331E-2</c:v>
                </c:pt>
                <c:pt idx="7">
                  <c:v>2.9604742793851859E-2</c:v>
                </c:pt>
                <c:pt idx="8">
                  <c:v>2.793120706741873E-2</c:v>
                </c:pt>
                <c:pt idx="9">
                  <c:v>2.4802164850478103E-2</c:v>
                </c:pt>
                <c:pt idx="10">
                  <c:v>2.498819306112705E-2</c:v>
                </c:pt>
                <c:pt idx="11">
                  <c:v>2.6651760146093627E-2</c:v>
                </c:pt>
                <c:pt idx="12">
                  <c:v>2.782986041804936E-2</c:v>
                </c:pt>
                <c:pt idx="13">
                  <c:v>2.7726146600839347E-2</c:v>
                </c:pt>
                <c:pt idx="14">
                  <c:v>2.6916567988353072E-2</c:v>
                </c:pt>
                <c:pt idx="15">
                  <c:v>2.6449033358782872E-2</c:v>
                </c:pt>
                <c:pt idx="16">
                  <c:v>2.4478621560967865E-2</c:v>
                </c:pt>
                <c:pt idx="17">
                  <c:v>2.3808032749709579E-2</c:v>
                </c:pt>
                <c:pt idx="18">
                  <c:v>2.3861762263947057E-2</c:v>
                </c:pt>
                <c:pt idx="19">
                  <c:v>2.3389508115813848E-2</c:v>
                </c:pt>
                <c:pt idx="20">
                  <c:v>2.3474364261659674E-2</c:v>
                </c:pt>
                <c:pt idx="21">
                  <c:v>2.3070480791818684E-2</c:v>
                </c:pt>
                <c:pt idx="22">
                  <c:v>2.2365109545696857E-2</c:v>
                </c:pt>
                <c:pt idx="23">
                  <c:v>2.2165635085267088E-2</c:v>
                </c:pt>
                <c:pt idx="24">
                  <c:v>2.1807435265305528E-2</c:v>
                </c:pt>
                <c:pt idx="25">
                  <c:v>2.0761215868881602E-2</c:v>
                </c:pt>
                <c:pt idx="26">
                  <c:v>1.9246280571543196E-2</c:v>
                </c:pt>
                <c:pt idx="27">
                  <c:v>1.8006772312878668E-2</c:v>
                </c:pt>
                <c:pt idx="28">
                  <c:v>1.8411231650030769E-2</c:v>
                </c:pt>
                <c:pt idx="29">
                  <c:v>2.0164989194173935E-2</c:v>
                </c:pt>
                <c:pt idx="30">
                  <c:v>2.0512265793958279E-2</c:v>
                </c:pt>
                <c:pt idx="31">
                  <c:v>1.9010251183924024E-2</c:v>
                </c:pt>
                <c:pt idx="32">
                  <c:v>1.9328464907828628E-2</c:v>
                </c:pt>
                <c:pt idx="33">
                  <c:v>1.9183593575380197E-2</c:v>
                </c:pt>
                <c:pt idx="34">
                  <c:v>1.7223496763505923E-2</c:v>
                </c:pt>
                <c:pt idx="35">
                  <c:v>1.6133786789085662E-2</c:v>
                </c:pt>
                <c:pt idx="36">
                  <c:v>1.605373192499782E-2</c:v>
                </c:pt>
                <c:pt idx="37">
                  <c:v>1.5881369335284699E-2</c:v>
                </c:pt>
                <c:pt idx="38">
                  <c:v>1.5146215663813682E-2</c:v>
                </c:pt>
                <c:pt idx="39">
                  <c:v>1.4619050147624496E-2</c:v>
                </c:pt>
                <c:pt idx="40">
                  <c:v>1.4508319360714547E-2</c:v>
                </c:pt>
                <c:pt idx="41">
                  <c:v>1.5529462954145368E-2</c:v>
                </c:pt>
                <c:pt idx="42">
                  <c:v>1.6391054724163877E-2</c:v>
                </c:pt>
                <c:pt idx="43">
                  <c:v>1.6084080994965177E-2</c:v>
                </c:pt>
                <c:pt idx="44">
                  <c:v>1.5092449303055004E-2</c:v>
                </c:pt>
                <c:pt idx="45">
                  <c:v>1.4652011830193167E-2</c:v>
                </c:pt>
                <c:pt idx="46">
                  <c:v>1.4927481442333657E-2</c:v>
                </c:pt>
                <c:pt idx="47">
                  <c:v>1.495926408525278E-2</c:v>
                </c:pt>
                <c:pt idx="48">
                  <c:v>1.5008954888570018E-2</c:v>
                </c:pt>
                <c:pt idx="49">
                  <c:v>1.4152063937063527E-2</c:v>
                </c:pt>
                <c:pt idx="50">
                  <c:v>1.2461811158319637E-2</c:v>
                </c:pt>
                <c:pt idx="51">
                  <c:v>1.1888392687437757E-2</c:v>
                </c:pt>
                <c:pt idx="52">
                  <c:v>1.3024646675758462E-2</c:v>
                </c:pt>
                <c:pt idx="53">
                  <c:v>1.3377676872598257E-2</c:v>
                </c:pt>
                <c:pt idx="54">
                  <c:v>1.2799782947188717E-2</c:v>
                </c:pt>
                <c:pt idx="55">
                  <c:v>1.2818990968015344E-2</c:v>
                </c:pt>
                <c:pt idx="56">
                  <c:v>1.2636166702511708E-2</c:v>
                </c:pt>
                <c:pt idx="57">
                  <c:v>1.2411042897790414E-2</c:v>
                </c:pt>
                <c:pt idx="58">
                  <c:v>1.283429940587303E-2</c:v>
                </c:pt>
                <c:pt idx="59">
                  <c:v>1.3675568742035196E-2</c:v>
                </c:pt>
                <c:pt idx="60">
                  <c:v>1.4563899426757301E-2</c:v>
                </c:pt>
                <c:pt idx="61">
                  <c:v>1.4502158040003692E-2</c:v>
                </c:pt>
                <c:pt idx="62">
                  <c:v>1.3003180481711826E-2</c:v>
                </c:pt>
                <c:pt idx="63">
                  <c:v>1.1763602467961572E-2</c:v>
                </c:pt>
                <c:pt idx="64">
                  <c:v>1.1257977811838894E-2</c:v>
                </c:pt>
                <c:pt idx="65">
                  <c:v>1.0897439199548217E-2</c:v>
                </c:pt>
                <c:pt idx="66">
                  <c:v>1.0346135989193109E-2</c:v>
                </c:pt>
                <c:pt idx="67">
                  <c:v>9.4904060380790849E-3</c:v>
                </c:pt>
                <c:pt idx="68">
                  <c:v>9.1743063239198199E-3</c:v>
                </c:pt>
                <c:pt idx="69">
                  <c:v>9.833009528345836E-3</c:v>
                </c:pt>
                <c:pt idx="70">
                  <c:v>1.0985574312551222E-2</c:v>
                </c:pt>
                <c:pt idx="71">
                  <c:v>1.1779690097846339E-2</c:v>
                </c:pt>
                <c:pt idx="72">
                  <c:v>1.2072792979942787E-2</c:v>
                </c:pt>
                <c:pt idx="73">
                  <c:v>1.1472229872632415E-2</c:v>
                </c:pt>
                <c:pt idx="74">
                  <c:v>1.0561329417962893E-2</c:v>
                </c:pt>
                <c:pt idx="75">
                  <c:v>1.0166420233076076E-2</c:v>
                </c:pt>
                <c:pt idx="76">
                  <c:v>1.0520362351594311E-2</c:v>
                </c:pt>
                <c:pt idx="77">
                  <c:v>1.0959740415906792E-2</c:v>
                </c:pt>
                <c:pt idx="78">
                  <c:v>1.0273307880423811E-2</c:v>
                </c:pt>
                <c:pt idx="79">
                  <c:v>1.0061423560736579E-2</c:v>
                </c:pt>
                <c:pt idx="80">
                  <c:v>9.8096973180759554E-3</c:v>
                </c:pt>
                <c:pt idx="81">
                  <c:v>9.4644153316053199E-3</c:v>
                </c:pt>
                <c:pt idx="82">
                  <c:v>9.5907880756099448E-3</c:v>
                </c:pt>
                <c:pt idx="83">
                  <c:v>8.8871344769341463E-3</c:v>
                </c:pt>
                <c:pt idx="84">
                  <c:v>8.9107436560145418E-3</c:v>
                </c:pt>
                <c:pt idx="85">
                  <c:v>9.1532118276929225E-3</c:v>
                </c:pt>
                <c:pt idx="86">
                  <c:v>9.4327052894145839E-3</c:v>
                </c:pt>
                <c:pt idx="87">
                  <c:v>1.0139644125225252E-2</c:v>
                </c:pt>
                <c:pt idx="88">
                  <c:v>1.081280176279205E-2</c:v>
                </c:pt>
                <c:pt idx="89">
                  <c:v>1.0230557918265448E-2</c:v>
                </c:pt>
                <c:pt idx="90">
                  <c:v>8.5589493285441326E-3</c:v>
                </c:pt>
                <c:pt idx="91">
                  <c:v>8.017526674949085E-3</c:v>
                </c:pt>
                <c:pt idx="92">
                  <c:v>8.6397220079391379E-3</c:v>
                </c:pt>
                <c:pt idx="93">
                  <c:v>8.2406464167553185E-3</c:v>
                </c:pt>
                <c:pt idx="94">
                  <c:v>7.9706434399788167E-3</c:v>
                </c:pt>
                <c:pt idx="95">
                  <c:v>7.6476886478990102E-3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9-49EF-9C86-A36B13E708B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</c:numCache>
            </c:numRef>
          </c:xVal>
          <c:yVal>
            <c:numRef>
              <c:f>'SS-2mN-10'!$E$2:$E$96</c:f>
              <c:numCache>
                <c:formatCode>General</c:formatCode>
                <c:ptCount val="95"/>
                <c:pt idx="1">
                  <c:v>3.4751896621411239E-2</c:v>
                </c:pt>
                <c:pt idx="2">
                  <c:v>3.7156490059851201E-2</c:v>
                </c:pt>
                <c:pt idx="3">
                  <c:v>3.701473679647576E-2</c:v>
                </c:pt>
                <c:pt idx="4">
                  <c:v>3.3991486130326008E-2</c:v>
                </c:pt>
                <c:pt idx="5">
                  <c:v>3.0994981414862784E-2</c:v>
                </c:pt>
                <c:pt idx="6">
                  <c:v>2.762062376096313E-2</c:v>
                </c:pt>
                <c:pt idx="7">
                  <c:v>2.5712259763485592E-2</c:v>
                </c:pt>
                <c:pt idx="8">
                  <c:v>2.7104604392609387E-2</c:v>
                </c:pt>
                <c:pt idx="9">
                  <c:v>2.7910325238032215E-2</c:v>
                </c:pt>
                <c:pt idx="10">
                  <c:v>2.7915291888010476E-2</c:v>
                </c:pt>
                <c:pt idx="11">
                  <c:v>2.9111719614052848E-2</c:v>
                </c:pt>
                <c:pt idx="12">
                  <c:v>2.8433828140853025E-2</c:v>
                </c:pt>
                <c:pt idx="13">
                  <c:v>2.7227518203866607E-2</c:v>
                </c:pt>
                <c:pt idx="14">
                  <c:v>2.6240140693752773E-2</c:v>
                </c:pt>
                <c:pt idx="15">
                  <c:v>2.6039494424845818E-2</c:v>
                </c:pt>
                <c:pt idx="16">
                  <c:v>2.623091901473773E-2</c:v>
                </c:pt>
                <c:pt idx="17">
                  <c:v>2.4939968819953948E-2</c:v>
                </c:pt>
                <c:pt idx="18">
                  <c:v>2.446674536036102E-2</c:v>
                </c:pt>
                <c:pt idx="19">
                  <c:v>2.4413979290848493E-2</c:v>
                </c:pt>
                <c:pt idx="20">
                  <c:v>2.3588023347352417E-2</c:v>
                </c:pt>
                <c:pt idx="21">
                  <c:v>2.2459365804274305E-2</c:v>
                </c:pt>
                <c:pt idx="22">
                  <c:v>2.1237688827778212E-2</c:v>
                </c:pt>
                <c:pt idx="23">
                  <c:v>2.1988620783121832E-2</c:v>
                </c:pt>
                <c:pt idx="24">
                  <c:v>2.3927221787301448E-2</c:v>
                </c:pt>
                <c:pt idx="25">
                  <c:v>2.4226868135680465E-2</c:v>
                </c:pt>
                <c:pt idx="26">
                  <c:v>2.358271829693083E-2</c:v>
                </c:pt>
                <c:pt idx="27">
                  <c:v>2.4208873127360454E-2</c:v>
                </c:pt>
                <c:pt idx="28">
                  <c:v>2.4068787439438445E-2</c:v>
                </c:pt>
                <c:pt idx="29">
                  <c:v>2.2015069275230219E-2</c:v>
                </c:pt>
                <c:pt idx="30">
                  <c:v>2.1161605477935795E-2</c:v>
                </c:pt>
                <c:pt idx="31">
                  <c:v>2.0121055418710589E-2</c:v>
                </c:pt>
                <c:pt idx="32">
                  <c:v>1.8174308974130072E-2</c:v>
                </c:pt>
                <c:pt idx="33">
                  <c:v>1.6869426827290871E-2</c:v>
                </c:pt>
                <c:pt idx="34">
                  <c:v>1.7418268890987125E-2</c:v>
                </c:pt>
                <c:pt idx="35">
                  <c:v>1.9209728639392461E-2</c:v>
                </c:pt>
                <c:pt idx="36">
                  <c:v>1.9279449645950793E-2</c:v>
                </c:pt>
                <c:pt idx="37">
                  <c:v>1.8474911113579514E-2</c:v>
                </c:pt>
                <c:pt idx="38">
                  <c:v>1.8055591742604068E-2</c:v>
                </c:pt>
                <c:pt idx="39">
                  <c:v>1.8299864699422023E-2</c:v>
                </c:pt>
                <c:pt idx="40">
                  <c:v>1.8381523997365881E-2</c:v>
                </c:pt>
                <c:pt idx="41">
                  <c:v>1.7370903276963386E-2</c:v>
                </c:pt>
                <c:pt idx="42">
                  <c:v>1.665614276770605E-2</c:v>
                </c:pt>
                <c:pt idx="43">
                  <c:v>1.6970102724824788E-2</c:v>
                </c:pt>
                <c:pt idx="44">
                  <c:v>1.7437876909909215E-2</c:v>
                </c:pt>
                <c:pt idx="45">
                  <c:v>1.7057658895540843E-2</c:v>
                </c:pt>
                <c:pt idx="46">
                  <c:v>1.6796759786940899E-2</c:v>
                </c:pt>
                <c:pt idx="47">
                  <c:v>1.6748259446317085E-2</c:v>
                </c:pt>
                <c:pt idx="48">
                  <c:v>1.5498890945002312E-2</c:v>
                </c:pt>
                <c:pt idx="49">
                  <c:v>1.5090878033115497E-2</c:v>
                </c:pt>
                <c:pt idx="50">
                  <c:v>1.471656582793743E-2</c:v>
                </c:pt>
                <c:pt idx="51">
                  <c:v>1.5146137867539228E-2</c:v>
                </c:pt>
                <c:pt idx="52">
                  <c:v>1.5690816277127682E-2</c:v>
                </c:pt>
                <c:pt idx="53">
                  <c:v>1.4877698570941801E-2</c:v>
                </c:pt>
                <c:pt idx="54">
                  <c:v>1.5509000109781351E-2</c:v>
                </c:pt>
                <c:pt idx="55">
                  <c:v>1.5815572565796247E-2</c:v>
                </c:pt>
                <c:pt idx="56">
                  <c:v>1.6165822393156139E-2</c:v>
                </c:pt>
                <c:pt idx="57">
                  <c:v>1.593429339800443E-2</c:v>
                </c:pt>
                <c:pt idx="58">
                  <c:v>1.4436601769479071E-2</c:v>
                </c:pt>
                <c:pt idx="59">
                  <c:v>1.4365899671757673E-2</c:v>
                </c:pt>
                <c:pt idx="60">
                  <c:v>1.4631003692711513E-2</c:v>
                </c:pt>
                <c:pt idx="61">
                  <c:v>1.4351065560990372E-2</c:v>
                </c:pt>
                <c:pt idx="62">
                  <c:v>1.4075424456362976E-2</c:v>
                </c:pt>
                <c:pt idx="63">
                  <c:v>1.281635302406124E-2</c:v>
                </c:pt>
                <c:pt idx="64">
                  <c:v>1.2090418661407178E-2</c:v>
                </c:pt>
                <c:pt idx="65">
                  <c:v>1.2047075001855766E-2</c:v>
                </c:pt>
                <c:pt idx="66">
                  <c:v>1.2449304619931904E-2</c:v>
                </c:pt>
                <c:pt idx="67">
                  <c:v>1.0844792777770096E-2</c:v>
                </c:pt>
                <c:pt idx="68">
                  <c:v>9.7810172988574088E-3</c:v>
                </c:pt>
                <c:pt idx="69">
                  <c:v>1.1135008214542231E-2</c:v>
                </c:pt>
                <c:pt idx="70">
                  <c:v>1.1494005776097379E-2</c:v>
                </c:pt>
                <c:pt idx="71">
                  <c:v>1.2434702241698225E-2</c:v>
                </c:pt>
                <c:pt idx="72">
                  <c:v>1.3046376003725633E-2</c:v>
                </c:pt>
                <c:pt idx="73">
                  <c:v>1.2130886334045817E-2</c:v>
                </c:pt>
                <c:pt idx="74">
                  <c:v>1.1769967683772808E-2</c:v>
                </c:pt>
                <c:pt idx="75">
                  <c:v>1.2107342460607944E-2</c:v>
                </c:pt>
                <c:pt idx="76">
                  <c:v>1.2779585543212115E-2</c:v>
                </c:pt>
                <c:pt idx="77">
                  <c:v>1.2244932637318256E-2</c:v>
                </c:pt>
                <c:pt idx="78">
                  <c:v>1.1636918231729212E-2</c:v>
                </c:pt>
                <c:pt idx="79">
                  <c:v>1.1453571995959127E-2</c:v>
                </c:pt>
                <c:pt idx="80">
                  <c:v>1.0707914134625433E-2</c:v>
                </c:pt>
                <c:pt idx="81">
                  <c:v>1.0325215450456574E-2</c:v>
                </c:pt>
                <c:pt idx="82">
                  <c:v>9.9038269412728575E-3</c:v>
                </c:pt>
                <c:pt idx="83">
                  <c:v>9.7409000012990098E-3</c:v>
                </c:pt>
                <c:pt idx="84">
                  <c:v>1.0739506979633726E-2</c:v>
                </c:pt>
                <c:pt idx="85">
                  <c:v>1.1765445135780622E-2</c:v>
                </c:pt>
                <c:pt idx="86">
                  <c:v>1.1746226744905417E-2</c:v>
                </c:pt>
                <c:pt idx="87">
                  <c:v>1.1252694025311814E-2</c:v>
                </c:pt>
                <c:pt idx="88">
                  <c:v>1.1926198635160227E-2</c:v>
                </c:pt>
                <c:pt idx="89">
                  <c:v>1.2786873463772682E-2</c:v>
                </c:pt>
                <c:pt idx="90">
                  <c:v>1.0606035539760406E-2</c:v>
                </c:pt>
                <c:pt idx="91">
                  <c:v>1.0427131864684207E-2</c:v>
                </c:pt>
                <c:pt idx="92">
                  <c:v>1.0112201198172036E-2</c:v>
                </c:pt>
                <c:pt idx="93">
                  <c:v>7.0329319152333172E-3</c:v>
                </c:pt>
                <c:pt idx="94">
                  <c:v>9.902662783241211E-3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09-49EF-9C86-A36B13E708B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</c:numCache>
            </c:numRef>
          </c:xVal>
          <c:yVal>
            <c:numRef>
              <c:f>'HS-2mN-10'!$E$2:$E$96</c:f>
              <c:numCache>
                <c:formatCode>General</c:formatCode>
                <c:ptCount val="95"/>
                <c:pt idx="1">
                  <c:v>3.3515398206375259E-2</c:v>
                </c:pt>
                <c:pt idx="2">
                  <c:v>3.5259815574006564E-2</c:v>
                </c:pt>
                <c:pt idx="3">
                  <c:v>3.3055277739732276E-2</c:v>
                </c:pt>
                <c:pt idx="4">
                  <c:v>3.0045691758237299E-2</c:v>
                </c:pt>
                <c:pt idx="5">
                  <c:v>2.7138719138144984E-2</c:v>
                </c:pt>
                <c:pt idx="6">
                  <c:v>2.5960425977085613E-2</c:v>
                </c:pt>
                <c:pt idx="7">
                  <c:v>2.3475408761740355E-2</c:v>
                </c:pt>
                <c:pt idx="8">
                  <c:v>2.1535306369260959E-2</c:v>
                </c:pt>
                <c:pt idx="9">
                  <c:v>2.0120350944802513E-2</c:v>
                </c:pt>
                <c:pt idx="10">
                  <c:v>2.2187810237874517E-2</c:v>
                </c:pt>
                <c:pt idx="11">
                  <c:v>2.3859808895366912E-2</c:v>
                </c:pt>
                <c:pt idx="12">
                  <c:v>2.1786182836970789E-2</c:v>
                </c:pt>
                <c:pt idx="13">
                  <c:v>2.091990124619587E-2</c:v>
                </c:pt>
                <c:pt idx="14">
                  <c:v>2.0915981727298555E-2</c:v>
                </c:pt>
                <c:pt idx="15">
                  <c:v>1.997885698484865E-2</c:v>
                </c:pt>
                <c:pt idx="16">
                  <c:v>1.7813940996617896E-2</c:v>
                </c:pt>
                <c:pt idx="17">
                  <c:v>1.7026070710802248E-2</c:v>
                </c:pt>
                <c:pt idx="18">
                  <c:v>1.7143952540889223E-2</c:v>
                </c:pt>
                <c:pt idx="19">
                  <c:v>1.6059436826879634E-2</c:v>
                </c:pt>
                <c:pt idx="20">
                  <c:v>1.4951131626092044E-2</c:v>
                </c:pt>
                <c:pt idx="21">
                  <c:v>1.5364646620687317E-2</c:v>
                </c:pt>
                <c:pt idx="22">
                  <c:v>1.5914817169462876E-2</c:v>
                </c:pt>
                <c:pt idx="23">
                  <c:v>1.5759128730516828E-2</c:v>
                </c:pt>
                <c:pt idx="24">
                  <c:v>1.57173620659538E-2</c:v>
                </c:pt>
                <c:pt idx="25">
                  <c:v>1.5589846498265643E-2</c:v>
                </c:pt>
                <c:pt idx="26">
                  <c:v>1.4849930684682084E-2</c:v>
                </c:pt>
                <c:pt idx="27">
                  <c:v>1.4937406441195115E-2</c:v>
                </c:pt>
                <c:pt idx="28">
                  <c:v>1.502248852866509E-2</c:v>
                </c:pt>
                <c:pt idx="29">
                  <c:v>1.5115250531214207E-2</c:v>
                </c:pt>
                <c:pt idx="30">
                  <c:v>1.5058842222264716E-2</c:v>
                </c:pt>
                <c:pt idx="31">
                  <c:v>1.2687791109117988E-2</c:v>
                </c:pt>
                <c:pt idx="32">
                  <c:v>1.2633508984156017E-2</c:v>
                </c:pt>
                <c:pt idx="33">
                  <c:v>1.4377316297937402E-2</c:v>
                </c:pt>
                <c:pt idx="34">
                  <c:v>1.4117538898793993E-2</c:v>
                </c:pt>
                <c:pt idx="35">
                  <c:v>1.3241560861637499E-2</c:v>
                </c:pt>
                <c:pt idx="36">
                  <c:v>1.2707965411380246E-2</c:v>
                </c:pt>
                <c:pt idx="37">
                  <c:v>1.334485470641242E-2</c:v>
                </c:pt>
                <c:pt idx="38">
                  <c:v>1.4083643116879808E-2</c:v>
                </c:pt>
                <c:pt idx="39">
                  <c:v>1.4133935107032867E-2</c:v>
                </c:pt>
                <c:pt idx="40">
                  <c:v>1.3566867524730233E-2</c:v>
                </c:pt>
                <c:pt idx="41">
                  <c:v>1.3256944740247042E-2</c:v>
                </c:pt>
                <c:pt idx="42">
                  <c:v>1.2660926912503223E-2</c:v>
                </c:pt>
                <c:pt idx="43">
                  <c:v>1.153133446787658E-2</c:v>
                </c:pt>
                <c:pt idx="44">
                  <c:v>1.1258193751347796E-2</c:v>
                </c:pt>
                <c:pt idx="45">
                  <c:v>1.0976879634237309E-2</c:v>
                </c:pt>
                <c:pt idx="46">
                  <c:v>1.0718638898391355E-2</c:v>
                </c:pt>
                <c:pt idx="47">
                  <c:v>1.0587908343648237E-2</c:v>
                </c:pt>
                <c:pt idx="48">
                  <c:v>1.0149092509044852E-2</c:v>
                </c:pt>
                <c:pt idx="49">
                  <c:v>9.6140484813123633E-3</c:v>
                </c:pt>
                <c:pt idx="50">
                  <c:v>9.0874692425620771E-3</c:v>
                </c:pt>
                <c:pt idx="51">
                  <c:v>8.8482687697219748E-3</c:v>
                </c:pt>
                <c:pt idx="52">
                  <c:v>9.2524715211613033E-3</c:v>
                </c:pt>
                <c:pt idx="53">
                  <c:v>9.0067764733436709E-3</c:v>
                </c:pt>
                <c:pt idx="54">
                  <c:v>8.6726895524653642E-3</c:v>
                </c:pt>
                <c:pt idx="55">
                  <c:v>9.1974022539536519E-3</c:v>
                </c:pt>
                <c:pt idx="56">
                  <c:v>9.5350282992476901E-3</c:v>
                </c:pt>
                <c:pt idx="57">
                  <c:v>9.5119405691753665E-3</c:v>
                </c:pt>
                <c:pt idx="58">
                  <c:v>9.1525096481172453E-3</c:v>
                </c:pt>
                <c:pt idx="59">
                  <c:v>9.0539198196141913E-3</c:v>
                </c:pt>
                <c:pt idx="60">
                  <c:v>9.279955325409716E-3</c:v>
                </c:pt>
                <c:pt idx="61">
                  <c:v>9.0272604219682404E-3</c:v>
                </c:pt>
                <c:pt idx="62">
                  <c:v>8.7797075752196873E-3</c:v>
                </c:pt>
                <c:pt idx="63">
                  <c:v>9.3042120902004158E-3</c:v>
                </c:pt>
                <c:pt idx="64">
                  <c:v>9.583635504657283E-3</c:v>
                </c:pt>
                <c:pt idx="65">
                  <c:v>8.8434915843842565E-3</c:v>
                </c:pt>
                <c:pt idx="66">
                  <c:v>8.2598713330579877E-3</c:v>
                </c:pt>
                <c:pt idx="67">
                  <c:v>8.1237977231489213E-3</c:v>
                </c:pt>
                <c:pt idx="68">
                  <c:v>6.9736831848925046E-3</c:v>
                </c:pt>
                <c:pt idx="69">
                  <c:v>6.7316106613780268E-3</c:v>
                </c:pt>
                <c:pt idx="70">
                  <c:v>7.9208331274491645E-3</c:v>
                </c:pt>
                <c:pt idx="71">
                  <c:v>8.8864468245849274E-3</c:v>
                </c:pt>
                <c:pt idx="72">
                  <c:v>9.3231034676350341E-3</c:v>
                </c:pt>
                <c:pt idx="73">
                  <c:v>8.7048854891161858E-3</c:v>
                </c:pt>
                <c:pt idx="74">
                  <c:v>8.3373403270908322E-3</c:v>
                </c:pt>
                <c:pt idx="75">
                  <c:v>7.9869117051728257E-3</c:v>
                </c:pt>
                <c:pt idx="76">
                  <c:v>7.9359224498787694E-3</c:v>
                </c:pt>
                <c:pt idx="77">
                  <c:v>7.5884174815904464E-3</c:v>
                </c:pt>
                <c:pt idx="78">
                  <c:v>6.7522428223541694E-3</c:v>
                </c:pt>
                <c:pt idx="79">
                  <c:v>6.755084544876392E-3</c:v>
                </c:pt>
                <c:pt idx="80">
                  <c:v>6.711609968401866E-3</c:v>
                </c:pt>
                <c:pt idx="81">
                  <c:v>6.6521137159306406E-3</c:v>
                </c:pt>
                <c:pt idx="82">
                  <c:v>6.3636287306001668E-3</c:v>
                </c:pt>
                <c:pt idx="83">
                  <c:v>5.7078241785028161E-3</c:v>
                </c:pt>
                <c:pt idx="84">
                  <c:v>5.7456087381466585E-3</c:v>
                </c:pt>
                <c:pt idx="85">
                  <c:v>5.955796417912212E-3</c:v>
                </c:pt>
                <c:pt idx="86">
                  <c:v>6.4026637476894081E-3</c:v>
                </c:pt>
                <c:pt idx="87">
                  <c:v>6.483471141038105E-3</c:v>
                </c:pt>
                <c:pt idx="88">
                  <c:v>8.1312329111771775E-3</c:v>
                </c:pt>
                <c:pt idx="89">
                  <c:v>8.456585352583328E-3</c:v>
                </c:pt>
                <c:pt idx="90">
                  <c:v>6.3068141823354081E-3</c:v>
                </c:pt>
                <c:pt idx="91">
                  <c:v>5.4656597884928815E-3</c:v>
                </c:pt>
                <c:pt idx="92">
                  <c:v>3.8357453794501169E-3</c:v>
                </c:pt>
                <c:pt idx="93">
                  <c:v>4.9750609806038446E-3</c:v>
                </c:pt>
                <c:pt idx="94">
                  <c:v>8.0244000681684215E-3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09-49EF-9C86-A36B13E70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E0-46C5-9C36-66452C0CE6F9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E0-46C5-9C36-66452C0CE6F9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E0-46C5-9C36-66452C0CE6F9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E0-46C5-9C36-66452C0CE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4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53348549224409"/>
          <c:y val="9.2364365780436705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41000000000002"/>
            <c:dispRSqr val="0"/>
            <c:dispEq val="1"/>
            <c:trendlineLbl>
              <c:layout>
                <c:manualLayout>
                  <c:x val="-0.31501711228966045"/>
                  <c:y val="-0.141095378208439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'Pu-2mN-10'!$H$2:$H$100</c:f>
              <c:numCache>
                <c:formatCode>General</c:formatCode>
                <c:ptCount val="99"/>
                <c:pt idx="1">
                  <c:v>-3.7329712728410458</c:v>
                </c:pt>
                <c:pt idx="2">
                  <c:v>-3.5578559092158213</c:v>
                </c:pt>
                <c:pt idx="3">
                  <c:v>-3.5011471427606922</c:v>
                </c:pt>
                <c:pt idx="4">
                  <c:v>-3.5313903962451385</c:v>
                </c:pt>
                <c:pt idx="5">
                  <c:v>-3.4583588292958467</c:v>
                </c:pt>
                <c:pt idx="6">
                  <c:v>-3.4818598089393573</c:v>
                </c:pt>
                <c:pt idx="7">
                  <c:v>-3.5400713399108099</c:v>
                </c:pt>
                <c:pt idx="8">
                  <c:v>-3.5612781065382775</c:v>
                </c:pt>
                <c:pt idx="9">
                  <c:v>-3.5789701718337468</c:v>
                </c:pt>
                <c:pt idx="10">
                  <c:v>-3.5742993436524575</c:v>
                </c:pt>
                <c:pt idx="11">
                  <c:v>-3.6107348191082793</c:v>
                </c:pt>
                <c:pt idx="12">
                  <c:v>-3.6629070169756845</c:v>
                </c:pt>
                <c:pt idx="13">
                  <c:v>-3.646884606913614</c:v>
                </c:pt>
                <c:pt idx="14">
                  <c:v>-3.6108976107424779</c:v>
                </c:pt>
                <c:pt idx="15">
                  <c:v>-3.6453981484553095</c:v>
                </c:pt>
                <c:pt idx="16">
                  <c:v>-3.6844605278318205</c:v>
                </c:pt>
                <c:pt idx="17">
                  <c:v>-3.726941259614355</c:v>
                </c:pt>
                <c:pt idx="18">
                  <c:v>-3.728782944356047</c:v>
                </c:pt>
                <c:pt idx="19">
                  <c:v>-3.7290925646862543</c:v>
                </c:pt>
                <c:pt idx="20">
                  <c:v>-3.7310507225132219</c:v>
                </c:pt>
                <c:pt idx="21">
                  <c:v>-3.7295614394629619</c:v>
                </c:pt>
                <c:pt idx="22">
                  <c:v>-3.7509927934520628</c:v>
                </c:pt>
                <c:pt idx="23">
                  <c:v>-3.7516171253927699</c:v>
                </c:pt>
                <c:pt idx="24">
                  <c:v>-3.7909793222799952</c:v>
                </c:pt>
                <c:pt idx="25">
                  <c:v>-3.8236588645287379</c:v>
                </c:pt>
                <c:pt idx="26">
                  <c:v>-3.8436777743770034</c:v>
                </c:pt>
                <c:pt idx="27">
                  <c:v>-3.8880854722070159</c:v>
                </c:pt>
                <c:pt idx="28">
                  <c:v>-3.8814478767279668</c:v>
                </c:pt>
                <c:pt idx="29">
                  <c:v>-3.8749643992084617</c:v>
                </c:pt>
                <c:pt idx="30">
                  <c:v>-3.9467419124706926</c:v>
                </c:pt>
                <c:pt idx="31">
                  <c:v>-4.0148009581119961</c:v>
                </c:pt>
                <c:pt idx="32">
                  <c:v>-4.0228151342525393</c:v>
                </c:pt>
                <c:pt idx="33">
                  <c:v>-3.963355511991927</c:v>
                </c:pt>
                <c:pt idx="34">
                  <c:v>-3.979683467252817</c:v>
                </c:pt>
                <c:pt idx="35">
                  <c:v>-4.1013446098089501</c:v>
                </c:pt>
                <c:pt idx="36">
                  <c:v>-4.1363735355040516</c:v>
                </c:pt>
                <c:pt idx="37">
                  <c:v>-4.0620031165325328</c:v>
                </c:pt>
                <c:pt idx="38">
                  <c:v>-4.0198652116180567</c:v>
                </c:pt>
                <c:pt idx="39">
                  <c:v>-4.1014267646287283</c:v>
                </c:pt>
                <c:pt idx="40">
                  <c:v>-4.1937963653811448</c:v>
                </c:pt>
                <c:pt idx="41">
                  <c:v>-4.1766682497055108</c:v>
                </c:pt>
                <c:pt idx="42">
                  <c:v>-4.1573220462605009</c:v>
                </c:pt>
                <c:pt idx="43">
                  <c:v>-4.2724732878592002</c:v>
                </c:pt>
                <c:pt idx="44">
                  <c:v>-4.3731711244826839</c:v>
                </c:pt>
                <c:pt idx="45">
                  <c:v>-4.3656837001277768</c:v>
                </c:pt>
                <c:pt idx="46">
                  <c:v>-4.3338589972795667</c:v>
                </c:pt>
                <c:pt idx="47">
                  <c:v>-4.3695515995549323</c:v>
                </c:pt>
                <c:pt idx="48">
                  <c:v>-4.4050808328212341</c:v>
                </c:pt>
                <c:pt idx="49">
                  <c:v>-4.3651506290943205</c:v>
                </c:pt>
                <c:pt idx="50">
                  <c:v>-4.3317628768179741</c:v>
                </c:pt>
                <c:pt idx="51">
                  <c:v>-4.3038089242533113</c:v>
                </c:pt>
                <c:pt idx="52">
                  <c:v>-4.3329605208061297</c:v>
                </c:pt>
                <c:pt idx="53">
                  <c:v>-4.3652850376631287</c:v>
                </c:pt>
                <c:pt idx="54">
                  <c:v>-4.3346112612740209</c:v>
                </c:pt>
                <c:pt idx="55">
                  <c:v>-4.3416084246836633</c:v>
                </c:pt>
                <c:pt idx="56">
                  <c:v>-4.3764560668891015</c:v>
                </c:pt>
                <c:pt idx="57">
                  <c:v>-4.3707513783115743</c:v>
                </c:pt>
                <c:pt idx="58">
                  <c:v>-4.3524308691337872</c:v>
                </c:pt>
                <c:pt idx="59">
                  <c:v>-4.3698545709950292</c:v>
                </c:pt>
                <c:pt idx="60">
                  <c:v>-4.3885812758335465</c:v>
                </c:pt>
                <c:pt idx="61">
                  <c:v>-4.3772175341738393</c:v>
                </c:pt>
                <c:pt idx="62">
                  <c:v>-4.4325090287242164</c:v>
                </c:pt>
                <c:pt idx="63">
                  <c:v>-4.4783086489065544</c:v>
                </c:pt>
                <c:pt idx="64">
                  <c:v>-4.4156275330543791</c:v>
                </c:pt>
                <c:pt idx="65">
                  <c:v>-4.4130576957384582</c:v>
                </c:pt>
                <c:pt idx="66">
                  <c:v>-4.4314751658536542</c:v>
                </c:pt>
                <c:pt idx="67">
                  <c:v>-4.4514722649971832</c:v>
                </c:pt>
                <c:pt idx="68">
                  <c:v>-4.4625937570348526</c:v>
                </c:pt>
                <c:pt idx="69">
                  <c:v>-4.450879601407828</c:v>
                </c:pt>
                <c:pt idx="70">
                  <c:v>-4.5120652710549827</c:v>
                </c:pt>
                <c:pt idx="71">
                  <c:v>-4.6033512425328347</c:v>
                </c:pt>
                <c:pt idx="72">
                  <c:v>-4.582063073023698</c:v>
                </c:pt>
                <c:pt idx="73">
                  <c:v>-4.52519775105233</c:v>
                </c:pt>
                <c:pt idx="74">
                  <c:v>-4.5970703748601123</c:v>
                </c:pt>
                <c:pt idx="75">
                  <c:v>-4.7080962595145461</c:v>
                </c:pt>
                <c:pt idx="76">
                  <c:v>-4.7456232999332695</c:v>
                </c:pt>
                <c:pt idx="77">
                  <c:v>-4.6921016704961032</c:v>
                </c:pt>
                <c:pt idx="78">
                  <c:v>-4.6676261471557634</c:v>
                </c:pt>
                <c:pt idx="79">
                  <c:v>-4.7645650230603751</c:v>
                </c:pt>
                <c:pt idx="80">
                  <c:v>-4.730320564892029</c:v>
                </c:pt>
                <c:pt idx="81">
                  <c:v>-4.6131946774613031</c:v>
                </c:pt>
                <c:pt idx="82">
                  <c:v>-4.6783358004331639</c:v>
                </c:pt>
                <c:pt idx="83">
                  <c:v>-4.7275566621201275</c:v>
                </c:pt>
                <c:pt idx="84">
                  <c:v>-4.6714781596980846</c:v>
                </c:pt>
                <c:pt idx="85">
                  <c:v>-4.5987271040529736</c:v>
                </c:pt>
                <c:pt idx="86">
                  <c:v>-4.5784209016236774</c:v>
                </c:pt>
                <c:pt idx="87">
                  <c:v>-4.64198137689979</c:v>
                </c:pt>
                <c:pt idx="88">
                  <c:v>-4.6587279020660199</c:v>
                </c:pt>
                <c:pt idx="89">
                  <c:v>-4.6750461790868112</c:v>
                </c:pt>
                <c:pt idx="90">
                  <c:v>-4.6955171962466773</c:v>
                </c:pt>
                <c:pt idx="91">
                  <c:v>-4.7528483336966545</c:v>
                </c:pt>
                <c:pt idx="92">
                  <c:v>-4.6248555558457145</c:v>
                </c:pt>
                <c:pt idx="93">
                  <c:v>-4.4847865904270989</c:v>
                </c:pt>
                <c:pt idx="94">
                  <c:v>-4.3750828661677952</c:v>
                </c:pt>
                <c:pt idx="95">
                  <c:v>-4.4259024279579906</c:v>
                </c:pt>
                <c:pt idx="96">
                  <c:v>-4.6567318045839325</c:v>
                </c:pt>
                <c:pt idx="97">
                  <c:v>-5.1285220878938311</c:v>
                </c:pt>
                <c:pt idx="98">
                  <c:v>-5.6992783309835415</c:v>
                </c:pt>
              </c:numCache>
            </c:numRef>
          </c:xVal>
          <c:yVal>
            <c:numRef>
              <c:f>'Pu-2mN-10'!$J$2:$J$100</c:f>
              <c:numCache>
                <c:formatCode>General</c:formatCode>
                <c:ptCount val="99"/>
                <c:pt idx="1">
                  <c:v>18.791793662826809</c:v>
                </c:pt>
                <c:pt idx="2">
                  <c:v>18.789294459474394</c:v>
                </c:pt>
                <c:pt idx="3">
                  <c:v>18.786265258948159</c:v>
                </c:pt>
                <c:pt idx="4">
                  <c:v>18.783288337673664</c:v>
                </c:pt>
                <c:pt idx="5">
                  <c:v>18.780493261194337</c:v>
                </c:pt>
                <c:pt idx="6">
                  <c:v>18.777560037158175</c:v>
                </c:pt>
                <c:pt idx="7">
                  <c:v>18.774850974350816</c:v>
                </c:pt>
                <c:pt idx="8">
                  <c:v>18.772075184096423</c:v>
                </c:pt>
                <c:pt idx="9">
                  <c:v>18.769470170537694</c:v>
                </c:pt>
                <c:pt idx="10">
                  <c:v>18.766789467787717</c:v>
                </c:pt>
                <c:pt idx="11">
                  <c:v>18.76415993852746</c:v>
                </c:pt>
                <c:pt idx="12">
                  <c:v>18.761616647448939</c:v>
                </c:pt>
                <c:pt idx="13">
                  <c:v>18.759098798750752</c:v>
                </c:pt>
                <c:pt idx="14">
                  <c:v>18.75652427373582</c:v>
                </c:pt>
                <c:pt idx="15">
                  <c:v>18.753978875889494</c:v>
                </c:pt>
                <c:pt idx="16">
                  <c:v>18.751577704561733</c:v>
                </c:pt>
                <c:pt idx="17">
                  <c:v>18.749270429412796</c:v>
                </c:pt>
                <c:pt idx="18">
                  <c:v>18.74701742239181</c:v>
                </c:pt>
                <c:pt idx="19">
                  <c:v>18.744672496125272</c:v>
                </c:pt>
                <c:pt idx="20">
                  <c:v>18.742374550610375</c:v>
                </c:pt>
                <c:pt idx="21">
                  <c:v>18.740039632360418</c:v>
                </c:pt>
                <c:pt idx="22">
                  <c:v>18.737826628339711</c:v>
                </c:pt>
                <c:pt idx="23">
                  <c:v>18.735632787850641</c:v>
                </c:pt>
                <c:pt idx="24">
                  <c:v>18.733423851589546</c:v>
                </c:pt>
                <c:pt idx="25">
                  <c:v>18.731311304662803</c:v>
                </c:pt>
                <c:pt idx="26">
                  <c:v>18.729241702337962</c:v>
                </c:pt>
                <c:pt idx="27">
                  <c:v>18.727244644902971</c:v>
                </c:pt>
                <c:pt idx="28">
                  <c:v>18.725311485995018</c:v>
                </c:pt>
                <c:pt idx="29">
                  <c:v>18.723362575770643</c:v>
                </c:pt>
                <c:pt idx="30">
                  <c:v>18.721418703140383</c:v>
                </c:pt>
                <c:pt idx="31">
                  <c:v>18.719656686261999</c:v>
                </c:pt>
                <c:pt idx="32">
                  <c:v>18.717839065713662</c:v>
                </c:pt>
                <c:pt idx="33">
                  <c:v>18.716025893651199</c:v>
                </c:pt>
                <c:pt idx="34">
                  <c:v>18.71408154920719</c:v>
                </c:pt>
                <c:pt idx="35">
                  <c:v>18.712297396560203</c:v>
                </c:pt>
                <c:pt idx="36">
                  <c:v>18.710585627623765</c:v>
                </c:pt>
                <c:pt idx="37">
                  <c:v>18.7088901808293</c:v>
                </c:pt>
                <c:pt idx="38">
                  <c:v>18.707094812328922</c:v>
                </c:pt>
                <c:pt idx="39">
                  <c:v>18.705392059955763</c:v>
                </c:pt>
                <c:pt idx="40">
                  <c:v>18.703870226835775</c:v>
                </c:pt>
                <c:pt idx="41">
                  <c:v>18.702306067282858</c:v>
                </c:pt>
                <c:pt idx="42">
                  <c:v>18.70075729124202</c:v>
                </c:pt>
                <c:pt idx="43">
                  <c:v>18.699244478002335</c:v>
                </c:pt>
                <c:pt idx="44">
                  <c:v>18.697925529313345</c:v>
                </c:pt>
                <c:pt idx="45">
                  <c:v>18.696668958042576</c:v>
                </c:pt>
                <c:pt idx="46">
                  <c:v>18.695364051405917</c:v>
                </c:pt>
                <c:pt idx="47">
                  <c:v>18.694007655484935</c:v>
                </c:pt>
                <c:pt idx="48">
                  <c:v>18.692813994364137</c:v>
                </c:pt>
                <c:pt idx="49">
                  <c:v>18.691607481866011</c:v>
                </c:pt>
                <c:pt idx="50">
                  <c:v>18.690260294702156</c:v>
                </c:pt>
                <c:pt idx="51">
                  <c:v>18.688929079296905</c:v>
                </c:pt>
                <c:pt idx="52">
                  <c:v>18.687606846334166</c:v>
                </c:pt>
                <c:pt idx="53">
                  <c:v>18.686351280404288</c:v>
                </c:pt>
                <c:pt idx="54">
                  <c:v>18.685048312973887</c:v>
                </c:pt>
                <c:pt idx="55">
                  <c:v>18.683793089716097</c:v>
                </c:pt>
                <c:pt idx="56">
                  <c:v>18.682580877413155</c:v>
                </c:pt>
                <c:pt idx="57">
                  <c:v>18.681409883135547</c:v>
                </c:pt>
                <c:pt idx="58">
                  <c:v>18.680156336587981</c:v>
                </c:pt>
                <c:pt idx="59">
                  <c:v>18.678911914130413</c:v>
                </c:pt>
                <c:pt idx="60">
                  <c:v>18.67773269328789</c:v>
                </c:pt>
                <c:pt idx="61">
                  <c:v>18.676536176585117</c:v>
                </c:pt>
                <c:pt idx="62">
                  <c:v>18.675291641071674</c:v>
                </c:pt>
                <c:pt idx="63">
                  <c:v>18.674166676940278</c:v>
                </c:pt>
                <c:pt idx="64">
                  <c:v>18.673015368702035</c:v>
                </c:pt>
                <c:pt idx="65">
                  <c:v>18.671796217026767</c:v>
                </c:pt>
                <c:pt idx="66">
                  <c:v>18.670552068995779</c:v>
                </c:pt>
                <c:pt idx="67">
                  <c:v>18.669299719234644</c:v>
                </c:pt>
                <c:pt idx="68">
                  <c:v>18.668217310688867</c:v>
                </c:pt>
                <c:pt idx="69">
                  <c:v>18.66697941903475</c:v>
                </c:pt>
                <c:pt idx="70">
                  <c:v>18.665676574460576</c:v>
                </c:pt>
                <c:pt idx="71">
                  <c:v>18.664542624641381</c:v>
                </c:pt>
                <c:pt idx="72">
                  <c:v>18.663552508345159</c:v>
                </c:pt>
                <c:pt idx="73">
                  <c:v>18.662492095542554</c:v>
                </c:pt>
                <c:pt idx="74">
                  <c:v>18.661378778923321</c:v>
                </c:pt>
                <c:pt idx="75">
                  <c:v>18.660422351407298</c:v>
                </c:pt>
                <c:pt idx="76">
                  <c:v>18.659597263923761</c:v>
                </c:pt>
                <c:pt idx="77">
                  <c:v>18.658688646811267</c:v>
                </c:pt>
                <c:pt idx="78">
                  <c:v>18.657670666113578</c:v>
                </c:pt>
                <c:pt idx="79">
                  <c:v>18.656811208921916</c:v>
                </c:pt>
                <c:pt idx="80">
                  <c:v>18.656070644660016</c:v>
                </c:pt>
                <c:pt idx="81">
                  <c:v>18.655108014867157</c:v>
                </c:pt>
                <c:pt idx="82">
                  <c:v>18.65408376894586</c:v>
                </c:pt>
                <c:pt idx="83">
                  <c:v>18.653181110592087</c:v>
                </c:pt>
                <c:pt idx="84">
                  <c:v>18.652272868682086</c:v>
                </c:pt>
                <c:pt idx="85">
                  <c:v>18.651318774007198</c:v>
                </c:pt>
                <c:pt idx="86">
                  <c:v>18.650303917338039</c:v>
                </c:pt>
                <c:pt idx="87">
                  <c:v>18.649349619819656</c:v>
                </c:pt>
                <c:pt idx="88">
                  <c:v>18.648457333302218</c:v>
                </c:pt>
                <c:pt idx="89">
                  <c:v>18.647527228186338</c:v>
                </c:pt>
                <c:pt idx="90">
                  <c:v>18.64668575377658</c:v>
                </c:pt>
                <c:pt idx="91">
                  <c:v>18.645815939739304</c:v>
                </c:pt>
                <c:pt idx="92">
                  <c:v>18.645046072559975</c:v>
                </c:pt>
                <c:pt idx="93">
                  <c:v>18.64392450375512</c:v>
                </c:pt>
                <c:pt idx="94">
                  <c:v>18.642867570197708</c:v>
                </c:pt>
                <c:pt idx="95">
                  <c:v>18.641396955219093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E8-4307-B92C-C196954B8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'Pu-2mN-10'!$A$2:$A$101</c:f>
              <c:numCache>
                <c:formatCode>General</c:formatCode>
                <c:ptCount val="100"/>
                <c:pt idx="0" formatCode="0.00E+00">
                  <c:v>9.9999999999999995E-7</c:v>
                </c:pt>
                <c:pt idx="1">
                  <c:v>5.3650000000000003E-2</c:v>
                </c:pt>
                <c:pt idx="2">
                  <c:v>0.10388</c:v>
                </c:pt>
                <c:pt idx="3">
                  <c:v>0.15276000000000001</c:v>
                </c:pt>
                <c:pt idx="4">
                  <c:v>0.2056</c:v>
                </c:pt>
                <c:pt idx="5">
                  <c:v>0.25351000000000001</c:v>
                </c:pt>
                <c:pt idx="6">
                  <c:v>0.29854999999999998</c:v>
                </c:pt>
                <c:pt idx="7">
                  <c:v>0.34722999999999998</c:v>
                </c:pt>
                <c:pt idx="8">
                  <c:v>0.39512000000000003</c:v>
                </c:pt>
                <c:pt idx="9">
                  <c:v>0.44399</c:v>
                </c:pt>
                <c:pt idx="10">
                  <c:v>0.49186999999999997</c:v>
                </c:pt>
                <c:pt idx="11">
                  <c:v>0.54073000000000004</c:v>
                </c:pt>
                <c:pt idx="12">
                  <c:v>0.58960000000000001</c:v>
                </c:pt>
                <c:pt idx="13">
                  <c:v>0.64146999999999998</c:v>
                </c:pt>
                <c:pt idx="14">
                  <c:v>0.68935000000000002</c:v>
                </c:pt>
                <c:pt idx="15">
                  <c:v>0.73821000000000003</c:v>
                </c:pt>
                <c:pt idx="16">
                  <c:v>0.78608999999999996</c:v>
                </c:pt>
                <c:pt idx="17">
                  <c:v>0.83396000000000003</c:v>
                </c:pt>
                <c:pt idx="18">
                  <c:v>0.88285000000000002</c:v>
                </c:pt>
                <c:pt idx="19">
                  <c:v>0.93169999999999997</c:v>
                </c:pt>
                <c:pt idx="20">
                  <c:v>0.98157000000000005</c:v>
                </c:pt>
                <c:pt idx="21">
                  <c:v>1.0304</c:v>
                </c:pt>
                <c:pt idx="22">
                  <c:v>1.0783100000000001</c:v>
                </c:pt>
                <c:pt idx="23">
                  <c:v>1.1261699999999999</c:v>
                </c:pt>
                <c:pt idx="24">
                  <c:v>1.17405</c:v>
                </c:pt>
                <c:pt idx="25">
                  <c:v>1.2239100000000001</c:v>
                </c:pt>
                <c:pt idx="26">
                  <c:v>1.2717799999999999</c:v>
                </c:pt>
                <c:pt idx="27">
                  <c:v>1.3208599999999999</c:v>
                </c:pt>
                <c:pt idx="28">
                  <c:v>1.3697299999999999</c:v>
                </c:pt>
                <c:pt idx="29">
                  <c:v>1.4169700000000001</c:v>
                </c:pt>
                <c:pt idx="30">
                  <c:v>1.4654799999999999</c:v>
                </c:pt>
                <c:pt idx="31">
                  <c:v>1.5148999999999999</c:v>
                </c:pt>
                <c:pt idx="32">
                  <c:v>1.56674</c:v>
                </c:pt>
                <c:pt idx="33">
                  <c:v>1.61843</c:v>
                </c:pt>
                <c:pt idx="34">
                  <c:v>1.6677</c:v>
                </c:pt>
                <c:pt idx="35">
                  <c:v>1.7202500000000001</c:v>
                </c:pt>
                <c:pt idx="36">
                  <c:v>1.77552</c:v>
                </c:pt>
                <c:pt idx="37">
                  <c:v>1.82908</c:v>
                </c:pt>
                <c:pt idx="38">
                  <c:v>1.87903</c:v>
                </c:pt>
                <c:pt idx="39">
                  <c:v>1.92852</c:v>
                </c:pt>
                <c:pt idx="40">
                  <c:v>1.97848</c:v>
                </c:pt>
                <c:pt idx="41">
                  <c:v>2.0329100000000002</c:v>
                </c:pt>
                <c:pt idx="42">
                  <c:v>2.0819899999999998</c:v>
                </c:pt>
                <c:pt idx="43">
                  <c:v>2.1327600000000002</c:v>
                </c:pt>
                <c:pt idx="44">
                  <c:v>2.1856100000000001</c:v>
                </c:pt>
                <c:pt idx="45">
                  <c:v>2.23699</c:v>
                </c:pt>
                <c:pt idx="46">
                  <c:v>2.2885</c:v>
                </c:pt>
                <c:pt idx="47">
                  <c:v>2.3405399999999998</c:v>
                </c:pt>
                <c:pt idx="48">
                  <c:v>2.3913199999999999</c:v>
                </c:pt>
                <c:pt idx="49">
                  <c:v>2.44082</c:v>
                </c:pt>
                <c:pt idx="50">
                  <c:v>2.4938400000000001</c:v>
                </c:pt>
                <c:pt idx="51">
                  <c:v>2.54481</c:v>
                </c:pt>
                <c:pt idx="52">
                  <c:v>2.59402</c:v>
                </c:pt>
                <c:pt idx="53">
                  <c:v>2.6450100000000001</c:v>
                </c:pt>
                <c:pt idx="54">
                  <c:v>2.6967400000000001</c:v>
                </c:pt>
                <c:pt idx="55">
                  <c:v>2.7446100000000002</c:v>
                </c:pt>
                <c:pt idx="56">
                  <c:v>2.7934800000000002</c:v>
                </c:pt>
                <c:pt idx="57">
                  <c:v>2.8413599999999999</c:v>
                </c:pt>
                <c:pt idx="58">
                  <c:v>2.8913500000000001</c:v>
                </c:pt>
                <c:pt idx="59">
                  <c:v>2.9403600000000001</c:v>
                </c:pt>
                <c:pt idx="60">
                  <c:v>2.98909</c:v>
                </c:pt>
                <c:pt idx="61">
                  <c:v>3.0379800000000001</c:v>
                </c:pt>
                <c:pt idx="62">
                  <c:v>3.08826</c:v>
                </c:pt>
                <c:pt idx="63">
                  <c:v>3.13971</c:v>
                </c:pt>
                <c:pt idx="64">
                  <c:v>3.1905700000000001</c:v>
                </c:pt>
                <c:pt idx="65">
                  <c:v>3.2397800000000001</c:v>
                </c:pt>
                <c:pt idx="66">
                  <c:v>3.2942900000000002</c:v>
                </c:pt>
                <c:pt idx="67">
                  <c:v>3.3468499999999999</c:v>
                </c:pt>
                <c:pt idx="68">
                  <c:v>3.3964400000000001</c:v>
                </c:pt>
                <c:pt idx="69">
                  <c:v>3.4495100000000001</c:v>
                </c:pt>
                <c:pt idx="70">
                  <c:v>3.5075400000000001</c:v>
                </c:pt>
                <c:pt idx="71">
                  <c:v>3.5627800000000001</c:v>
                </c:pt>
                <c:pt idx="72">
                  <c:v>3.61571</c:v>
                </c:pt>
                <c:pt idx="73">
                  <c:v>3.6650100000000001</c:v>
                </c:pt>
                <c:pt idx="74">
                  <c:v>3.7180900000000001</c:v>
                </c:pt>
                <c:pt idx="75">
                  <c:v>3.7697500000000002</c:v>
                </c:pt>
                <c:pt idx="76">
                  <c:v>3.8188300000000002</c:v>
                </c:pt>
                <c:pt idx="77">
                  <c:v>3.87154</c:v>
                </c:pt>
                <c:pt idx="78">
                  <c:v>3.92605</c:v>
                </c:pt>
                <c:pt idx="79">
                  <c:v>3.97349</c:v>
                </c:pt>
                <c:pt idx="80">
                  <c:v>4.0217799999999997</c:v>
                </c:pt>
                <c:pt idx="81">
                  <c:v>4.0719700000000003</c:v>
                </c:pt>
                <c:pt idx="82">
                  <c:v>4.1239600000000003</c:v>
                </c:pt>
                <c:pt idx="83">
                  <c:v>4.1777300000000004</c:v>
                </c:pt>
                <c:pt idx="84">
                  <c:v>4.22837</c:v>
                </c:pt>
                <c:pt idx="85">
                  <c:v>4.2792500000000002</c:v>
                </c:pt>
                <c:pt idx="86">
                  <c:v>4.3281700000000001</c:v>
                </c:pt>
                <c:pt idx="87">
                  <c:v>4.3770499999999997</c:v>
                </c:pt>
                <c:pt idx="88">
                  <c:v>4.4259000000000004</c:v>
                </c:pt>
                <c:pt idx="89">
                  <c:v>4.4751300000000001</c:v>
                </c:pt>
                <c:pt idx="90">
                  <c:v>4.5228099999999998</c:v>
                </c:pt>
                <c:pt idx="91">
                  <c:v>4.5706800000000003</c:v>
                </c:pt>
                <c:pt idx="92">
                  <c:v>4.6197600000000003</c:v>
                </c:pt>
                <c:pt idx="93">
                  <c:v>4.6690899999999997</c:v>
                </c:pt>
                <c:pt idx="94">
                  <c:v>4.71828</c:v>
                </c:pt>
                <c:pt idx="95">
                  <c:v>4.7715300000000003</c:v>
                </c:pt>
                <c:pt idx="96">
                  <c:v>4.8232799999999996</c:v>
                </c:pt>
                <c:pt idx="97">
                  <c:v>4.8745900000000004</c:v>
                </c:pt>
                <c:pt idx="98">
                  <c:v>4.9283400000000004</c:v>
                </c:pt>
                <c:pt idx="99">
                  <c:v>4.9831500000000002</c:v>
                </c:pt>
              </c:numCache>
            </c:numRef>
          </c:xVal>
          <c:yVal>
            <c:numRef>
              <c:f>'Pu-2mN-10'!$F$2:$F$101</c:f>
              <c:numCache>
                <c:formatCode>General</c:formatCode>
                <c:ptCount val="100"/>
                <c:pt idx="1">
                  <c:v>0.14493467227475326</c:v>
                </c:pt>
                <c:pt idx="2">
                  <c:v>0.14457290331132713</c:v>
                </c:pt>
                <c:pt idx="3">
                  <c:v>0.14413562563179949</c:v>
                </c:pt>
                <c:pt idx="4">
                  <c:v>0.14370718325745976</c:v>
                </c:pt>
                <c:pt idx="5">
                  <c:v>0.14330607151975711</c:v>
                </c:pt>
                <c:pt idx="6">
                  <c:v>0.14288633859254418</c:v>
                </c:pt>
                <c:pt idx="7">
                  <c:v>0.14249977437677047</c:v>
                </c:pt>
                <c:pt idx="8">
                  <c:v>0.14210477336540472</c:v>
                </c:pt>
                <c:pt idx="9">
                  <c:v>0.1417350702539073</c:v>
                </c:pt>
                <c:pt idx="10">
                  <c:v>0.14135562947250932</c:v>
                </c:pt>
                <c:pt idx="11">
                  <c:v>0.14098441897703101</c:v>
                </c:pt>
                <c:pt idx="12">
                  <c:v>0.14062631014256893</c:v>
                </c:pt>
                <c:pt idx="13">
                  <c:v>0.14027267975137747</c:v>
                </c:pt>
                <c:pt idx="14">
                  <c:v>0.13991200870597653</c:v>
                </c:pt>
                <c:pt idx="15">
                  <c:v>0.1395563298444833</c:v>
                </c:pt>
                <c:pt idx="16">
                  <c:v>0.13922163317948208</c:v>
                </c:pt>
                <c:pt idx="17">
                  <c:v>0.13890078085468899</c:v>
                </c:pt>
                <c:pt idx="18">
                  <c:v>0.13858818868860326</c:v>
                </c:pt>
                <c:pt idx="19">
                  <c:v>0.13826359033305896</c:v>
                </c:pt>
                <c:pt idx="20">
                  <c:v>0.13794623291046426</c:v>
                </c:pt>
                <c:pt idx="21">
                  <c:v>0.13762451547185053</c:v>
                </c:pt>
                <c:pt idx="22">
                  <c:v>0.13732028861754961</c:v>
                </c:pt>
                <c:pt idx="23">
                  <c:v>0.13701936002377182</c:v>
                </c:pt>
                <c:pt idx="24">
                  <c:v>0.13671702703103214</c:v>
                </c:pt>
                <c:pt idx="25">
                  <c:v>0.13642851075513096</c:v>
                </c:pt>
                <c:pt idx="26">
                  <c:v>0.13614644996960429</c:v>
                </c:pt>
                <c:pt idx="27">
                  <c:v>0.13587482900105638</c:v>
                </c:pt>
                <c:pt idx="28">
                  <c:v>0.13561241509062277</c:v>
                </c:pt>
                <c:pt idx="29">
                  <c:v>0.13534837604607153</c:v>
                </c:pt>
                <c:pt idx="30">
                  <c:v>0.13508553159316045</c:v>
                </c:pt>
                <c:pt idx="31">
                  <c:v>0.13484771818361721</c:v>
                </c:pt>
                <c:pt idx="32">
                  <c:v>0.13460283881645307</c:v>
                </c:pt>
                <c:pt idx="33">
                  <c:v>0.13435900183558672</c:v>
                </c:pt>
                <c:pt idx="34">
                  <c:v>0.13409801546278832</c:v>
                </c:pt>
                <c:pt idx="35">
                  <c:v>0.13385897743711639</c:v>
                </c:pt>
                <c:pt idx="36">
                  <c:v>0.1336300377994584</c:v>
                </c:pt>
                <c:pt idx="37">
                  <c:v>0.13340366713416282</c:v>
                </c:pt>
                <c:pt idx="38">
                  <c:v>0.13316437326696803</c:v>
                </c:pt>
                <c:pt idx="39">
                  <c:v>0.13293782025094872</c:v>
                </c:pt>
                <c:pt idx="40">
                  <c:v>0.13273566493553438</c:v>
                </c:pt>
                <c:pt idx="41">
                  <c:v>0.13252820746780006</c:v>
                </c:pt>
                <c:pt idx="42">
                  <c:v>0.13232310982149642</c:v>
                </c:pt>
                <c:pt idx="43">
                  <c:v>0.13212308101030773</c:v>
                </c:pt>
                <c:pt idx="44">
                  <c:v>0.13194893231766522</c:v>
                </c:pt>
                <c:pt idx="45">
                  <c:v>0.1317832332082792</c:v>
                </c:pt>
                <c:pt idx="46">
                  <c:v>0.13161138054289259</c:v>
                </c:pt>
                <c:pt idx="47">
                  <c:v>0.13143298441840837</c:v>
                </c:pt>
                <c:pt idx="48">
                  <c:v>0.13127619157229695</c:v>
                </c:pt>
                <c:pt idx="49">
                  <c:v>0.13111790071560878</c:v>
                </c:pt>
                <c:pt idx="50">
                  <c:v>0.1309413792932079</c:v>
                </c:pt>
                <c:pt idx="51">
                  <c:v>0.13076718408330626</c:v>
                </c:pt>
                <c:pt idx="52">
                  <c:v>0.13059439366183595</c:v>
                </c:pt>
                <c:pt idx="53">
                  <c:v>0.1304305266849452</c:v>
                </c:pt>
                <c:pt idx="54">
                  <c:v>0.13026069062619919</c:v>
                </c:pt>
                <c:pt idx="55">
                  <c:v>0.13009728695324946</c:v>
                </c:pt>
                <c:pt idx="56">
                  <c:v>0.12993967696910602</c:v>
                </c:pt>
                <c:pt idx="57">
                  <c:v>0.12978760740461301</c:v>
                </c:pt>
                <c:pt idx="58">
                  <c:v>0.12962501452759517</c:v>
                </c:pt>
                <c:pt idx="59">
                  <c:v>0.12946380657465642</c:v>
                </c:pt>
                <c:pt idx="60">
                  <c:v>0.12931123013393139</c:v>
                </c:pt>
                <c:pt idx="61">
                  <c:v>0.12915659961466747</c:v>
                </c:pt>
                <c:pt idx="62">
                  <c:v>0.128995959621474</c:v>
                </c:pt>
                <c:pt idx="63">
                  <c:v>0.1288509253882556</c:v>
                </c:pt>
                <c:pt idx="64">
                  <c:v>0.1287026636202252</c:v>
                </c:pt>
                <c:pt idx="65">
                  <c:v>0.12854585116077022</c:v>
                </c:pt>
                <c:pt idx="66">
                  <c:v>0.12838602054024995</c:v>
                </c:pt>
                <c:pt idx="67">
                  <c:v>0.12822533697510666</c:v>
                </c:pt>
                <c:pt idx="68">
                  <c:v>0.12808661986241718</c:v>
                </c:pt>
                <c:pt idx="69">
                  <c:v>0.12792816060261794</c:v>
                </c:pt>
                <c:pt idx="70">
                  <c:v>0.12776159861844189</c:v>
                </c:pt>
                <c:pt idx="71">
                  <c:v>0.12761680548637611</c:v>
                </c:pt>
                <c:pt idx="72">
                  <c:v>0.127490512540262</c:v>
                </c:pt>
                <c:pt idx="73">
                  <c:v>0.12735539162319018</c:v>
                </c:pt>
                <c:pt idx="74">
                  <c:v>0.12721368364670688</c:v>
                </c:pt>
                <c:pt idx="75">
                  <c:v>0.12709207114529431</c:v>
                </c:pt>
                <c:pt idx="76">
                  <c:v>0.12698725231643404</c:v>
                </c:pt>
                <c:pt idx="77">
                  <c:v>0.12687192192942698</c:v>
                </c:pt>
                <c:pt idx="78">
                  <c:v>0.12674283447723864</c:v>
                </c:pt>
                <c:pt idx="79">
                  <c:v>0.12663395123360133</c:v>
                </c:pt>
                <c:pt idx="80">
                  <c:v>0.12654020537167665</c:v>
                </c:pt>
                <c:pt idx="81">
                  <c:v>0.12641845261081058</c:v>
                </c:pt>
                <c:pt idx="82">
                  <c:v>0.12628903531523014</c:v>
                </c:pt>
                <c:pt idx="83">
                  <c:v>0.12617509089669027</c:v>
                </c:pt>
                <c:pt idx="84">
                  <c:v>0.12606054541651654</c:v>
                </c:pt>
                <c:pt idx="85">
                  <c:v>0.12594032907942415</c:v>
                </c:pt>
                <c:pt idx="86">
                  <c:v>0.12581258252972524</c:v>
                </c:pt>
                <c:pt idx="87">
                  <c:v>0.1256925771639541</c:v>
                </c:pt>
                <c:pt idx="88">
                  <c:v>0.12558047339378808</c:v>
                </c:pt>
                <c:pt idx="89">
                  <c:v>0.12546372465574576</c:v>
                </c:pt>
                <c:pt idx="90">
                  <c:v>0.12535819454876429</c:v>
                </c:pt>
                <c:pt idx="91">
                  <c:v>0.12524920363924102</c:v>
                </c:pt>
                <c:pt idx="92">
                  <c:v>0.12515281549591697</c:v>
                </c:pt>
                <c:pt idx="93">
                  <c:v>0.12501252668869794</c:v>
                </c:pt>
                <c:pt idx="94">
                  <c:v>0.12488046655583072</c:v>
                </c:pt>
                <c:pt idx="95">
                  <c:v>0.12469695044502238</c:v>
                </c:pt>
                <c:pt idx="96">
                  <c:v>0.12457327336583204</c:v>
                </c:pt>
                <c:pt idx="97">
                  <c:v>0.12445789240817989</c:v>
                </c:pt>
                <c:pt idx="98">
                  <c:v>0.12442130930026755</c:v>
                </c:pt>
                <c:pt idx="99">
                  <c:v>0.12436923318470315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6-4BAE-BC18-5C977B226DB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5.4489999999999997E-2</c:v>
                </c:pt>
                <c:pt idx="2">
                  <c:v>0.10356</c:v>
                </c:pt>
                <c:pt idx="3">
                  <c:v>0.15237999999999999</c:v>
                </c:pt>
                <c:pt idx="4">
                  <c:v>0.20183000000000001</c:v>
                </c:pt>
                <c:pt idx="5">
                  <c:v>0.25274999999999997</c:v>
                </c:pt>
                <c:pt idx="6">
                  <c:v>0.31190000000000001</c:v>
                </c:pt>
                <c:pt idx="7">
                  <c:v>0.36377999999999999</c:v>
                </c:pt>
                <c:pt idx="8">
                  <c:v>0.41520000000000001</c:v>
                </c:pt>
                <c:pt idx="9">
                  <c:v>0.46744999999999998</c:v>
                </c:pt>
                <c:pt idx="10">
                  <c:v>0.52014000000000005</c:v>
                </c:pt>
                <c:pt idx="11">
                  <c:v>0.57308000000000003</c:v>
                </c:pt>
                <c:pt idx="12">
                  <c:v>0.62348999999999999</c:v>
                </c:pt>
                <c:pt idx="13">
                  <c:v>0.67254999999999998</c:v>
                </c:pt>
                <c:pt idx="14">
                  <c:v>0.72421999999999997</c:v>
                </c:pt>
                <c:pt idx="15">
                  <c:v>0.77488999999999997</c:v>
                </c:pt>
                <c:pt idx="16">
                  <c:v>0.82465999999999995</c:v>
                </c:pt>
                <c:pt idx="17">
                  <c:v>0.87878999999999996</c:v>
                </c:pt>
                <c:pt idx="18">
                  <c:v>0.92903000000000002</c:v>
                </c:pt>
                <c:pt idx="19">
                  <c:v>0.97921999999999998</c:v>
                </c:pt>
                <c:pt idx="20">
                  <c:v>1.02705</c:v>
                </c:pt>
                <c:pt idx="21">
                  <c:v>1.0759300000000001</c:v>
                </c:pt>
                <c:pt idx="22">
                  <c:v>1.1241099999999999</c:v>
                </c:pt>
                <c:pt idx="23">
                  <c:v>1.173</c:v>
                </c:pt>
                <c:pt idx="24">
                  <c:v>1.2210000000000001</c:v>
                </c:pt>
                <c:pt idx="25">
                  <c:v>1.27068</c:v>
                </c:pt>
                <c:pt idx="26">
                  <c:v>1.3207</c:v>
                </c:pt>
                <c:pt idx="27">
                  <c:v>1.37287</c:v>
                </c:pt>
                <c:pt idx="28">
                  <c:v>1.42835</c:v>
                </c:pt>
                <c:pt idx="29">
                  <c:v>1.48081</c:v>
                </c:pt>
                <c:pt idx="30">
                  <c:v>1.5293000000000001</c:v>
                </c:pt>
                <c:pt idx="31">
                  <c:v>1.5789</c:v>
                </c:pt>
                <c:pt idx="32">
                  <c:v>1.6326499999999999</c:v>
                </c:pt>
                <c:pt idx="33">
                  <c:v>1.6807300000000001</c:v>
                </c:pt>
                <c:pt idx="34">
                  <c:v>1.7295799999999999</c:v>
                </c:pt>
                <c:pt idx="35">
                  <c:v>1.7804800000000001</c:v>
                </c:pt>
                <c:pt idx="36">
                  <c:v>1.8328500000000001</c:v>
                </c:pt>
                <c:pt idx="37">
                  <c:v>1.88365</c:v>
                </c:pt>
                <c:pt idx="38">
                  <c:v>1.9331100000000001</c:v>
                </c:pt>
                <c:pt idx="39">
                  <c:v>1.9820199999999999</c:v>
                </c:pt>
                <c:pt idx="40">
                  <c:v>2.0327999999999999</c:v>
                </c:pt>
                <c:pt idx="41">
                  <c:v>2.0838700000000001</c:v>
                </c:pt>
                <c:pt idx="42">
                  <c:v>2.1330499999999999</c:v>
                </c:pt>
                <c:pt idx="43">
                  <c:v>2.1810800000000001</c:v>
                </c:pt>
                <c:pt idx="44">
                  <c:v>2.2301199999999999</c:v>
                </c:pt>
                <c:pt idx="45">
                  <c:v>2.2811599999999999</c:v>
                </c:pt>
                <c:pt idx="46">
                  <c:v>2.3296399999999999</c:v>
                </c:pt>
                <c:pt idx="47">
                  <c:v>2.3794599999999999</c:v>
                </c:pt>
                <c:pt idx="48">
                  <c:v>2.4279299999999999</c:v>
                </c:pt>
                <c:pt idx="49">
                  <c:v>2.4757899999999999</c:v>
                </c:pt>
                <c:pt idx="50">
                  <c:v>2.52366</c:v>
                </c:pt>
                <c:pt idx="51">
                  <c:v>2.5720100000000001</c:v>
                </c:pt>
                <c:pt idx="52">
                  <c:v>2.6215299999999999</c:v>
                </c:pt>
                <c:pt idx="53">
                  <c:v>2.67123</c:v>
                </c:pt>
                <c:pt idx="54">
                  <c:v>2.7199499999999999</c:v>
                </c:pt>
                <c:pt idx="55">
                  <c:v>2.7694399999999999</c:v>
                </c:pt>
                <c:pt idx="56">
                  <c:v>2.8186599999999999</c:v>
                </c:pt>
                <c:pt idx="57">
                  <c:v>2.8700700000000001</c:v>
                </c:pt>
                <c:pt idx="58">
                  <c:v>2.9225400000000001</c:v>
                </c:pt>
                <c:pt idx="59">
                  <c:v>2.9739900000000001</c:v>
                </c:pt>
                <c:pt idx="60">
                  <c:v>3.02373</c:v>
                </c:pt>
                <c:pt idx="61">
                  <c:v>3.0716100000000002</c:v>
                </c:pt>
                <c:pt idx="62">
                  <c:v>3.1194299999999999</c:v>
                </c:pt>
                <c:pt idx="63">
                  <c:v>3.1674099999999998</c:v>
                </c:pt>
                <c:pt idx="64">
                  <c:v>3.2156400000000001</c:v>
                </c:pt>
                <c:pt idx="65">
                  <c:v>3.2687499999999998</c:v>
                </c:pt>
                <c:pt idx="66">
                  <c:v>3.3170999999999999</c:v>
                </c:pt>
                <c:pt idx="67">
                  <c:v>3.36808</c:v>
                </c:pt>
                <c:pt idx="68">
                  <c:v>3.4210199999999999</c:v>
                </c:pt>
                <c:pt idx="69">
                  <c:v>3.4736199999999999</c:v>
                </c:pt>
                <c:pt idx="70">
                  <c:v>3.5258500000000002</c:v>
                </c:pt>
                <c:pt idx="71">
                  <c:v>3.5771700000000002</c:v>
                </c:pt>
                <c:pt idx="72">
                  <c:v>3.63028</c:v>
                </c:pt>
                <c:pt idx="73">
                  <c:v>3.68255</c:v>
                </c:pt>
                <c:pt idx="74">
                  <c:v>3.7339199999999999</c:v>
                </c:pt>
                <c:pt idx="75">
                  <c:v>3.7858999999999998</c:v>
                </c:pt>
                <c:pt idx="76">
                  <c:v>3.8377699999999999</c:v>
                </c:pt>
                <c:pt idx="77">
                  <c:v>3.8866000000000001</c:v>
                </c:pt>
                <c:pt idx="78">
                  <c:v>3.9344800000000002</c:v>
                </c:pt>
                <c:pt idx="79">
                  <c:v>3.98359</c:v>
                </c:pt>
                <c:pt idx="80">
                  <c:v>4.0311399999999997</c:v>
                </c:pt>
                <c:pt idx="81">
                  <c:v>4.0817699999999997</c:v>
                </c:pt>
                <c:pt idx="82">
                  <c:v>4.1302099999999999</c:v>
                </c:pt>
                <c:pt idx="83">
                  <c:v>4.1802200000000003</c:v>
                </c:pt>
                <c:pt idx="84">
                  <c:v>4.2322300000000004</c:v>
                </c:pt>
                <c:pt idx="85">
                  <c:v>4.2846399999999996</c:v>
                </c:pt>
                <c:pt idx="86">
                  <c:v>4.3352399999999998</c:v>
                </c:pt>
                <c:pt idx="87">
                  <c:v>4.3852599999999997</c:v>
                </c:pt>
                <c:pt idx="88">
                  <c:v>4.4362199999999996</c:v>
                </c:pt>
                <c:pt idx="89">
                  <c:v>4.4870099999999997</c:v>
                </c:pt>
                <c:pt idx="90">
                  <c:v>4.5403000000000002</c:v>
                </c:pt>
                <c:pt idx="91">
                  <c:v>4.5935199999999998</c:v>
                </c:pt>
                <c:pt idx="92">
                  <c:v>4.6422999999999996</c:v>
                </c:pt>
                <c:pt idx="93">
                  <c:v>4.6912000000000003</c:v>
                </c:pt>
                <c:pt idx="94">
                  <c:v>4.7431200000000002</c:v>
                </c:pt>
                <c:pt idx="95">
                  <c:v>4.7921800000000001</c:v>
                </c:pt>
                <c:pt idx="96">
                  <c:v>4.8460999999999999</c:v>
                </c:pt>
                <c:pt idx="97">
                  <c:v>4.9023199999999996</c:v>
                </c:pt>
                <c:pt idx="98">
                  <c:v>4.9556699999999996</c:v>
                </c:pt>
              </c:numCache>
            </c:numRef>
          </c:xVal>
          <c:yVal>
            <c:numRef>
              <c:f>'ZnO-2mN-10'!$F$2:$F$100</c:f>
              <c:numCache>
                <c:formatCode>General</c:formatCode>
                <c:ptCount val="99"/>
                <c:pt idx="1">
                  <c:v>0.16253501417146637</c:v>
                </c:pt>
                <c:pt idx="2">
                  <c:v>0.16197188313215694</c:v>
                </c:pt>
                <c:pt idx="3">
                  <c:v>0.16138081145523717</c:v>
                </c:pt>
                <c:pt idx="4">
                  <c:v>0.16081483598028382</c:v>
                </c:pt>
                <c:pt idx="5">
                  <c:v>0.1602989441310832</c:v>
                </c:pt>
                <c:pt idx="6">
                  <c:v>0.1597907190310065</c:v>
                </c:pt>
                <c:pt idx="7">
                  <c:v>0.15931910234215116</c:v>
                </c:pt>
                <c:pt idx="8">
                  <c:v>0.15883804148372749</c:v>
                </c:pt>
                <c:pt idx="9">
                  <c:v>0.15841944716841766</c:v>
                </c:pt>
                <c:pt idx="10">
                  <c:v>0.15803161236173988</c:v>
                </c:pt>
                <c:pt idx="11">
                  <c:v>0.15760388056975538</c:v>
                </c:pt>
                <c:pt idx="12">
                  <c:v>0.1571826173751478</c:v>
                </c:pt>
                <c:pt idx="13">
                  <c:v>0.1567529549901048</c:v>
                </c:pt>
                <c:pt idx="14">
                  <c:v>0.15632639814395058</c:v>
                </c:pt>
                <c:pt idx="15">
                  <c:v>0.15591069223647358</c:v>
                </c:pt>
                <c:pt idx="16">
                  <c:v>0.15551622611146995</c:v>
                </c:pt>
                <c:pt idx="17">
                  <c:v>0.15513700952490819</c:v>
                </c:pt>
                <c:pt idx="18">
                  <c:v>0.1547621966145161</c:v>
                </c:pt>
                <c:pt idx="19">
                  <c:v>0.15441147562335372</c:v>
                </c:pt>
                <c:pt idx="20">
                  <c:v>0.15406969418696853</c:v>
                </c:pt>
                <c:pt idx="21">
                  <c:v>0.1537272823969498</c:v>
                </c:pt>
                <c:pt idx="22">
                  <c:v>0.15339628296763988</c:v>
                </c:pt>
                <c:pt idx="23">
                  <c:v>0.15307578632224603</c:v>
                </c:pt>
                <c:pt idx="24">
                  <c:v>0.15275316643504208</c:v>
                </c:pt>
                <c:pt idx="25">
                  <c:v>0.15243919970722467</c:v>
                </c:pt>
                <c:pt idx="26">
                  <c:v>0.15213583887554658</c:v>
                </c:pt>
                <c:pt idx="27">
                  <c:v>0.15185374914567454</c:v>
                </c:pt>
                <c:pt idx="28">
                  <c:v>0.15155997861958953</c:v>
                </c:pt>
                <c:pt idx="29">
                  <c:v>0.15126446888886483</c:v>
                </c:pt>
                <c:pt idx="30">
                  <c:v>0.15095755542854325</c:v>
                </c:pt>
                <c:pt idx="31">
                  <c:v>0.15067013582425767</c:v>
                </c:pt>
                <c:pt idx="32">
                  <c:v>0.15037836718275194</c:v>
                </c:pt>
                <c:pt idx="33">
                  <c:v>0.15009099957144423</c:v>
                </c:pt>
                <c:pt idx="34">
                  <c:v>0.14983219864807654</c:v>
                </c:pt>
                <c:pt idx="35">
                  <c:v>0.14958726747189405</c:v>
                </c:pt>
                <c:pt idx="36">
                  <c:v>0.1493445043790525</c:v>
                </c:pt>
                <c:pt idx="37">
                  <c:v>0.14910324291507651</c:v>
                </c:pt>
                <c:pt idx="38">
                  <c:v>0.14887988756222928</c:v>
                </c:pt>
                <c:pt idx="39">
                  <c:v>0.14866914209928933</c:v>
                </c:pt>
                <c:pt idx="40">
                  <c:v>0.14845590017190044</c:v>
                </c:pt>
                <c:pt idx="41">
                  <c:v>0.14823985979916365</c:v>
                </c:pt>
                <c:pt idx="42">
                  <c:v>0.14800431132796851</c:v>
                </c:pt>
                <c:pt idx="43">
                  <c:v>0.14777832874933575</c:v>
                </c:pt>
                <c:pt idx="44">
                  <c:v>0.14755278008806011</c:v>
                </c:pt>
                <c:pt idx="45">
                  <c:v>0.14734212511690342</c:v>
                </c:pt>
                <c:pt idx="46">
                  <c:v>0.14713230035641806</c:v>
                </c:pt>
                <c:pt idx="47">
                  <c:v>0.14691959564446577</c:v>
                </c:pt>
                <c:pt idx="48">
                  <c:v>0.14670950800562182</c:v>
                </c:pt>
                <c:pt idx="49">
                  <c:v>0.14650444078808783</c:v>
                </c:pt>
                <c:pt idx="50">
                  <c:v>0.14632099820408642</c:v>
                </c:pt>
                <c:pt idx="51">
                  <c:v>0.14616100419670169</c:v>
                </c:pt>
                <c:pt idx="52">
                  <c:v>0.14598816862832029</c:v>
                </c:pt>
                <c:pt idx="53">
                  <c:v>0.14579178694965397</c:v>
                </c:pt>
                <c:pt idx="54">
                  <c:v>0.14561242375677844</c:v>
                </c:pt>
                <c:pt idx="55">
                  <c:v>0.14543350790842294</c:v>
                </c:pt>
                <c:pt idx="56">
                  <c:v>0.14525222392149734</c:v>
                </c:pt>
                <c:pt idx="57">
                  <c:v>0.14507197898480126</c:v>
                </c:pt>
                <c:pt idx="58">
                  <c:v>0.14488613043098775</c:v>
                </c:pt>
                <c:pt idx="59">
                  <c:v>0.14469373665364499</c:v>
                </c:pt>
                <c:pt idx="60">
                  <c:v>0.14449419955982926</c:v>
                </c:pt>
                <c:pt idx="61">
                  <c:v>0.1442916134024784</c:v>
                </c:pt>
                <c:pt idx="62">
                  <c:v>0.14410216803205089</c:v>
                </c:pt>
                <c:pt idx="63">
                  <c:v>0.14394016670004328</c:v>
                </c:pt>
                <c:pt idx="64">
                  <c:v>0.14378325582258653</c:v>
                </c:pt>
                <c:pt idx="65">
                  <c:v>0.14361905570847369</c:v>
                </c:pt>
                <c:pt idx="66">
                  <c:v>0.14347237174948002</c:v>
                </c:pt>
                <c:pt idx="67">
                  <c:v>0.14333040693519172</c:v>
                </c:pt>
                <c:pt idx="68">
                  <c:v>0.14319562961982504</c:v>
                </c:pt>
                <c:pt idx="69">
                  <c:v>0.14305897756876146</c:v>
                </c:pt>
                <c:pt idx="70">
                  <c:v>0.14290696235544845</c:v>
                </c:pt>
                <c:pt idx="71">
                  <c:v>0.14274074541279089</c:v>
                </c:pt>
                <c:pt idx="72">
                  <c:v>0.14256321707221156</c:v>
                </c:pt>
                <c:pt idx="73">
                  <c:v>0.14238565863247035</c:v>
                </c:pt>
                <c:pt idx="74">
                  <c:v>0.1422317331543867</c:v>
                </c:pt>
                <c:pt idx="75">
                  <c:v>0.14208170564829409</c:v>
                </c:pt>
                <c:pt idx="76">
                  <c:v>0.14193803308258371</c:v>
                </c:pt>
                <c:pt idx="77">
                  <c:v>0.14178731489285007</c:v>
                </c:pt>
                <c:pt idx="78">
                  <c:v>0.14164378625288662</c:v>
                </c:pt>
                <c:pt idx="79">
                  <c:v>0.14151097070438864</c:v>
                </c:pt>
                <c:pt idx="80">
                  <c:v>0.14137433342953207</c:v>
                </c:pt>
                <c:pt idx="81">
                  <c:v>0.14124436821627379</c:v>
                </c:pt>
                <c:pt idx="82">
                  <c:v>0.14111502755107191</c:v>
                </c:pt>
                <c:pt idx="83">
                  <c:v>0.14098348496376822</c:v>
                </c:pt>
                <c:pt idx="84">
                  <c:v>0.14086472969299069</c:v>
                </c:pt>
                <c:pt idx="85">
                  <c:v>0.14072687599103006</c:v>
                </c:pt>
                <c:pt idx="86">
                  <c:v>0.14060490090949512</c:v>
                </c:pt>
                <c:pt idx="87">
                  <c:v>0.14046559646072232</c:v>
                </c:pt>
                <c:pt idx="88">
                  <c:v>0.14032328962241888</c:v>
                </c:pt>
                <c:pt idx="89">
                  <c:v>0.1401633265155954</c:v>
                </c:pt>
                <c:pt idx="90">
                  <c:v>0.14003100632968332</c:v>
                </c:pt>
                <c:pt idx="91">
                  <c:v>0.13991334248597112</c:v>
                </c:pt>
                <c:pt idx="92">
                  <c:v>0.1398069418983158</c:v>
                </c:pt>
                <c:pt idx="93">
                  <c:v>0.13968232644693501</c:v>
                </c:pt>
                <c:pt idx="94">
                  <c:v>0.13957966509747891</c:v>
                </c:pt>
                <c:pt idx="95">
                  <c:v>0.1394623508415678</c:v>
                </c:pt>
                <c:pt idx="96">
                  <c:v>0.1393645616769757</c:v>
                </c:pt>
                <c:pt idx="97">
                  <c:v>0.13923652471566303</c:v>
                </c:pt>
                <c:pt idx="98">
                  <c:v>0.13915346235606585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6-4BAE-BC18-5C977B226DB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5.3030000000000001E-2</c:v>
                </c:pt>
                <c:pt idx="2">
                  <c:v>0.10231999999999999</c:v>
                </c:pt>
                <c:pt idx="3">
                  <c:v>0.15251999999999999</c:v>
                </c:pt>
                <c:pt idx="4">
                  <c:v>0.20471</c:v>
                </c:pt>
                <c:pt idx="5">
                  <c:v>0.25585000000000002</c:v>
                </c:pt>
                <c:pt idx="6">
                  <c:v>0.31170999999999999</c:v>
                </c:pt>
                <c:pt idx="7">
                  <c:v>0.36399999999999999</c:v>
                </c:pt>
                <c:pt idx="8">
                  <c:v>0.41927999999999999</c:v>
                </c:pt>
                <c:pt idx="9">
                  <c:v>0.46811000000000003</c:v>
                </c:pt>
                <c:pt idx="10">
                  <c:v>0.51985000000000003</c:v>
                </c:pt>
                <c:pt idx="11">
                  <c:v>0.57157999999999998</c:v>
                </c:pt>
                <c:pt idx="12">
                  <c:v>0.62231000000000003</c:v>
                </c:pt>
                <c:pt idx="13">
                  <c:v>0.67608000000000001</c:v>
                </c:pt>
                <c:pt idx="14">
                  <c:v>0.72497</c:v>
                </c:pt>
                <c:pt idx="15">
                  <c:v>0.77583000000000002</c:v>
                </c:pt>
                <c:pt idx="16">
                  <c:v>0.82376000000000005</c:v>
                </c:pt>
                <c:pt idx="17">
                  <c:v>0.87255000000000005</c:v>
                </c:pt>
                <c:pt idx="18">
                  <c:v>0.92120999999999997</c:v>
                </c:pt>
                <c:pt idx="19">
                  <c:v>0.96897</c:v>
                </c:pt>
                <c:pt idx="20">
                  <c:v>1.01728</c:v>
                </c:pt>
                <c:pt idx="21">
                  <c:v>1.06734</c:v>
                </c:pt>
                <c:pt idx="22">
                  <c:v>1.1198900000000001</c:v>
                </c:pt>
                <c:pt idx="23">
                  <c:v>1.17621</c:v>
                </c:pt>
                <c:pt idx="24">
                  <c:v>1.22878</c:v>
                </c:pt>
                <c:pt idx="25">
                  <c:v>1.27637</c:v>
                </c:pt>
                <c:pt idx="26">
                  <c:v>1.32525</c:v>
                </c:pt>
                <c:pt idx="27">
                  <c:v>1.3731899999999999</c:v>
                </c:pt>
                <c:pt idx="28">
                  <c:v>1.4210199999999999</c:v>
                </c:pt>
                <c:pt idx="29">
                  <c:v>1.4689000000000001</c:v>
                </c:pt>
                <c:pt idx="30">
                  <c:v>1.51871</c:v>
                </c:pt>
                <c:pt idx="31">
                  <c:v>1.56704</c:v>
                </c:pt>
                <c:pt idx="32">
                  <c:v>1.6183099999999999</c:v>
                </c:pt>
                <c:pt idx="33">
                  <c:v>1.6712800000000001</c:v>
                </c:pt>
                <c:pt idx="34">
                  <c:v>1.7246900000000001</c:v>
                </c:pt>
                <c:pt idx="35">
                  <c:v>1.77786</c:v>
                </c:pt>
                <c:pt idx="36">
                  <c:v>1.8287</c:v>
                </c:pt>
                <c:pt idx="37">
                  <c:v>1.8794500000000001</c:v>
                </c:pt>
                <c:pt idx="38">
                  <c:v>1.92967</c:v>
                </c:pt>
                <c:pt idx="39">
                  <c:v>1.9814400000000001</c:v>
                </c:pt>
                <c:pt idx="40">
                  <c:v>2.0334300000000001</c:v>
                </c:pt>
                <c:pt idx="41">
                  <c:v>2.0862400000000001</c:v>
                </c:pt>
                <c:pt idx="42">
                  <c:v>2.1389</c:v>
                </c:pt>
                <c:pt idx="43">
                  <c:v>2.1887099999999999</c:v>
                </c:pt>
                <c:pt idx="44">
                  <c:v>2.2365599999999999</c:v>
                </c:pt>
                <c:pt idx="45">
                  <c:v>2.28546</c:v>
                </c:pt>
                <c:pt idx="46">
                  <c:v>2.33433</c:v>
                </c:pt>
                <c:pt idx="47">
                  <c:v>2.3831899999999999</c:v>
                </c:pt>
                <c:pt idx="48">
                  <c:v>2.43106</c:v>
                </c:pt>
                <c:pt idx="49">
                  <c:v>2.48034</c:v>
                </c:pt>
                <c:pt idx="50">
                  <c:v>2.5285199999999999</c:v>
                </c:pt>
                <c:pt idx="51">
                  <c:v>2.5811000000000002</c:v>
                </c:pt>
                <c:pt idx="52">
                  <c:v>2.63028</c:v>
                </c:pt>
                <c:pt idx="53">
                  <c:v>2.6844100000000002</c:v>
                </c:pt>
                <c:pt idx="54">
                  <c:v>2.7377699999999998</c:v>
                </c:pt>
                <c:pt idx="55">
                  <c:v>2.7875100000000002</c:v>
                </c:pt>
                <c:pt idx="56">
                  <c:v>2.8380299999999998</c:v>
                </c:pt>
                <c:pt idx="57">
                  <c:v>2.8884599999999998</c:v>
                </c:pt>
                <c:pt idx="58">
                  <c:v>2.9414500000000001</c:v>
                </c:pt>
                <c:pt idx="59">
                  <c:v>2.9933800000000002</c:v>
                </c:pt>
                <c:pt idx="60">
                  <c:v>3.0434000000000001</c:v>
                </c:pt>
                <c:pt idx="61">
                  <c:v>3.09266</c:v>
                </c:pt>
                <c:pt idx="62">
                  <c:v>3.1419100000000002</c:v>
                </c:pt>
                <c:pt idx="63">
                  <c:v>3.1914799999999999</c:v>
                </c:pt>
                <c:pt idx="64">
                  <c:v>3.2411500000000002</c:v>
                </c:pt>
                <c:pt idx="65">
                  <c:v>3.2897799999999999</c:v>
                </c:pt>
                <c:pt idx="66">
                  <c:v>3.3399700000000001</c:v>
                </c:pt>
                <c:pt idx="67">
                  <c:v>3.3906999999999998</c:v>
                </c:pt>
                <c:pt idx="68">
                  <c:v>3.4539800000000001</c:v>
                </c:pt>
                <c:pt idx="69">
                  <c:v>3.50631</c:v>
                </c:pt>
                <c:pt idx="70">
                  <c:v>3.5558399999999999</c:v>
                </c:pt>
                <c:pt idx="71">
                  <c:v>3.6067300000000002</c:v>
                </c:pt>
                <c:pt idx="72">
                  <c:v>3.6579700000000002</c:v>
                </c:pt>
                <c:pt idx="73">
                  <c:v>3.70702</c:v>
                </c:pt>
                <c:pt idx="74">
                  <c:v>3.75651</c:v>
                </c:pt>
                <c:pt idx="75">
                  <c:v>3.8053699999999999</c:v>
                </c:pt>
                <c:pt idx="76">
                  <c:v>3.85426</c:v>
                </c:pt>
                <c:pt idx="77">
                  <c:v>3.90313</c:v>
                </c:pt>
                <c:pt idx="78">
                  <c:v>3.9510000000000001</c:v>
                </c:pt>
                <c:pt idx="79">
                  <c:v>3.9988199999999998</c:v>
                </c:pt>
                <c:pt idx="80">
                  <c:v>4.0467199999999997</c:v>
                </c:pt>
                <c:pt idx="81">
                  <c:v>4.09612</c:v>
                </c:pt>
                <c:pt idx="82">
                  <c:v>4.1443700000000003</c:v>
                </c:pt>
                <c:pt idx="83">
                  <c:v>4.1946099999999999</c:v>
                </c:pt>
                <c:pt idx="84">
                  <c:v>4.2468300000000001</c:v>
                </c:pt>
                <c:pt idx="85">
                  <c:v>4.2978500000000004</c:v>
                </c:pt>
                <c:pt idx="86">
                  <c:v>4.3525600000000004</c:v>
                </c:pt>
                <c:pt idx="87">
                  <c:v>4.4055400000000002</c:v>
                </c:pt>
                <c:pt idx="88">
                  <c:v>4.4607299999999999</c:v>
                </c:pt>
                <c:pt idx="89">
                  <c:v>4.5110799999999998</c:v>
                </c:pt>
                <c:pt idx="90">
                  <c:v>4.5617900000000002</c:v>
                </c:pt>
                <c:pt idx="91">
                  <c:v>4.6113499999999998</c:v>
                </c:pt>
                <c:pt idx="92">
                  <c:v>4.6592200000000004</c:v>
                </c:pt>
                <c:pt idx="93">
                  <c:v>4.70709</c:v>
                </c:pt>
                <c:pt idx="94">
                  <c:v>4.7549599999999996</c:v>
                </c:pt>
                <c:pt idx="95">
                  <c:v>4.8028599999999999</c:v>
                </c:pt>
                <c:pt idx="96">
                  <c:v>4.85093</c:v>
                </c:pt>
                <c:pt idx="97">
                  <c:v>4.9009900000000002</c:v>
                </c:pt>
                <c:pt idx="98">
                  <c:v>4.9518700000000004</c:v>
                </c:pt>
              </c:numCache>
            </c:numRef>
          </c:xVal>
          <c:yVal>
            <c:numRef>
              <c:f>'SS-2mN-10'!$F$2:$F$100</c:f>
              <c:numCache>
                <c:formatCode>General</c:formatCode>
                <c:ptCount val="99"/>
                <c:pt idx="1">
                  <c:v>0.12908712292921903</c:v>
                </c:pt>
                <c:pt idx="2">
                  <c:v>0.12864606411499635</c:v>
                </c:pt>
                <c:pt idx="3">
                  <c:v>0.12815536725708354</c:v>
                </c:pt>
                <c:pt idx="4">
                  <c:v>0.12769397611199393</c:v>
                </c:pt>
                <c:pt idx="5">
                  <c:v>0.12727608611256871</c:v>
                </c:pt>
                <c:pt idx="6">
                  <c:v>0.12686659076012391</c:v>
                </c:pt>
                <c:pt idx="7">
                  <c:v>0.12653292865029145</c:v>
                </c:pt>
                <c:pt idx="8">
                  <c:v>0.12618066410500131</c:v>
                </c:pt>
                <c:pt idx="9">
                  <c:v>0.12583494093741177</c:v>
                </c:pt>
                <c:pt idx="10">
                  <c:v>0.12548828079254248</c:v>
                </c:pt>
                <c:pt idx="11">
                  <c:v>0.12512447792310014</c:v>
                </c:pt>
                <c:pt idx="12">
                  <c:v>0.1247566490473251</c:v>
                </c:pt>
                <c:pt idx="13">
                  <c:v>0.12439772001762593</c:v>
                </c:pt>
                <c:pt idx="14">
                  <c:v>0.12407481310744312</c:v>
                </c:pt>
                <c:pt idx="15">
                  <c:v>0.12376098060587318</c:v>
                </c:pt>
                <c:pt idx="16">
                  <c:v>0.12345061204288291</c:v>
                </c:pt>
                <c:pt idx="17">
                  <c:v>0.12314688293088827</c:v>
                </c:pt>
                <c:pt idx="18">
                  <c:v>0.12286371340351275</c:v>
                </c:pt>
                <c:pt idx="19">
                  <c:v>0.12257858089558701</c:v>
                </c:pt>
                <c:pt idx="20">
                  <c:v>0.12229996460304968</c:v>
                </c:pt>
                <c:pt idx="21">
                  <c:v>0.12202213911564032</c:v>
                </c:pt>
                <c:pt idx="22">
                  <c:v>0.12174854289678046</c:v>
                </c:pt>
                <c:pt idx="23">
                  <c:v>0.12147015991163253</c:v>
                </c:pt>
                <c:pt idx="24">
                  <c:v>0.12117826670862991</c:v>
                </c:pt>
                <c:pt idx="25">
                  <c:v>0.12090061800220032</c:v>
                </c:pt>
                <c:pt idx="26">
                  <c:v>0.1206241425554101</c:v>
                </c:pt>
                <c:pt idx="27">
                  <c:v>0.12036045690334701</c:v>
                </c:pt>
                <c:pt idx="28">
                  <c:v>0.12007695145891398</c:v>
                </c:pt>
                <c:pt idx="29">
                  <c:v>0.11981789132713153</c:v>
                </c:pt>
                <c:pt idx="30">
                  <c:v>0.119571533829331</c:v>
                </c:pt>
                <c:pt idx="31">
                  <c:v>0.11933084456121966</c:v>
                </c:pt>
                <c:pt idx="32">
                  <c:v>0.11910246377234757</c:v>
                </c:pt>
                <c:pt idx="33">
                  <c:v>0.1188882548922897</c:v>
                </c:pt>
                <c:pt idx="34">
                  <c:v>0.11868397522677783</c:v>
                </c:pt>
                <c:pt idx="35">
                  <c:v>0.11845616663964149</c:v>
                </c:pt>
                <c:pt idx="36">
                  <c:v>0.11821977797857645</c:v>
                </c:pt>
                <c:pt idx="37">
                  <c:v>0.11800194542128854</c:v>
                </c:pt>
                <c:pt idx="38">
                  <c:v>0.11778799754050286</c:v>
                </c:pt>
                <c:pt idx="39">
                  <c:v>0.11757647143375329</c:v>
                </c:pt>
                <c:pt idx="40">
                  <c:v>0.11735011203668783</c:v>
                </c:pt>
                <c:pt idx="41">
                  <c:v>0.117133002306058</c:v>
                </c:pt>
                <c:pt idx="42">
                  <c:v>0.11692910768157967</c:v>
                </c:pt>
                <c:pt idx="43">
                  <c:v>0.11674147173304436</c:v>
                </c:pt>
                <c:pt idx="44">
                  <c:v>0.11654957623255413</c:v>
                </c:pt>
                <c:pt idx="45">
                  <c:v>0.11635573592870242</c:v>
                </c:pt>
                <c:pt idx="46">
                  <c:v>0.11616887925893747</c:v>
                </c:pt>
                <c:pt idx="47">
                  <c:v>0.11598162893334464</c:v>
                </c:pt>
                <c:pt idx="48">
                  <c:v>0.11580024391426687</c:v>
                </c:pt>
                <c:pt idx="49">
                  <c:v>0.11563950930339637</c:v>
                </c:pt>
                <c:pt idx="50">
                  <c:v>0.11546659813831925</c:v>
                </c:pt>
                <c:pt idx="51">
                  <c:v>0.11530357229401815</c:v>
                </c:pt>
                <c:pt idx="52">
                  <c:v>0.11511798578509205</c:v>
                </c:pt>
                <c:pt idx="53">
                  <c:v>0.11493744114161308</c:v>
                </c:pt>
                <c:pt idx="54">
                  <c:v>0.1147573536136564</c:v>
                </c:pt>
                <c:pt idx="55">
                  <c:v>0.11457742023571192</c:v>
                </c:pt>
                <c:pt idx="56">
                  <c:v>0.11440087616169732</c:v>
                </c:pt>
                <c:pt idx="57">
                  <c:v>0.11421114041697948</c:v>
                </c:pt>
                <c:pt idx="58">
                  <c:v>0.11403155969848495</c:v>
                </c:pt>
                <c:pt idx="59">
                  <c:v>0.11387218972239153</c:v>
                </c:pt>
                <c:pt idx="60">
                  <c:v>0.11370433226688927</c:v>
                </c:pt>
                <c:pt idx="61">
                  <c:v>0.11354808267603507</c:v>
                </c:pt>
                <c:pt idx="62">
                  <c:v>0.11338935070148683</c:v>
                </c:pt>
                <c:pt idx="63">
                  <c:v>0.11323858653023854</c:v>
                </c:pt>
                <c:pt idx="64">
                  <c:v>0.11310669404817217</c:v>
                </c:pt>
                <c:pt idx="65">
                  <c:v>0.11297480325050965</c:v>
                </c:pt>
                <c:pt idx="66">
                  <c:v>0.11284277148796823</c:v>
                </c:pt>
                <c:pt idx="67">
                  <c:v>0.11269662131515427</c:v>
                </c:pt>
                <c:pt idx="68">
                  <c:v>0.11256930227371073</c:v>
                </c:pt>
                <c:pt idx="69">
                  <c:v>0.11244681869496997</c:v>
                </c:pt>
                <c:pt idx="70">
                  <c:v>0.11231902924428802</c:v>
                </c:pt>
                <c:pt idx="71">
                  <c:v>0.11219240469285087</c:v>
                </c:pt>
                <c:pt idx="72">
                  <c:v>0.11203947057172313</c:v>
                </c:pt>
                <c:pt idx="73">
                  <c:v>0.11190468204599373</c:v>
                </c:pt>
                <c:pt idx="74">
                  <c:v>0.11177693899090022</c:v>
                </c:pt>
                <c:pt idx="75">
                  <c:v>0.11165074928144339</c:v>
                </c:pt>
                <c:pt idx="76">
                  <c:v>0.11151762619331927</c:v>
                </c:pt>
                <c:pt idx="77">
                  <c:v>0.11137733431078735</c:v>
                </c:pt>
                <c:pt idx="78">
                  <c:v>0.11125865621229528</c:v>
                </c:pt>
                <c:pt idx="79">
                  <c:v>0.11113419638984669</c:v>
                </c:pt>
                <c:pt idx="80">
                  <c:v>0.11101951421854545</c:v>
                </c:pt>
                <c:pt idx="81">
                  <c:v>0.11090717646667399</c:v>
                </c:pt>
                <c:pt idx="82">
                  <c:v>0.11080003648912785</c:v>
                </c:pt>
                <c:pt idx="83">
                  <c:v>0.11069505260309614</c:v>
                </c:pt>
                <c:pt idx="84">
                  <c:v>0.1105832094721972</c:v>
                </c:pt>
                <c:pt idx="85">
                  <c:v>0.11045443487803676</c:v>
                </c:pt>
                <c:pt idx="86">
                  <c:v>0.11031355064981196</c:v>
                </c:pt>
                <c:pt idx="87">
                  <c:v>0.11018053515084961</c:v>
                </c:pt>
                <c:pt idx="88">
                  <c:v>0.11005031353188351</c:v>
                </c:pt>
                <c:pt idx="89">
                  <c:v>0.10990867096239296</c:v>
                </c:pt>
                <c:pt idx="90">
                  <c:v>0.10977152844997211</c:v>
                </c:pt>
                <c:pt idx="91">
                  <c:v>0.10967946109556931</c:v>
                </c:pt>
                <c:pt idx="92">
                  <c:v>0.10955286837861872</c:v>
                </c:pt>
                <c:pt idx="93">
                  <c:v>0.10947120855223166</c:v>
                </c:pt>
                <c:pt idx="94">
                  <c:v>0.10940816385406958</c:v>
                </c:pt>
                <c:pt idx="95">
                  <c:v>0.10926764516780509</c:v>
                </c:pt>
                <c:pt idx="96">
                  <c:v>0.10908341585202769</c:v>
                </c:pt>
                <c:pt idx="97">
                  <c:v>0.10881576602599624</c:v>
                </c:pt>
                <c:pt idx="98">
                  <c:v>0.10863286852609248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56-4BAE-BC18-5C977B226DB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6.3969999999999999E-2</c:v>
                </c:pt>
                <c:pt idx="2">
                  <c:v>0.11165</c:v>
                </c:pt>
                <c:pt idx="3">
                  <c:v>0.16034999999999999</c:v>
                </c:pt>
                <c:pt idx="4">
                  <c:v>0.20979</c:v>
                </c:pt>
                <c:pt idx="5">
                  <c:v>0.26089000000000001</c:v>
                </c:pt>
                <c:pt idx="6">
                  <c:v>0.31063000000000002</c:v>
                </c:pt>
                <c:pt idx="7">
                  <c:v>0.36098000000000002</c:v>
                </c:pt>
                <c:pt idx="8">
                  <c:v>0.41513</c:v>
                </c:pt>
                <c:pt idx="9">
                  <c:v>0.46950999999999998</c:v>
                </c:pt>
                <c:pt idx="10">
                  <c:v>0.52493000000000001</c:v>
                </c:pt>
                <c:pt idx="11">
                  <c:v>0.57393000000000005</c:v>
                </c:pt>
                <c:pt idx="12">
                  <c:v>0.62783999999999995</c:v>
                </c:pt>
                <c:pt idx="13">
                  <c:v>0.67934000000000005</c:v>
                </c:pt>
                <c:pt idx="14">
                  <c:v>0.73133999999999999</c:v>
                </c:pt>
                <c:pt idx="15">
                  <c:v>0.78341000000000005</c:v>
                </c:pt>
                <c:pt idx="16">
                  <c:v>0.83631999999999995</c:v>
                </c:pt>
                <c:pt idx="17">
                  <c:v>0.88876999999999995</c:v>
                </c:pt>
                <c:pt idx="18">
                  <c:v>0.93937000000000004</c:v>
                </c:pt>
                <c:pt idx="19">
                  <c:v>0.98868999999999996</c:v>
                </c:pt>
                <c:pt idx="20">
                  <c:v>1.04413</c:v>
                </c:pt>
                <c:pt idx="21">
                  <c:v>1.0995200000000001</c:v>
                </c:pt>
                <c:pt idx="22">
                  <c:v>1.1511800000000001</c:v>
                </c:pt>
                <c:pt idx="23">
                  <c:v>1.2023200000000001</c:v>
                </c:pt>
                <c:pt idx="24">
                  <c:v>1.2519199999999999</c:v>
                </c:pt>
                <c:pt idx="25">
                  <c:v>1.3024199999999999</c:v>
                </c:pt>
                <c:pt idx="26">
                  <c:v>1.3534900000000001</c:v>
                </c:pt>
                <c:pt idx="27">
                  <c:v>1.40421</c:v>
                </c:pt>
                <c:pt idx="28">
                  <c:v>1.4530700000000001</c:v>
                </c:pt>
                <c:pt idx="29">
                  <c:v>1.50196</c:v>
                </c:pt>
                <c:pt idx="30">
                  <c:v>1.5498499999999999</c:v>
                </c:pt>
                <c:pt idx="31">
                  <c:v>1.5995299999999999</c:v>
                </c:pt>
                <c:pt idx="32">
                  <c:v>1.6563699999999999</c:v>
                </c:pt>
                <c:pt idx="33">
                  <c:v>1.7069799999999999</c:v>
                </c:pt>
                <c:pt idx="34">
                  <c:v>1.7552000000000001</c:v>
                </c:pt>
                <c:pt idx="35">
                  <c:v>1.8033399999999999</c:v>
                </c:pt>
                <c:pt idx="36">
                  <c:v>1.8528100000000001</c:v>
                </c:pt>
                <c:pt idx="37">
                  <c:v>1.9057200000000001</c:v>
                </c:pt>
                <c:pt idx="38">
                  <c:v>1.95709</c:v>
                </c:pt>
                <c:pt idx="39">
                  <c:v>2.0057900000000002</c:v>
                </c:pt>
                <c:pt idx="40">
                  <c:v>2.0543100000000001</c:v>
                </c:pt>
                <c:pt idx="41">
                  <c:v>2.1055600000000001</c:v>
                </c:pt>
                <c:pt idx="42">
                  <c:v>2.1569400000000001</c:v>
                </c:pt>
                <c:pt idx="43">
                  <c:v>2.2085900000000001</c:v>
                </c:pt>
                <c:pt idx="44">
                  <c:v>2.26125</c:v>
                </c:pt>
                <c:pt idx="45">
                  <c:v>2.3143699999999998</c:v>
                </c:pt>
                <c:pt idx="46">
                  <c:v>2.3688899999999999</c:v>
                </c:pt>
                <c:pt idx="47">
                  <c:v>2.4216099999999998</c:v>
                </c:pt>
                <c:pt idx="48">
                  <c:v>2.4734400000000001</c:v>
                </c:pt>
                <c:pt idx="49">
                  <c:v>2.52298</c:v>
                </c:pt>
                <c:pt idx="50">
                  <c:v>2.5751499999999998</c:v>
                </c:pt>
                <c:pt idx="51">
                  <c:v>2.6278299999999999</c:v>
                </c:pt>
                <c:pt idx="52">
                  <c:v>2.6797</c:v>
                </c:pt>
                <c:pt idx="53">
                  <c:v>2.73075</c:v>
                </c:pt>
                <c:pt idx="54">
                  <c:v>2.7847900000000001</c:v>
                </c:pt>
                <c:pt idx="55">
                  <c:v>2.8382000000000001</c:v>
                </c:pt>
                <c:pt idx="56">
                  <c:v>2.8888600000000002</c:v>
                </c:pt>
                <c:pt idx="57">
                  <c:v>2.94136</c:v>
                </c:pt>
                <c:pt idx="58">
                  <c:v>2.99309</c:v>
                </c:pt>
                <c:pt idx="59">
                  <c:v>3.04366</c:v>
                </c:pt>
                <c:pt idx="60">
                  <c:v>3.09253</c:v>
                </c:pt>
                <c:pt idx="61">
                  <c:v>3.14039</c:v>
                </c:pt>
                <c:pt idx="62">
                  <c:v>3.1902699999999999</c:v>
                </c:pt>
                <c:pt idx="63">
                  <c:v>3.2395200000000002</c:v>
                </c:pt>
                <c:pt idx="64">
                  <c:v>3.2883499999999999</c:v>
                </c:pt>
                <c:pt idx="65">
                  <c:v>3.3365</c:v>
                </c:pt>
                <c:pt idx="66">
                  <c:v>3.3856299999999999</c:v>
                </c:pt>
                <c:pt idx="67">
                  <c:v>3.4345500000000002</c:v>
                </c:pt>
                <c:pt idx="68">
                  <c:v>3.4840200000000001</c:v>
                </c:pt>
                <c:pt idx="69">
                  <c:v>3.5375100000000002</c:v>
                </c:pt>
                <c:pt idx="70">
                  <c:v>3.5918600000000001</c:v>
                </c:pt>
                <c:pt idx="71">
                  <c:v>3.64472</c:v>
                </c:pt>
                <c:pt idx="72">
                  <c:v>3.69293</c:v>
                </c:pt>
                <c:pt idx="73">
                  <c:v>3.7449499999999998</c:v>
                </c:pt>
                <c:pt idx="74">
                  <c:v>3.7980800000000001</c:v>
                </c:pt>
                <c:pt idx="75">
                  <c:v>3.8494199999999998</c:v>
                </c:pt>
                <c:pt idx="76">
                  <c:v>3.90055</c:v>
                </c:pt>
                <c:pt idx="77">
                  <c:v>3.9515400000000001</c:v>
                </c:pt>
                <c:pt idx="78">
                  <c:v>4.0028600000000001</c:v>
                </c:pt>
                <c:pt idx="79">
                  <c:v>4.0539199999999997</c:v>
                </c:pt>
                <c:pt idx="80">
                  <c:v>4.1047399999999996</c:v>
                </c:pt>
                <c:pt idx="81">
                  <c:v>4.1537600000000001</c:v>
                </c:pt>
                <c:pt idx="82">
                  <c:v>4.2021899999999999</c:v>
                </c:pt>
                <c:pt idx="83">
                  <c:v>4.2521300000000002</c:v>
                </c:pt>
                <c:pt idx="84">
                  <c:v>4.3038699999999999</c:v>
                </c:pt>
                <c:pt idx="85">
                  <c:v>4.3553800000000003</c:v>
                </c:pt>
                <c:pt idx="86">
                  <c:v>4.40977</c:v>
                </c:pt>
                <c:pt idx="87">
                  <c:v>4.4663000000000004</c:v>
                </c:pt>
                <c:pt idx="88">
                  <c:v>4.5204199999999997</c:v>
                </c:pt>
                <c:pt idx="89">
                  <c:v>4.5722699999999996</c:v>
                </c:pt>
                <c:pt idx="90">
                  <c:v>4.6221399999999999</c:v>
                </c:pt>
                <c:pt idx="91">
                  <c:v>4.6700299999999997</c:v>
                </c:pt>
                <c:pt idx="92">
                  <c:v>4.7179500000000001</c:v>
                </c:pt>
                <c:pt idx="93">
                  <c:v>4.7661100000000003</c:v>
                </c:pt>
                <c:pt idx="94">
                  <c:v>4.8149300000000004</c:v>
                </c:pt>
                <c:pt idx="95">
                  <c:v>4.8640600000000003</c:v>
                </c:pt>
                <c:pt idx="96">
                  <c:v>4.9120699999999999</c:v>
                </c:pt>
                <c:pt idx="97">
                  <c:v>4.9616400000000001</c:v>
                </c:pt>
              </c:numCache>
            </c:numRef>
          </c:xVal>
          <c:yVal>
            <c:numRef>
              <c:f>'HS-2mN-10'!$F$2:$F$99</c:f>
              <c:numCache>
                <c:formatCode>General</c:formatCode>
                <c:ptCount val="98"/>
                <c:pt idx="1">
                  <c:v>0.20185699381649044</c:v>
                </c:pt>
                <c:pt idx="2">
                  <c:v>0.2011598518731183</c:v>
                </c:pt>
                <c:pt idx="3">
                  <c:v>0.2005236345278931</c:v>
                </c:pt>
                <c:pt idx="4">
                  <c:v>0.19989127617815566</c:v>
                </c:pt>
                <c:pt idx="5">
                  <c:v>0.19934567210310161</c:v>
                </c:pt>
                <c:pt idx="6">
                  <c:v>0.19882722214331194</c:v>
                </c:pt>
                <c:pt idx="7">
                  <c:v>0.19833797330063768</c:v>
                </c:pt>
                <c:pt idx="8">
                  <c:v>0.19787814468682821</c:v>
                </c:pt>
                <c:pt idx="9">
                  <c:v>0.19743586594748103</c:v>
                </c:pt>
                <c:pt idx="10">
                  <c:v>0.19702727637990081</c:v>
                </c:pt>
                <c:pt idx="11">
                  <c:v>0.19654572731621694</c:v>
                </c:pt>
                <c:pt idx="12">
                  <c:v>0.19608584033828816</c:v>
                </c:pt>
                <c:pt idx="13">
                  <c:v>0.19566719604700272</c:v>
                </c:pt>
                <c:pt idx="14">
                  <c:v>0.19525937029711904</c:v>
                </c:pt>
                <c:pt idx="15">
                  <c:v>0.19483811777894836</c:v>
                </c:pt>
                <c:pt idx="16">
                  <c:v>0.19446203586346508</c:v>
                </c:pt>
                <c:pt idx="17">
                  <c:v>0.19412598323177208</c:v>
                </c:pt>
                <c:pt idx="18">
                  <c:v>0.19379753951844561</c:v>
                </c:pt>
                <c:pt idx="19">
                  <c:v>0.1934782892229889</c:v>
                </c:pt>
                <c:pt idx="20">
                  <c:v>0.19316247855683738</c:v>
                </c:pt>
                <c:pt idx="21">
                  <c:v>0.19285379778880535</c:v>
                </c:pt>
                <c:pt idx="22">
                  <c:v>0.19254360249383315</c:v>
                </c:pt>
                <c:pt idx="23">
                  <c:v>0.19223917173102148</c:v>
                </c:pt>
                <c:pt idx="24">
                  <c:v>0.19194809879827771</c:v>
                </c:pt>
                <c:pt idx="25">
                  <c:v>0.19164994916672992</c:v>
                </c:pt>
                <c:pt idx="26">
                  <c:v>0.19135595780923795</c:v>
                </c:pt>
                <c:pt idx="27">
                  <c:v>0.1910855038942392</c:v>
                </c:pt>
                <c:pt idx="28">
                  <c:v>0.19080137107403142</c:v>
                </c:pt>
                <c:pt idx="29">
                  <c:v>0.19053873668381241</c:v>
                </c:pt>
                <c:pt idx="30">
                  <c:v>0.19025751327576063</c:v>
                </c:pt>
                <c:pt idx="31">
                  <c:v>0.18999320578269316</c:v>
                </c:pt>
                <c:pt idx="32">
                  <c:v>0.18975638318618906</c:v>
                </c:pt>
                <c:pt idx="33">
                  <c:v>0.1894905950605483</c:v>
                </c:pt>
                <c:pt idx="34">
                  <c:v>0.1892309387042026</c:v>
                </c:pt>
                <c:pt idx="35">
                  <c:v>0.18898819888558488</c:v>
                </c:pt>
                <c:pt idx="36">
                  <c:v>0.18875422310989542</c:v>
                </c:pt>
                <c:pt idx="37">
                  <c:v>0.18850896124149569</c:v>
                </c:pt>
                <c:pt idx="38">
                  <c:v>0.18824230647102386</c:v>
                </c:pt>
                <c:pt idx="39">
                  <c:v>0.18799116396913293</c:v>
                </c:pt>
                <c:pt idx="40">
                  <c:v>0.18773816001765659</c:v>
                </c:pt>
                <c:pt idx="41">
                  <c:v>0.18749518827472139</c:v>
                </c:pt>
                <c:pt idx="42">
                  <c:v>0.18724030274795481</c:v>
                </c:pt>
                <c:pt idx="43">
                  <c:v>0.18701841624936397</c:v>
                </c:pt>
                <c:pt idx="44">
                  <c:v>0.18680123738621823</c:v>
                </c:pt>
                <c:pt idx="45">
                  <c:v>0.18658421659143262</c:v>
                </c:pt>
                <c:pt idx="46">
                  <c:v>0.18637093151566544</c:v>
                </c:pt>
                <c:pt idx="47">
                  <c:v>0.18616606035530453</c:v>
                </c:pt>
                <c:pt idx="48">
                  <c:v>0.18596867523326907</c:v>
                </c:pt>
                <c:pt idx="49">
                  <c:v>0.1857925743470181</c:v>
                </c:pt>
                <c:pt idx="50">
                  <c:v>0.18561405815767631</c:v>
                </c:pt>
                <c:pt idx="51">
                  <c:v>0.18544734035339625</c:v>
                </c:pt>
                <c:pt idx="52">
                  <c:v>0.18527918856091286</c:v>
                </c:pt>
                <c:pt idx="53">
                  <c:v>0.18510295081134401</c:v>
                </c:pt>
                <c:pt idx="54">
                  <c:v>0.18493717172677579</c:v>
                </c:pt>
                <c:pt idx="55">
                  <c:v>0.18476654342980078</c:v>
                </c:pt>
                <c:pt idx="56">
                  <c:v>0.18459194732140152</c:v>
                </c:pt>
                <c:pt idx="57">
                  <c:v>0.18441210880780098</c:v>
                </c:pt>
                <c:pt idx="58">
                  <c:v>0.18423503580029002</c:v>
                </c:pt>
                <c:pt idx="59">
                  <c:v>0.18407534284956786</c:v>
                </c:pt>
                <c:pt idx="60">
                  <c:v>0.18391151665809585</c:v>
                </c:pt>
                <c:pt idx="61">
                  <c:v>0.1837530549169985</c:v>
                </c:pt>
                <c:pt idx="62">
                  <c:v>0.18359500724528449</c:v>
                </c:pt>
                <c:pt idx="63">
                  <c:v>0.18344110787268314</c:v>
                </c:pt>
                <c:pt idx="64">
                  <c:v>0.18326822772480028</c:v>
                </c:pt>
                <c:pt idx="65">
                  <c:v>0.18310855567507575</c:v>
                </c:pt>
                <c:pt idx="66">
                  <c:v>0.18296067598471497</c:v>
                </c:pt>
                <c:pt idx="67">
                  <c:v>0.18281926422379155</c:v>
                </c:pt>
                <c:pt idx="68">
                  <c:v>0.18267539220012224</c:v>
                </c:pt>
                <c:pt idx="69">
                  <c:v>0.18256315762200445</c:v>
                </c:pt>
                <c:pt idx="70">
                  <c:v>0.18241668552135684</c:v>
                </c:pt>
                <c:pt idx="71">
                  <c:v>0.18226073475650126</c:v>
                </c:pt>
                <c:pt idx="72">
                  <c:v>0.1820970941733677</c:v>
                </c:pt>
                <c:pt idx="73">
                  <c:v>0.18192851743567914</c:v>
                </c:pt>
                <c:pt idx="74">
                  <c:v>0.18177195501445223</c:v>
                </c:pt>
                <c:pt idx="75">
                  <c:v>0.18161939375099026</c:v>
                </c:pt>
                <c:pt idx="76">
                  <c:v>0.1814817211996502</c:v>
                </c:pt>
                <c:pt idx="77">
                  <c:v>0.18133224475822454</c:v>
                </c:pt>
                <c:pt idx="78">
                  <c:v>0.18120681838683719</c:v>
                </c:pt>
                <c:pt idx="79">
                  <c:v>0.18108765165801174</c:v>
                </c:pt>
                <c:pt idx="80">
                  <c:v>0.18096348696382936</c:v>
                </c:pt>
                <c:pt idx="81">
                  <c:v>0.18085087156090918</c:v>
                </c:pt>
                <c:pt idx="82">
                  <c:v>0.18073457901900575</c:v>
                </c:pt>
                <c:pt idx="83">
                  <c:v>0.18062994981113617</c:v>
                </c:pt>
                <c:pt idx="84">
                  <c:v>0.18052987998366668</c:v>
                </c:pt>
                <c:pt idx="85">
                  <c:v>0.18042084041470044</c:v>
                </c:pt>
                <c:pt idx="86">
                  <c:v>0.18030768579121698</c:v>
                </c:pt>
                <c:pt idx="87">
                  <c:v>0.18017082730035872</c:v>
                </c:pt>
                <c:pt idx="88">
                  <c:v>0.18005527569416183</c:v>
                </c:pt>
                <c:pt idx="89">
                  <c:v>0.17986796633701058</c:v>
                </c:pt>
                <c:pt idx="90">
                  <c:v>0.17975305817103415</c:v>
                </c:pt>
                <c:pt idx="91">
                  <c:v>0.17965154081927356</c:v>
                </c:pt>
                <c:pt idx="92">
                  <c:v>0.1795693370821824</c:v>
                </c:pt>
                <c:pt idx="93">
                  <c:v>0.17952229374506887</c:v>
                </c:pt>
                <c:pt idx="94">
                  <c:v>0.17940025165916076</c:v>
                </c:pt>
                <c:pt idx="95">
                  <c:v>0.17924697863944722</c:v>
                </c:pt>
                <c:pt idx="96">
                  <c:v>0.17896009824171366</c:v>
                </c:pt>
                <c:pt idx="97">
                  <c:v>0.17866023666387679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56-4BAE-BC18-5C977B226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23500000000000001"/>
          <c:min val="9.5000000000000029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C-4AAC-8A3E-A452C8A0668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'Pu-2mN-10'!$AV$24:$AX$24</c:f>
              <c:numCache>
                <c:formatCode>General</c:formatCode>
                <c:ptCount val="3"/>
                <c:pt idx="0">
                  <c:v>0.14777365110476248</c:v>
                </c:pt>
                <c:pt idx="1">
                  <c:v>0.12305019760904812</c:v>
                </c:pt>
                <c:pt idx="2">
                  <c:v>0.1079587988231486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C-4AAC-8A3E-A452C8A0668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C-4AAC-8A3E-A452C8A0668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C-4AAC-8A3E-A452C8A06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2-4633-9131-07DF300DAC16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'Pu-2mN-10'!$T$29:$V$29</c:f>
              <c:numCache>
                <c:formatCode>General</c:formatCode>
                <c:ptCount val="3"/>
                <c:pt idx="0">
                  <c:v>58.490329999999972</c:v>
                </c:pt>
                <c:pt idx="1">
                  <c:v>168.09417999999982</c:v>
                </c:pt>
                <c:pt idx="2">
                  <c:v>334.03306999999995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2-4633-9131-07DF300DAC1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2-4633-9131-07DF300DAC1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2-4633-9131-07DF300D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A-4766-8526-13EF46A99827}"/>
            </c:ext>
          </c:extLst>
        </c:ser>
        <c:ser>
          <c:idx val="1"/>
          <c:order val="1"/>
          <c:tx>
            <c:v>SSN@ZnO</c:v>
          </c:tx>
          <c:spPr>
            <a:pattFill prst="wdUp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'Pu-2mN-10'!$Z$29:$AB$29</c:f>
              <c:numCache>
                <c:formatCode>General</c:formatCode>
                <c:ptCount val="3"/>
                <c:pt idx="0">
                  <c:v>8.4611653075258157</c:v>
                </c:pt>
                <c:pt idx="1">
                  <c:v>8.7554063185418372</c:v>
                </c:pt>
                <c:pt idx="2">
                  <c:v>10.238828511001204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A-4766-8526-13EF46A99827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A-4766-8526-13EF46A99827}"/>
            </c:ext>
          </c:extLst>
        </c:ser>
        <c:ser>
          <c:idx val="3"/>
          <c:order val="3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A-4766-8526-13EF46A9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6-451A-AD27-A8B2CF3913F6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'Pu-2mN-10'!$AV$24:$AX$24</c:f>
              <c:numCache>
                <c:formatCode>General</c:formatCode>
                <c:ptCount val="3"/>
                <c:pt idx="0">
                  <c:v>0.14777365110476248</c:v>
                </c:pt>
                <c:pt idx="1">
                  <c:v>0.12305019760904812</c:v>
                </c:pt>
                <c:pt idx="2">
                  <c:v>0.1079587988231486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B6-451A-AD27-A8B2CF3913F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6-451A-AD27-A8B2CF3913F6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6-451A-AD27-A8B2CF391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15084021063045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'Pu-2mN-10'!$T$28:$V$28</c:f>
              <c:numCache>
                <c:formatCode>General</c:formatCode>
                <c:ptCount val="3"/>
                <c:pt idx="0">
                  <c:v>60.550730000000044</c:v>
                </c:pt>
                <c:pt idx="1">
                  <c:v>185.61906999999997</c:v>
                </c:pt>
                <c:pt idx="2">
                  <c:v>325.87215000000015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2-4633-9131-07DF300DAC1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'Pu-2mN-10'!$T$30:$V$30</c:f>
              <c:numCache>
                <c:formatCode>General</c:formatCode>
                <c:ptCount val="3"/>
                <c:pt idx="0">
                  <c:v>73.033459999999991</c:v>
                </c:pt>
                <c:pt idx="1">
                  <c:v>235.29179000000022</c:v>
                </c:pt>
                <c:pt idx="2">
                  <c:v>420.67308999999977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2-4633-9131-07DF300DAC1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'Pu-2mN-10'!$T$31:$V$31</c:f>
              <c:numCache>
                <c:formatCode>General</c:formatCode>
                <c:ptCount val="3"/>
                <c:pt idx="0">
                  <c:v>41.230540000000019</c:v>
                </c:pt>
                <c:pt idx="1">
                  <c:v>139.64913000000001</c:v>
                </c:pt>
                <c:pt idx="2">
                  <c:v>197.28527000000031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2-4633-9131-07DF300DA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6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'Pu-2mN-10'!$Z$28:$AB$28</c:f>
              <c:numCache>
                <c:formatCode>General</c:formatCode>
                <c:ptCount val="3"/>
                <c:pt idx="0">
                  <c:v>8.2555372513436307</c:v>
                </c:pt>
                <c:pt idx="1">
                  <c:v>9.2021611910823111</c:v>
                </c:pt>
                <c:pt idx="2">
                  <c:v>9.7625857097736937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A-4766-8526-13EF46A99827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'Pu-2mN-10'!$Z$30:$AB$30</c:f>
              <c:numCache>
                <c:formatCode>General</c:formatCode>
                <c:ptCount val="3"/>
                <c:pt idx="0">
                  <c:v>9.391456894952869</c:v>
                </c:pt>
                <c:pt idx="1">
                  <c:v>10.710759822549894</c:v>
                </c:pt>
                <c:pt idx="2">
                  <c:v>11.347311534892672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A-4766-8526-13EF46A99827}"/>
            </c:ext>
          </c:extLst>
        </c:ser>
        <c:ser>
          <c:idx val="3"/>
          <c:order val="2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'Pu-2mN-10'!$Z$31:$AB$31</c:f>
              <c:numCache>
                <c:formatCode>General</c:formatCode>
                <c:ptCount val="3"/>
                <c:pt idx="0">
                  <c:v>6.6651868626054016</c:v>
                </c:pt>
                <c:pt idx="1">
                  <c:v>7.7209255004169499</c:v>
                </c:pt>
                <c:pt idx="2">
                  <c:v>7.2948318905453737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A-4766-8526-13EF46A9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'Pu-2mN-10'!$AV$23:$AX$23</c:f>
              <c:numCache>
                <c:formatCode>General</c:formatCode>
                <c:ptCount val="3"/>
                <c:pt idx="0">
                  <c:v>0.1321260454002286</c:v>
                </c:pt>
                <c:pt idx="1">
                  <c:v>0.110979416024304</c:v>
                </c:pt>
                <c:pt idx="2">
                  <c:v>0.10368389336119989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6-451A-AD27-A8B2CF3913F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'Pu-2mN-10'!$AV$25:$AX$25</c:f>
              <c:numCache>
                <c:formatCode>General</c:formatCode>
                <c:ptCount val="3"/>
                <c:pt idx="0">
                  <c:v>0.11662902339351074</c:v>
                </c:pt>
                <c:pt idx="1">
                  <c:v>9.2345684624380794E-2</c:v>
                </c:pt>
                <c:pt idx="2">
                  <c:v>8.3018059182902282E-2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6-451A-AD27-A8B2CF3913F6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'Pu-2mN-10'!$AV$26:$AX$26</c:f>
              <c:numCache>
                <c:formatCode>General</c:formatCode>
                <c:ptCount val="3"/>
                <c:pt idx="0">
                  <c:v>0.187218222200706</c:v>
                </c:pt>
                <c:pt idx="1">
                  <c:v>0.13981421744064554</c:v>
                </c:pt>
                <c:pt idx="2">
                  <c:v>0.16169666739244484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6-451A-AD27-A8B2CF391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7543231491854748E-2"/>
              <c:y val="0.150840210630458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4.0083199999999124</c:v>
                </c:pt>
                <c:pt idx="2">
                  <c:v>7.7246700000000601</c:v>
                </c:pt>
                <c:pt idx="3">
                  <c:v>11.163870000000088</c:v>
                </c:pt>
                <c:pt idx="4">
                  <c:v>14.579099999999926</c:v>
                </c:pt>
                <c:pt idx="5">
                  <c:v>17.863450000000057</c:v>
                </c:pt>
                <c:pt idx="6">
                  <c:v>21.144170000000031</c:v>
                </c:pt>
                <c:pt idx="7">
                  <c:v>24.320390000000089</c:v>
                </c:pt>
                <c:pt idx="8">
                  <c:v>27.405060000000049</c:v>
                </c:pt>
                <c:pt idx="9">
                  <c:v>30.39964000000009</c:v>
                </c:pt>
                <c:pt idx="10">
                  <c:v>33.313440000000128</c:v>
                </c:pt>
                <c:pt idx="11">
                  <c:v>36.385620000000245</c:v>
                </c:pt>
                <c:pt idx="12">
                  <c:v>39.405530000000226</c:v>
                </c:pt>
                <c:pt idx="13">
                  <c:v>42.338599999999815</c:v>
                </c:pt>
                <c:pt idx="14">
                  <c:v>45.205940000000055</c:v>
                </c:pt>
                <c:pt idx="15">
                  <c:v>48.059080000000222</c:v>
                </c:pt>
                <c:pt idx="16">
                  <c:v>50.883739999999989</c:v>
                </c:pt>
                <c:pt idx="17">
                  <c:v>53.634789999999839</c:v>
                </c:pt>
                <c:pt idx="18">
                  <c:v>56.342130000000225</c:v>
                </c:pt>
                <c:pt idx="19">
                  <c:v>58.961169999999811</c:v>
                </c:pt>
                <c:pt idx="20">
                  <c:v>61.57752000000005</c:v>
                </c:pt>
                <c:pt idx="21">
                  <c:v>64.099179999999933</c:v>
                </c:pt>
                <c:pt idx="22">
                  <c:v>66.591209999999819</c:v>
                </c:pt>
                <c:pt idx="23">
                  <c:v>68.980639999999994</c:v>
                </c:pt>
                <c:pt idx="24">
                  <c:v>71.313170000000127</c:v>
                </c:pt>
                <c:pt idx="25">
                  <c:v>73.610980000000154</c:v>
                </c:pt>
                <c:pt idx="26">
                  <c:v>75.843279999999822</c:v>
                </c:pt>
                <c:pt idx="27">
                  <c:v>78.046309999999949</c:v>
                </c:pt>
                <c:pt idx="28">
                  <c:v>80.210969999999861</c:v>
                </c:pt>
                <c:pt idx="29">
                  <c:v>82.363320000000158</c:v>
                </c:pt>
                <c:pt idx="30">
                  <c:v>84.451870000000099</c:v>
                </c:pt>
                <c:pt idx="31">
                  <c:v>86.550550000000158</c:v>
                </c:pt>
                <c:pt idx="32">
                  <c:v>88.623060000000123</c:v>
                </c:pt>
                <c:pt idx="33">
                  <c:v>90.677320000000009</c:v>
                </c:pt>
                <c:pt idx="34">
                  <c:v>92.681929999999966</c:v>
                </c:pt>
                <c:pt idx="35">
                  <c:v>94.658959999999979</c:v>
                </c:pt>
                <c:pt idx="36">
                  <c:v>96.591090000000122</c:v>
                </c:pt>
                <c:pt idx="37">
                  <c:v>98.512680000000046</c:v>
                </c:pt>
                <c:pt idx="38">
                  <c:v>100.40033000000017</c:v>
                </c:pt>
                <c:pt idx="39">
                  <c:v>102.26901999999995</c:v>
                </c:pt>
                <c:pt idx="40">
                  <c:v>104.10603999999989</c:v>
                </c:pt>
                <c:pt idx="41">
                  <c:v>105.92265999999995</c:v>
                </c:pt>
                <c:pt idx="42">
                  <c:v>107.72277999999983</c:v>
                </c:pt>
                <c:pt idx="43">
                  <c:v>109.51116999999999</c:v>
                </c:pt>
                <c:pt idx="44">
                  <c:v>111.34233999999992</c:v>
                </c:pt>
                <c:pt idx="45">
                  <c:v>113.15024999999991</c:v>
                </c:pt>
                <c:pt idx="46">
                  <c:v>114.93119000000002</c:v>
                </c:pt>
                <c:pt idx="47">
                  <c:v>116.67998999999986</c:v>
                </c:pt>
                <c:pt idx="48">
                  <c:v>118.45226000000025</c:v>
                </c:pt>
                <c:pt idx="49">
                  <c:v>120.19280000000003</c:v>
                </c:pt>
                <c:pt idx="50">
                  <c:v>121.90109999999981</c:v>
                </c:pt>
                <c:pt idx="51">
                  <c:v>123.60888</c:v>
                </c:pt>
                <c:pt idx="52">
                  <c:v>125.25117000000023</c:v>
                </c:pt>
                <c:pt idx="53">
                  <c:v>126.87891000000013</c:v>
                </c:pt>
                <c:pt idx="54">
                  <c:v>128.4535800000001</c:v>
                </c:pt>
                <c:pt idx="55">
                  <c:v>129.96649000000002</c:v>
                </c:pt>
                <c:pt idx="56">
                  <c:v>131.4824500000002</c:v>
                </c:pt>
                <c:pt idx="57">
                  <c:v>132.98920999999996</c:v>
                </c:pt>
                <c:pt idx="58">
                  <c:v>134.45891000000006</c:v>
                </c:pt>
                <c:pt idx="59">
                  <c:v>135.91477999999984</c:v>
                </c:pt>
                <c:pt idx="60">
                  <c:v>137.35193000000004</c:v>
                </c:pt>
                <c:pt idx="61">
                  <c:v>138.81218999999987</c:v>
                </c:pt>
                <c:pt idx="62">
                  <c:v>140.26378</c:v>
                </c:pt>
                <c:pt idx="63">
                  <c:v>141.73598000000015</c:v>
                </c:pt>
                <c:pt idx="64">
                  <c:v>143.17566999999985</c:v>
                </c:pt>
                <c:pt idx="65">
                  <c:v>144.55448000000001</c:v>
                </c:pt>
                <c:pt idx="66">
                  <c:v>145.93187999999986</c:v>
                </c:pt>
                <c:pt idx="67">
                  <c:v>147.28975000000014</c:v>
                </c:pt>
                <c:pt idx="68">
                  <c:v>148.67712000000006</c:v>
                </c:pt>
                <c:pt idx="69">
                  <c:v>150.01691000000005</c:v>
                </c:pt>
                <c:pt idx="70">
                  <c:v>151.31866000000014</c:v>
                </c:pt>
                <c:pt idx="71">
                  <c:v>152.64041999999995</c:v>
                </c:pt>
                <c:pt idx="72">
                  <c:v>153.95441000000005</c:v>
                </c:pt>
                <c:pt idx="73">
                  <c:v>155.27490000000012</c:v>
                </c:pt>
                <c:pt idx="74">
                  <c:v>156.5764999999999</c:v>
                </c:pt>
                <c:pt idx="75">
                  <c:v>157.87493999999992</c:v>
                </c:pt>
                <c:pt idx="76">
                  <c:v>159.22264999999993</c:v>
                </c:pt>
                <c:pt idx="77">
                  <c:v>160.53226999999993</c:v>
                </c:pt>
                <c:pt idx="78">
                  <c:v>161.84406999999987</c:v>
                </c:pt>
                <c:pt idx="79">
                  <c:v>163.14155000000005</c:v>
                </c:pt>
                <c:pt idx="80">
                  <c:v>164.44029000000023</c:v>
                </c:pt>
                <c:pt idx="81">
                  <c:v>165.74768999999992</c:v>
                </c:pt>
                <c:pt idx="82">
                  <c:v>167.00594000000024</c:v>
                </c:pt>
                <c:pt idx="83">
                  <c:v>168.22183999999993</c:v>
                </c:pt>
                <c:pt idx="84">
                  <c:v>169.44908999999984</c:v>
                </c:pt>
                <c:pt idx="85">
                  <c:v>170.60751000000005</c:v>
                </c:pt>
                <c:pt idx="86">
                  <c:v>171.75902999999994</c:v>
                </c:pt>
                <c:pt idx="87">
                  <c:v>172.93149000000017</c:v>
                </c:pt>
                <c:pt idx="88">
                  <c:v>174.12770999999998</c:v>
                </c:pt>
                <c:pt idx="89">
                  <c:v>175.3287899999998</c:v>
                </c:pt>
                <c:pt idx="90">
                  <c:v>176.5507799999998</c:v>
                </c:pt>
                <c:pt idx="91">
                  <c:v>177.71778999999992</c:v>
                </c:pt>
                <c:pt idx="92">
                  <c:v>178.87869000000023</c:v>
                </c:pt>
                <c:pt idx="93">
                  <c:v>180.05588000000012</c:v>
                </c:pt>
                <c:pt idx="94">
                  <c:v>181.18306000000007</c:v>
                </c:pt>
                <c:pt idx="95">
                  <c:v>182.18203999999992</c:v>
                </c:pt>
                <c:pt idx="96">
                  <c:v>183.24075000000016</c:v>
                </c:pt>
                <c:pt idx="97">
                  <c:v>184.13589999999999</c:v>
                </c:pt>
                <c:pt idx="98">
                  <c:v>185.61906999999997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423A-9C52-E09688B43F9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3.778919999999971</c:v>
                </c:pt>
                <c:pt idx="2">
                  <c:v>7.2540500000000065</c:v>
                </c:pt>
                <c:pt idx="3">
                  <c:v>10.565329999999904</c:v>
                </c:pt>
                <c:pt idx="4">
                  <c:v>13.632630000000063</c:v>
                </c:pt>
                <c:pt idx="5">
                  <c:v>16.52245999999991</c:v>
                </c:pt>
                <c:pt idx="6">
                  <c:v>19.351709999999912</c:v>
                </c:pt>
                <c:pt idx="7">
                  <c:v>22.219900000000052</c:v>
                </c:pt>
                <c:pt idx="8">
                  <c:v>24.974240000000009</c:v>
                </c:pt>
                <c:pt idx="9">
                  <c:v>27.502849999999853</c:v>
                </c:pt>
                <c:pt idx="10">
                  <c:v>30.023320000000012</c:v>
                </c:pt>
                <c:pt idx="11">
                  <c:v>32.733369999999923</c:v>
                </c:pt>
                <c:pt idx="12">
                  <c:v>35.391840000000002</c:v>
                </c:pt>
                <c:pt idx="13">
                  <c:v>38.011829999999918</c:v>
                </c:pt>
                <c:pt idx="14">
                  <c:v>40.545839999999998</c:v>
                </c:pt>
                <c:pt idx="15">
                  <c:v>43.050849999999855</c:v>
                </c:pt>
                <c:pt idx="16">
                  <c:v>45.492790000000014</c:v>
                </c:pt>
                <c:pt idx="17">
                  <c:v>47.90348999999992</c:v>
                </c:pt>
                <c:pt idx="18">
                  <c:v>50.244699999999966</c:v>
                </c:pt>
                <c:pt idx="19">
                  <c:v>52.584229999999934</c:v>
                </c:pt>
                <c:pt idx="20">
                  <c:v>54.890920000000051</c:v>
                </c:pt>
                <c:pt idx="21">
                  <c:v>57.162180000000035</c:v>
                </c:pt>
                <c:pt idx="22">
                  <c:v>59.419489999999996</c:v>
                </c:pt>
                <c:pt idx="23">
                  <c:v>61.592009999999846</c:v>
                </c:pt>
                <c:pt idx="24">
                  <c:v>63.742359999999962</c:v>
                </c:pt>
                <c:pt idx="25">
                  <c:v>65.810539999999946</c:v>
                </c:pt>
                <c:pt idx="26">
                  <c:v>67.840580000000045</c:v>
                </c:pt>
                <c:pt idx="27">
                  <c:v>69.903229999999894</c:v>
                </c:pt>
                <c:pt idx="28">
                  <c:v>71.936869999999999</c:v>
                </c:pt>
                <c:pt idx="29">
                  <c:v>73.935979999999972</c:v>
                </c:pt>
                <c:pt idx="30">
                  <c:v>75.879670000000033</c:v>
                </c:pt>
                <c:pt idx="31">
                  <c:v>77.803809999999885</c:v>
                </c:pt>
                <c:pt idx="32">
                  <c:v>79.730339999999842</c:v>
                </c:pt>
                <c:pt idx="33">
                  <c:v>81.605579999999918</c:v>
                </c:pt>
                <c:pt idx="34">
                  <c:v>83.441199999999981</c:v>
                </c:pt>
                <c:pt idx="35">
                  <c:v>85.269019999999955</c:v>
                </c:pt>
                <c:pt idx="36">
                  <c:v>87.059880000000021</c:v>
                </c:pt>
                <c:pt idx="37">
                  <c:v>88.830199999999877</c:v>
                </c:pt>
                <c:pt idx="38">
                  <c:v>90.55047999999988</c:v>
                </c:pt>
                <c:pt idx="39">
                  <c:v>92.264940000000024</c:v>
                </c:pt>
                <c:pt idx="40">
                  <c:v>93.977709999999888</c:v>
                </c:pt>
                <c:pt idx="41">
                  <c:v>95.656870000000026</c:v>
                </c:pt>
                <c:pt idx="42">
                  <c:v>97.322959999999966</c:v>
                </c:pt>
                <c:pt idx="43">
                  <c:v>98.962579999999889</c:v>
                </c:pt>
                <c:pt idx="44">
                  <c:v>100.60877000000005</c:v>
                </c:pt>
                <c:pt idx="45">
                  <c:v>102.19155999999998</c:v>
                </c:pt>
                <c:pt idx="46">
                  <c:v>103.75965999999994</c:v>
                </c:pt>
                <c:pt idx="47">
                  <c:v>105.33818999999994</c:v>
                </c:pt>
                <c:pt idx="48">
                  <c:v>106.87464</c:v>
                </c:pt>
                <c:pt idx="49">
                  <c:v>108.44446999999991</c:v>
                </c:pt>
                <c:pt idx="50">
                  <c:v>109.97512000000006</c:v>
                </c:pt>
                <c:pt idx="51">
                  <c:v>111.49720000000002</c:v>
                </c:pt>
                <c:pt idx="52">
                  <c:v>113.02390999999989</c:v>
                </c:pt>
                <c:pt idx="53">
                  <c:v>114.53035</c:v>
                </c:pt>
                <c:pt idx="54">
                  <c:v>115.96915999999987</c:v>
                </c:pt>
                <c:pt idx="55">
                  <c:v>117.41603999999984</c:v>
                </c:pt>
                <c:pt idx="56">
                  <c:v>118.80312000000004</c:v>
                </c:pt>
                <c:pt idx="57">
                  <c:v>120.14456999999993</c:v>
                </c:pt>
                <c:pt idx="58">
                  <c:v>121.47667000000001</c:v>
                </c:pt>
                <c:pt idx="59">
                  <c:v>122.81323999999995</c:v>
                </c:pt>
                <c:pt idx="60">
                  <c:v>124.13229000000001</c:v>
                </c:pt>
                <c:pt idx="61">
                  <c:v>125.44842999999992</c:v>
                </c:pt>
                <c:pt idx="62">
                  <c:v>126.75304000000006</c:v>
                </c:pt>
                <c:pt idx="63">
                  <c:v>128.05838999999992</c:v>
                </c:pt>
                <c:pt idx="64">
                  <c:v>129.36498000000006</c:v>
                </c:pt>
                <c:pt idx="65">
                  <c:v>130.62576000000013</c:v>
                </c:pt>
                <c:pt idx="66">
                  <c:v>131.88485999999989</c:v>
                </c:pt>
                <c:pt idx="67">
                  <c:v>133.17049999999995</c:v>
                </c:pt>
                <c:pt idx="68">
                  <c:v>134.40152999999987</c:v>
                </c:pt>
                <c:pt idx="69">
                  <c:v>135.63611999999989</c:v>
                </c:pt>
                <c:pt idx="70">
                  <c:v>136.85945000000015</c:v>
                </c:pt>
                <c:pt idx="71">
                  <c:v>138.10239999999999</c:v>
                </c:pt>
                <c:pt idx="72">
                  <c:v>139.31015999999977</c:v>
                </c:pt>
                <c:pt idx="73">
                  <c:v>140.48859999999991</c:v>
                </c:pt>
                <c:pt idx="74">
                  <c:v>141.64382999999975</c:v>
                </c:pt>
                <c:pt idx="75">
                  <c:v>142.84966000000009</c:v>
                </c:pt>
                <c:pt idx="76">
                  <c:v>144.02999999999997</c:v>
                </c:pt>
                <c:pt idx="77">
                  <c:v>145.21827000000008</c:v>
                </c:pt>
                <c:pt idx="78">
                  <c:v>146.45723999999996</c:v>
                </c:pt>
                <c:pt idx="79">
                  <c:v>147.66491999999994</c:v>
                </c:pt>
                <c:pt idx="80">
                  <c:v>148.87214000000017</c:v>
                </c:pt>
                <c:pt idx="81">
                  <c:v>150.07397000000014</c:v>
                </c:pt>
                <c:pt idx="82">
                  <c:v>151.24023999999986</c:v>
                </c:pt>
                <c:pt idx="83">
                  <c:v>152.40690999999993</c:v>
                </c:pt>
                <c:pt idx="84">
                  <c:v>153.48841000000016</c:v>
                </c:pt>
                <c:pt idx="85">
                  <c:v>154.52872999999977</c:v>
                </c:pt>
                <c:pt idx="86">
                  <c:v>155.58994999999982</c:v>
                </c:pt>
                <c:pt idx="87">
                  <c:v>156.65233999999987</c:v>
                </c:pt>
                <c:pt idx="88">
                  <c:v>157.71739999999977</c:v>
                </c:pt>
                <c:pt idx="89">
                  <c:v>158.82433999999989</c:v>
                </c:pt>
                <c:pt idx="90">
                  <c:v>159.88710999999989</c:v>
                </c:pt>
                <c:pt idx="91">
                  <c:v>160.9857300000001</c:v>
                </c:pt>
                <c:pt idx="92">
                  <c:v>162.05284000000006</c:v>
                </c:pt>
                <c:pt idx="93">
                  <c:v>163.09554999999978</c:v>
                </c:pt>
                <c:pt idx="94">
                  <c:v>164.04839000000015</c:v>
                </c:pt>
                <c:pt idx="95">
                  <c:v>164.93453999999997</c:v>
                </c:pt>
                <c:pt idx="96">
                  <c:v>165.62999999999988</c:v>
                </c:pt>
                <c:pt idx="97">
                  <c:v>166.70012999999994</c:v>
                </c:pt>
                <c:pt idx="98">
                  <c:v>168.09417999999982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423A-9C52-E09688B43F9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4.926379999999881</c:v>
                </c:pt>
                <c:pt idx="2">
                  <c:v>9.7178600000002007</c:v>
                </c:pt>
                <c:pt idx="3">
                  <c:v>13.967039999999997</c:v>
                </c:pt>
                <c:pt idx="4">
                  <c:v>17.892479999999978</c:v>
                </c:pt>
                <c:pt idx="5">
                  <c:v>21.89870000000019</c:v>
                </c:pt>
                <c:pt idx="6">
                  <c:v>25.732430000000022</c:v>
                </c:pt>
                <c:pt idx="7">
                  <c:v>29.547379999999976</c:v>
                </c:pt>
                <c:pt idx="8">
                  <c:v>33.429900000000089</c:v>
                </c:pt>
                <c:pt idx="9">
                  <c:v>37.060449999999946</c:v>
                </c:pt>
                <c:pt idx="10">
                  <c:v>40.701579999999922</c:v>
                </c:pt>
                <c:pt idx="11">
                  <c:v>44.507120000000214</c:v>
                </c:pt>
                <c:pt idx="12">
                  <c:v>48.211659999999938</c:v>
                </c:pt>
                <c:pt idx="13">
                  <c:v>51.785060000000158</c:v>
                </c:pt>
                <c:pt idx="14">
                  <c:v>55.345830000000205</c:v>
                </c:pt>
                <c:pt idx="15">
                  <c:v>58.812399999999798</c:v>
                </c:pt>
                <c:pt idx="16">
                  <c:v>62.262960000000021</c:v>
                </c:pt>
                <c:pt idx="17">
                  <c:v>65.628720000000158</c:v>
                </c:pt>
                <c:pt idx="18">
                  <c:v>68.947369999999864</c:v>
                </c:pt>
                <c:pt idx="19">
                  <c:v>72.246450000000095</c:v>
                </c:pt>
                <c:pt idx="20">
                  <c:v>75.533469999999852</c:v>
                </c:pt>
                <c:pt idx="21">
                  <c:v>78.695070000000214</c:v>
                </c:pt>
                <c:pt idx="22">
                  <c:v>81.838749999999891</c:v>
                </c:pt>
                <c:pt idx="23">
                  <c:v>84.938340000000153</c:v>
                </c:pt>
                <c:pt idx="24">
                  <c:v>88.014329999999973</c:v>
                </c:pt>
                <c:pt idx="25">
                  <c:v>90.954580000000078</c:v>
                </c:pt>
                <c:pt idx="26">
                  <c:v>93.788570000000163</c:v>
                </c:pt>
                <c:pt idx="27">
                  <c:v>96.603390000000218</c:v>
                </c:pt>
                <c:pt idx="28">
                  <c:v>99.393349999999828</c:v>
                </c:pt>
                <c:pt idx="29">
                  <c:v>102.17266999999993</c:v>
                </c:pt>
                <c:pt idx="30">
                  <c:v>104.8758499999999</c:v>
                </c:pt>
                <c:pt idx="31">
                  <c:v>107.49013000000014</c:v>
                </c:pt>
                <c:pt idx="32">
                  <c:v>110.09576000000015</c:v>
                </c:pt>
                <c:pt idx="33">
                  <c:v>112.66195000000016</c:v>
                </c:pt>
                <c:pt idx="34">
                  <c:v>115.2786500000002</c:v>
                </c:pt>
                <c:pt idx="35">
                  <c:v>117.82823999999982</c:v>
                </c:pt>
                <c:pt idx="36">
                  <c:v>120.34337000000005</c:v>
                </c:pt>
                <c:pt idx="37">
                  <c:v>122.78645999999981</c:v>
                </c:pt>
                <c:pt idx="38">
                  <c:v>125.2499600000001</c:v>
                </c:pt>
                <c:pt idx="39">
                  <c:v>127.66874999999982</c:v>
                </c:pt>
                <c:pt idx="40">
                  <c:v>130.13934999999992</c:v>
                </c:pt>
                <c:pt idx="41">
                  <c:v>132.50392000000011</c:v>
                </c:pt>
                <c:pt idx="42">
                  <c:v>134.88734999999997</c:v>
                </c:pt>
                <c:pt idx="43">
                  <c:v>137.19626000000017</c:v>
                </c:pt>
                <c:pt idx="44">
                  <c:v>139.51387000000022</c:v>
                </c:pt>
                <c:pt idx="45">
                  <c:v>141.8137499999998</c:v>
                </c:pt>
                <c:pt idx="46">
                  <c:v>144.08701000000019</c:v>
                </c:pt>
                <c:pt idx="47">
                  <c:v>146.35127000000011</c:v>
                </c:pt>
                <c:pt idx="48">
                  <c:v>148.58633999999984</c:v>
                </c:pt>
                <c:pt idx="49">
                  <c:v>150.76906000000008</c:v>
                </c:pt>
                <c:pt idx="50">
                  <c:v>152.92430999999988</c:v>
                </c:pt>
                <c:pt idx="51">
                  <c:v>155.06642000000011</c:v>
                </c:pt>
                <c:pt idx="52">
                  <c:v>157.20827000000008</c:v>
                </c:pt>
                <c:pt idx="53">
                  <c:v>159.38196999999991</c:v>
                </c:pt>
                <c:pt idx="54">
                  <c:v>161.51009999999997</c:v>
                </c:pt>
                <c:pt idx="55">
                  <c:v>163.61738999999989</c:v>
                </c:pt>
                <c:pt idx="56">
                  <c:v>165.61229000000003</c:v>
                </c:pt>
                <c:pt idx="57">
                  <c:v>167.59029999999984</c:v>
                </c:pt>
                <c:pt idx="58">
                  <c:v>169.56449000000021</c:v>
                </c:pt>
                <c:pt idx="59">
                  <c:v>171.50952999999981</c:v>
                </c:pt>
                <c:pt idx="60">
                  <c:v>173.4354699999999</c:v>
                </c:pt>
                <c:pt idx="61">
                  <c:v>175.27100999999993</c:v>
                </c:pt>
                <c:pt idx="62">
                  <c:v>177.1232500000001</c:v>
                </c:pt>
                <c:pt idx="63">
                  <c:v>178.98633000000018</c:v>
                </c:pt>
                <c:pt idx="64">
                  <c:v>180.87903000000006</c:v>
                </c:pt>
                <c:pt idx="65">
                  <c:v>182.73716999999988</c:v>
                </c:pt>
                <c:pt idx="66">
                  <c:v>184.56592000000001</c:v>
                </c:pt>
                <c:pt idx="67">
                  <c:v>186.41843000000017</c:v>
                </c:pt>
                <c:pt idx="68">
                  <c:v>188.25392999999985</c:v>
                </c:pt>
                <c:pt idx="69">
                  <c:v>190.0599000000002</c:v>
                </c:pt>
                <c:pt idx="70">
                  <c:v>191.88697000000002</c:v>
                </c:pt>
                <c:pt idx="71">
                  <c:v>193.72807000000012</c:v>
                </c:pt>
                <c:pt idx="72">
                  <c:v>195.58192000000008</c:v>
                </c:pt>
                <c:pt idx="73">
                  <c:v>197.40518999999995</c:v>
                </c:pt>
                <c:pt idx="74">
                  <c:v>199.15360999999984</c:v>
                </c:pt>
                <c:pt idx="75">
                  <c:v>200.9365899999998</c:v>
                </c:pt>
                <c:pt idx="76">
                  <c:v>202.66816000000017</c:v>
                </c:pt>
                <c:pt idx="77">
                  <c:v>204.47271000000001</c:v>
                </c:pt>
                <c:pt idx="78">
                  <c:v>206.23468000000003</c:v>
                </c:pt>
                <c:pt idx="79">
                  <c:v>207.99400999999989</c:v>
                </c:pt>
                <c:pt idx="80">
                  <c:v>209.73158999999987</c:v>
                </c:pt>
                <c:pt idx="81">
                  <c:v>211.52554000000009</c:v>
                </c:pt>
                <c:pt idx="82">
                  <c:v>213.30826999999999</c:v>
                </c:pt>
                <c:pt idx="83">
                  <c:v>215.08761999999979</c:v>
                </c:pt>
                <c:pt idx="84">
                  <c:v>216.7851099999998</c:v>
                </c:pt>
                <c:pt idx="85">
                  <c:v>218.45955000000004</c:v>
                </c:pt>
                <c:pt idx="86">
                  <c:v>220.07643999999982</c:v>
                </c:pt>
                <c:pt idx="87">
                  <c:v>221.7491</c:v>
                </c:pt>
                <c:pt idx="88">
                  <c:v>223.44432999999981</c:v>
                </c:pt>
                <c:pt idx="89">
                  <c:v>225.17529000000013</c:v>
                </c:pt>
                <c:pt idx="90">
                  <c:v>226.78427000000011</c:v>
                </c:pt>
                <c:pt idx="91">
                  <c:v>228.38945999999987</c:v>
                </c:pt>
                <c:pt idx="92">
                  <c:v>229.93696</c:v>
                </c:pt>
                <c:pt idx="93">
                  <c:v>231.5620100000001</c:v>
                </c:pt>
                <c:pt idx="94">
                  <c:v>233.2175900000002</c:v>
                </c:pt>
                <c:pt idx="95">
                  <c:v>234.32029000000011</c:v>
                </c:pt>
                <c:pt idx="96">
                  <c:v>235.29179000000022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423A-9C52-E09688B43F9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3.1495099999999638</c:v>
                </c:pt>
                <c:pt idx="2">
                  <c:v>6.1597799999999552</c:v>
                </c:pt>
                <c:pt idx="3">
                  <c:v>9.2677300000000287</c:v>
                </c:pt>
                <c:pt idx="4">
                  <c:v>12.202809999999999</c:v>
                </c:pt>
                <c:pt idx="5">
                  <c:v>15.067499999999882</c:v>
                </c:pt>
                <c:pt idx="6">
                  <c:v>17.732739999999922</c:v>
                </c:pt>
                <c:pt idx="7">
                  <c:v>20.265079999999898</c:v>
                </c:pt>
                <c:pt idx="8">
                  <c:v>22.789859999999862</c:v>
                </c:pt>
                <c:pt idx="9">
                  <c:v>25.175399999999854</c:v>
                </c:pt>
                <c:pt idx="10">
                  <c:v>27.358249999999998</c:v>
                </c:pt>
                <c:pt idx="11">
                  <c:v>29.802839999999833</c:v>
                </c:pt>
                <c:pt idx="12">
                  <c:v>32.167799999999943</c:v>
                </c:pt>
                <c:pt idx="13">
                  <c:v>34.448459999999841</c:v>
                </c:pt>
                <c:pt idx="14">
                  <c:v>36.688799999999901</c:v>
                </c:pt>
                <c:pt idx="15">
                  <c:v>38.906469999999899</c:v>
                </c:pt>
                <c:pt idx="16">
                  <c:v>41.065609999999879</c:v>
                </c:pt>
                <c:pt idx="17">
                  <c:v>43.151229999999941</c:v>
                </c:pt>
                <c:pt idx="18">
                  <c:v>45.219759999999951</c:v>
                </c:pt>
                <c:pt idx="19">
                  <c:v>47.217269999999871</c:v>
                </c:pt>
                <c:pt idx="20">
                  <c:v>49.153980000000047</c:v>
                </c:pt>
                <c:pt idx="21">
                  <c:v>51.038919999999962</c:v>
                </c:pt>
                <c:pt idx="22">
                  <c:v>52.912270000000035</c:v>
                </c:pt>
                <c:pt idx="23">
                  <c:v>54.755879999999934</c:v>
                </c:pt>
                <c:pt idx="24">
                  <c:v>56.565229999999929</c:v>
                </c:pt>
                <c:pt idx="25">
                  <c:v>58.335059999999885</c:v>
                </c:pt>
                <c:pt idx="26">
                  <c:v>60.057499999999891</c:v>
                </c:pt>
                <c:pt idx="27">
                  <c:v>61.716359999999895</c:v>
                </c:pt>
                <c:pt idx="28">
                  <c:v>63.373469999999998</c:v>
                </c:pt>
                <c:pt idx="29">
                  <c:v>65.023220000000038</c:v>
                </c:pt>
                <c:pt idx="30">
                  <c:v>66.703870000000052</c:v>
                </c:pt>
                <c:pt idx="31">
                  <c:v>68.301819999999907</c:v>
                </c:pt>
                <c:pt idx="32">
                  <c:v>69.865900000000011</c:v>
                </c:pt>
                <c:pt idx="33">
                  <c:v>71.490289999999959</c:v>
                </c:pt>
                <c:pt idx="34">
                  <c:v>73.085649999999987</c:v>
                </c:pt>
                <c:pt idx="35">
                  <c:v>74.656880000000001</c:v>
                </c:pt>
                <c:pt idx="36">
                  <c:v>76.168509999999969</c:v>
                </c:pt>
                <c:pt idx="37">
                  <c:v>77.628240000000005</c:v>
                </c:pt>
                <c:pt idx="38">
                  <c:v>79.083429999999908</c:v>
                </c:pt>
                <c:pt idx="39">
                  <c:v>80.447210000000041</c:v>
                </c:pt>
                <c:pt idx="40">
                  <c:v>81.81287999999995</c:v>
                </c:pt>
                <c:pt idx="41">
                  <c:v>83.144270000000006</c:v>
                </c:pt>
                <c:pt idx="42">
                  <c:v>84.443809999999985</c:v>
                </c:pt>
                <c:pt idx="43">
                  <c:v>85.709089999999833</c:v>
                </c:pt>
                <c:pt idx="44">
                  <c:v>86.968849999999975</c:v>
                </c:pt>
                <c:pt idx="45">
                  <c:v>88.226609999999937</c:v>
                </c:pt>
                <c:pt idx="46">
                  <c:v>89.468049999999948</c:v>
                </c:pt>
                <c:pt idx="47">
                  <c:v>90.712289999999939</c:v>
                </c:pt>
                <c:pt idx="48">
                  <c:v>91.973970000000008</c:v>
                </c:pt>
                <c:pt idx="49">
                  <c:v>93.19791999999984</c:v>
                </c:pt>
                <c:pt idx="50">
                  <c:v>94.406420000000026</c:v>
                </c:pt>
                <c:pt idx="51">
                  <c:v>95.595939999999928</c:v>
                </c:pt>
                <c:pt idx="52">
                  <c:v>96.841709999999921</c:v>
                </c:pt>
                <c:pt idx="53">
                  <c:v>98.064219999999978</c:v>
                </c:pt>
                <c:pt idx="54">
                  <c:v>99.222409999999854</c:v>
                </c:pt>
                <c:pt idx="55">
                  <c:v>100.35893999999985</c:v>
                </c:pt>
                <c:pt idx="56">
                  <c:v>101.48267999999985</c:v>
                </c:pt>
                <c:pt idx="57">
                  <c:v>102.57975999999985</c:v>
                </c:pt>
                <c:pt idx="58">
                  <c:v>103.69154000000003</c:v>
                </c:pt>
                <c:pt idx="59">
                  <c:v>104.76927999999998</c:v>
                </c:pt>
                <c:pt idx="60">
                  <c:v>105.90088999999989</c:v>
                </c:pt>
                <c:pt idx="61">
                  <c:v>106.99134000000004</c:v>
                </c:pt>
                <c:pt idx="62">
                  <c:v>108.10724000000005</c:v>
                </c:pt>
                <c:pt idx="63">
                  <c:v>109.22533999999996</c:v>
                </c:pt>
                <c:pt idx="64">
                  <c:v>110.32117999999991</c:v>
                </c:pt>
                <c:pt idx="65">
                  <c:v>111.37013000000002</c:v>
                </c:pt>
                <c:pt idx="66">
                  <c:v>112.43781999999987</c:v>
                </c:pt>
                <c:pt idx="67">
                  <c:v>113.48227999999995</c:v>
                </c:pt>
                <c:pt idx="68">
                  <c:v>114.49954000000002</c:v>
                </c:pt>
                <c:pt idx="69">
                  <c:v>115.44067999999993</c:v>
                </c:pt>
                <c:pt idx="70">
                  <c:v>116.37112000000002</c:v>
                </c:pt>
                <c:pt idx="71">
                  <c:v>117.27368000000001</c:v>
                </c:pt>
                <c:pt idx="72">
                  <c:v>118.1873599999999</c:v>
                </c:pt>
                <c:pt idx="73">
                  <c:v>119.05398999999989</c:v>
                </c:pt>
                <c:pt idx="74">
                  <c:v>119.93497000000002</c:v>
                </c:pt>
                <c:pt idx="75">
                  <c:v>120.81782999999996</c:v>
                </c:pt>
                <c:pt idx="76">
                  <c:v>121.68629999999985</c:v>
                </c:pt>
                <c:pt idx="77">
                  <c:v>122.58390999999983</c:v>
                </c:pt>
                <c:pt idx="78">
                  <c:v>123.46777999999995</c:v>
                </c:pt>
                <c:pt idx="79">
                  <c:v>124.34383000000003</c:v>
                </c:pt>
                <c:pt idx="80">
                  <c:v>125.23298</c:v>
                </c:pt>
                <c:pt idx="81">
                  <c:v>126.06918999999994</c:v>
                </c:pt>
                <c:pt idx="82">
                  <c:v>126.91714000000002</c:v>
                </c:pt>
                <c:pt idx="83">
                  <c:v>127.74603000000002</c:v>
                </c:pt>
                <c:pt idx="84">
                  <c:v>128.59485999999993</c:v>
                </c:pt>
                <c:pt idx="85">
                  <c:v>129.44813999999997</c:v>
                </c:pt>
                <c:pt idx="86">
                  <c:v>130.29755999999998</c:v>
                </c:pt>
                <c:pt idx="87">
                  <c:v>131.12231999999995</c:v>
                </c:pt>
                <c:pt idx="88">
                  <c:v>131.91255000000001</c:v>
                </c:pt>
                <c:pt idx="89">
                  <c:v>132.79445999999984</c:v>
                </c:pt>
                <c:pt idx="90">
                  <c:v>133.71358999999984</c:v>
                </c:pt>
                <c:pt idx="91">
                  <c:v>134.64531999999986</c:v>
                </c:pt>
                <c:pt idx="92">
                  <c:v>135.52733999999987</c:v>
                </c:pt>
                <c:pt idx="93">
                  <c:v>136.33817999999997</c:v>
                </c:pt>
                <c:pt idx="94">
                  <c:v>137.08087</c:v>
                </c:pt>
                <c:pt idx="95">
                  <c:v>137.97580999999991</c:v>
                </c:pt>
                <c:pt idx="96">
                  <c:v>138.77054999999996</c:v>
                </c:pt>
                <c:pt idx="97">
                  <c:v>139.64913000000001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423A-9C52-E09688B43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</c:numCache>
            </c:numRef>
          </c:xVal>
          <c:yVal>
            <c:numRef>
              <c:f>'Pu-12.5mN-10'!$E$2:$E$96</c:f>
              <c:numCache>
                <c:formatCode>General</c:formatCode>
                <c:ptCount val="95"/>
                <c:pt idx="1">
                  <c:v>3.6781705608229798E-2</c:v>
                </c:pt>
                <c:pt idx="2">
                  <c:v>3.364947377521281E-2</c:v>
                </c:pt>
                <c:pt idx="3">
                  <c:v>3.1803270433058813E-2</c:v>
                </c:pt>
                <c:pt idx="4">
                  <c:v>3.3281368675144585E-2</c:v>
                </c:pt>
                <c:pt idx="5">
                  <c:v>3.2023995895775523E-2</c:v>
                </c:pt>
                <c:pt idx="6">
                  <c:v>3.1777057121232827E-2</c:v>
                </c:pt>
                <c:pt idx="7">
                  <c:v>3.1705687468423949E-2</c:v>
                </c:pt>
                <c:pt idx="8">
                  <c:v>3.0061895210609309E-2</c:v>
                </c:pt>
                <c:pt idx="9">
                  <c:v>2.9478203268712672E-2</c:v>
                </c:pt>
                <c:pt idx="10">
                  <c:v>3.0527723936519018E-2</c:v>
                </c:pt>
                <c:pt idx="11">
                  <c:v>3.091570632154423E-2</c:v>
                </c:pt>
                <c:pt idx="12">
                  <c:v>2.9153708462526452E-2</c:v>
                </c:pt>
                <c:pt idx="13">
                  <c:v>2.7558382977602838E-2</c:v>
                </c:pt>
                <c:pt idx="14">
                  <c:v>2.6607134522257225E-2</c:v>
                </c:pt>
                <c:pt idx="15">
                  <c:v>2.5520237795425772E-2</c:v>
                </c:pt>
                <c:pt idx="16">
                  <c:v>2.5529530003399931E-2</c:v>
                </c:pt>
                <c:pt idx="17">
                  <c:v>2.6098378186160998E-2</c:v>
                </c:pt>
                <c:pt idx="18">
                  <c:v>2.5311145130112869E-2</c:v>
                </c:pt>
                <c:pt idx="19">
                  <c:v>2.4184902706526481E-2</c:v>
                </c:pt>
                <c:pt idx="20">
                  <c:v>2.4511496100621127E-2</c:v>
                </c:pt>
                <c:pt idx="21">
                  <c:v>2.4771314831080703E-2</c:v>
                </c:pt>
                <c:pt idx="22">
                  <c:v>2.2960605258224749E-2</c:v>
                </c:pt>
                <c:pt idx="23">
                  <c:v>2.0875486379845092E-2</c:v>
                </c:pt>
                <c:pt idx="24">
                  <c:v>2.1097447837333111E-2</c:v>
                </c:pt>
                <c:pt idx="25">
                  <c:v>2.1952928141152073E-2</c:v>
                </c:pt>
                <c:pt idx="26">
                  <c:v>2.0806657207986724E-2</c:v>
                </c:pt>
                <c:pt idx="27">
                  <c:v>1.9107662919209026E-2</c:v>
                </c:pt>
                <c:pt idx="28">
                  <c:v>1.9009332019680174E-2</c:v>
                </c:pt>
                <c:pt idx="29">
                  <c:v>1.9712780524547197E-2</c:v>
                </c:pt>
                <c:pt idx="30">
                  <c:v>1.9502967919856812E-2</c:v>
                </c:pt>
                <c:pt idx="31">
                  <c:v>1.9456488663867184E-2</c:v>
                </c:pt>
                <c:pt idx="32">
                  <c:v>1.9266266244491109E-2</c:v>
                </c:pt>
                <c:pt idx="33">
                  <c:v>1.9029953240372783E-2</c:v>
                </c:pt>
                <c:pt idx="34">
                  <c:v>1.9093546051513591E-2</c:v>
                </c:pt>
                <c:pt idx="35">
                  <c:v>1.8914045285507716E-2</c:v>
                </c:pt>
                <c:pt idx="36">
                  <c:v>1.8846359619935055E-2</c:v>
                </c:pt>
                <c:pt idx="37">
                  <c:v>1.8419605738078586E-2</c:v>
                </c:pt>
                <c:pt idx="38">
                  <c:v>1.7963842135738439E-2</c:v>
                </c:pt>
                <c:pt idx="39">
                  <c:v>1.8044132232901879E-2</c:v>
                </c:pt>
                <c:pt idx="40">
                  <c:v>1.7782522556872144E-2</c:v>
                </c:pt>
                <c:pt idx="41">
                  <c:v>1.7402805658294006E-2</c:v>
                </c:pt>
                <c:pt idx="42">
                  <c:v>1.7015937237841269E-2</c:v>
                </c:pt>
                <c:pt idx="43">
                  <c:v>1.6564594413281373E-2</c:v>
                </c:pt>
                <c:pt idx="44">
                  <c:v>1.6132465696919753E-2</c:v>
                </c:pt>
                <c:pt idx="45">
                  <c:v>1.6150787119653533E-2</c:v>
                </c:pt>
                <c:pt idx="46">
                  <c:v>1.6028240333460987E-2</c:v>
                </c:pt>
                <c:pt idx="47">
                  <c:v>1.5837766929477765E-2</c:v>
                </c:pt>
                <c:pt idx="48">
                  <c:v>1.5258809977989646E-2</c:v>
                </c:pt>
                <c:pt idx="49">
                  <c:v>1.5065167952516636E-2</c:v>
                </c:pt>
                <c:pt idx="50">
                  <c:v>1.5871855054281431E-2</c:v>
                </c:pt>
                <c:pt idx="51">
                  <c:v>1.5881031023692333E-2</c:v>
                </c:pt>
                <c:pt idx="52">
                  <c:v>1.5464607721207538E-2</c:v>
                </c:pt>
                <c:pt idx="53">
                  <c:v>1.4995069147216695E-2</c:v>
                </c:pt>
                <c:pt idx="54">
                  <c:v>1.367261995806284E-2</c:v>
                </c:pt>
                <c:pt idx="55">
                  <c:v>1.3512311142437469E-2</c:v>
                </c:pt>
                <c:pt idx="56">
                  <c:v>1.4013623350869362E-2</c:v>
                </c:pt>
                <c:pt idx="57">
                  <c:v>1.3607850493350148E-2</c:v>
                </c:pt>
                <c:pt idx="58">
                  <c:v>1.3457330579061873E-2</c:v>
                </c:pt>
                <c:pt idx="59">
                  <c:v>1.3419465504544313E-2</c:v>
                </c:pt>
                <c:pt idx="60">
                  <c:v>1.3331010960312268E-2</c:v>
                </c:pt>
                <c:pt idx="61">
                  <c:v>1.2442370219850334E-2</c:v>
                </c:pt>
                <c:pt idx="62">
                  <c:v>1.2578847204205143E-2</c:v>
                </c:pt>
                <c:pt idx="63">
                  <c:v>1.3286137153742855E-2</c:v>
                </c:pt>
                <c:pt idx="64">
                  <c:v>1.3019455722537338E-2</c:v>
                </c:pt>
                <c:pt idx="65">
                  <c:v>1.3118962003141004E-2</c:v>
                </c:pt>
                <c:pt idx="66">
                  <c:v>1.3063422023416395E-2</c:v>
                </c:pt>
                <c:pt idx="67">
                  <c:v>1.3113650283235877E-2</c:v>
                </c:pt>
                <c:pt idx="68">
                  <c:v>1.2831874315011238E-2</c:v>
                </c:pt>
                <c:pt idx="69">
                  <c:v>1.2258926838648466E-2</c:v>
                </c:pt>
                <c:pt idx="70">
                  <c:v>1.2217092274189774E-2</c:v>
                </c:pt>
                <c:pt idx="71">
                  <c:v>1.2425969716562272E-2</c:v>
                </c:pt>
                <c:pt idx="72">
                  <c:v>1.2539450582777022E-2</c:v>
                </c:pt>
                <c:pt idx="73">
                  <c:v>1.216980916559632E-2</c:v>
                </c:pt>
                <c:pt idx="74">
                  <c:v>1.1674164932154618E-2</c:v>
                </c:pt>
                <c:pt idx="75">
                  <c:v>1.1310038752926301E-2</c:v>
                </c:pt>
                <c:pt idx="76">
                  <c:v>1.1527610648331278E-2</c:v>
                </c:pt>
                <c:pt idx="77">
                  <c:v>1.2076444827806922E-2</c:v>
                </c:pt>
                <c:pt idx="78">
                  <c:v>1.1916448089638387E-2</c:v>
                </c:pt>
                <c:pt idx="79">
                  <c:v>1.1692666437044268E-2</c:v>
                </c:pt>
                <c:pt idx="80">
                  <c:v>1.1834945933608029E-2</c:v>
                </c:pt>
                <c:pt idx="81">
                  <c:v>1.1823307399299024E-2</c:v>
                </c:pt>
                <c:pt idx="82">
                  <c:v>1.1286089306947415E-2</c:v>
                </c:pt>
                <c:pt idx="83">
                  <c:v>1.017630732961522E-2</c:v>
                </c:pt>
                <c:pt idx="84">
                  <c:v>9.861297392546136E-3</c:v>
                </c:pt>
                <c:pt idx="85">
                  <c:v>1.0304093580698977E-2</c:v>
                </c:pt>
                <c:pt idx="86">
                  <c:v>1.0688807351082795E-2</c:v>
                </c:pt>
                <c:pt idx="87">
                  <c:v>1.0970293854813001E-2</c:v>
                </c:pt>
                <c:pt idx="88">
                  <c:v>1.0651658678990844E-2</c:v>
                </c:pt>
                <c:pt idx="89">
                  <c:v>1.0319201496552374E-2</c:v>
                </c:pt>
                <c:pt idx="90">
                  <c:v>1.012024740257254E-2</c:v>
                </c:pt>
                <c:pt idx="91">
                  <c:v>1.0141779906209323E-2</c:v>
                </c:pt>
                <c:pt idx="92">
                  <c:v>9.8038889898222417E-3</c:v>
                </c:pt>
                <c:pt idx="93">
                  <c:v>9.3809030873106131E-3</c:v>
                </c:pt>
                <c:pt idx="94">
                  <c:v>9.0500636393638437E-3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0-4342-93F9-5DBD08EB337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</c:numCache>
            </c:numRef>
          </c:xVal>
          <c:yVal>
            <c:numRef>
              <c:f>'ZnO-12.5mN-10'!$E$2:$E$97</c:f>
              <c:numCache>
                <c:formatCode>General</c:formatCode>
                <c:ptCount val="96"/>
                <c:pt idx="1">
                  <c:v>3.6221123463334781E-2</c:v>
                </c:pt>
                <c:pt idx="2">
                  <c:v>3.4152704761856445E-2</c:v>
                </c:pt>
                <c:pt idx="3">
                  <c:v>3.091489531833581E-2</c:v>
                </c:pt>
                <c:pt idx="4">
                  <c:v>2.9730505628314099E-2</c:v>
                </c:pt>
                <c:pt idx="5">
                  <c:v>2.8170935300197358E-2</c:v>
                </c:pt>
                <c:pt idx="6">
                  <c:v>2.8820609618388827E-2</c:v>
                </c:pt>
                <c:pt idx="7">
                  <c:v>2.903482671408561E-2</c:v>
                </c:pt>
                <c:pt idx="8">
                  <c:v>2.5867623204025532E-2</c:v>
                </c:pt>
                <c:pt idx="9">
                  <c:v>2.5011944236034103E-2</c:v>
                </c:pt>
                <c:pt idx="10">
                  <c:v>2.7100798496325108E-2</c:v>
                </c:pt>
                <c:pt idx="11">
                  <c:v>2.8012106195303029E-2</c:v>
                </c:pt>
                <c:pt idx="12">
                  <c:v>2.7476745087844055E-2</c:v>
                </c:pt>
                <c:pt idx="13">
                  <c:v>2.675213079388835E-2</c:v>
                </c:pt>
                <c:pt idx="14">
                  <c:v>2.5081546289396385E-2</c:v>
                </c:pt>
                <c:pt idx="15">
                  <c:v>2.3537616404033287E-2</c:v>
                </c:pt>
                <c:pt idx="16">
                  <c:v>2.3622806882322041E-2</c:v>
                </c:pt>
                <c:pt idx="17">
                  <c:v>2.4247832900065065E-2</c:v>
                </c:pt>
                <c:pt idx="18">
                  <c:v>2.4559102434749285E-2</c:v>
                </c:pt>
                <c:pt idx="19">
                  <c:v>2.4603391911752901E-2</c:v>
                </c:pt>
                <c:pt idx="20">
                  <c:v>2.3960789547132624E-2</c:v>
                </c:pt>
                <c:pt idx="21">
                  <c:v>2.3432906694355445E-2</c:v>
                </c:pt>
                <c:pt idx="22">
                  <c:v>2.301355541185187E-2</c:v>
                </c:pt>
                <c:pt idx="23">
                  <c:v>2.2350523758696002E-2</c:v>
                </c:pt>
                <c:pt idx="24">
                  <c:v>2.1266691606435021E-2</c:v>
                </c:pt>
                <c:pt idx="25">
                  <c:v>1.9766937754389369E-2</c:v>
                </c:pt>
                <c:pt idx="26">
                  <c:v>1.9792137922486467E-2</c:v>
                </c:pt>
                <c:pt idx="27">
                  <c:v>2.032633269432919E-2</c:v>
                </c:pt>
                <c:pt idx="28">
                  <c:v>1.9762310857516643E-2</c:v>
                </c:pt>
                <c:pt idx="29">
                  <c:v>1.9247658821324495E-2</c:v>
                </c:pt>
                <c:pt idx="30">
                  <c:v>1.8861451221708712E-2</c:v>
                </c:pt>
                <c:pt idx="31">
                  <c:v>1.9028208795246426E-2</c:v>
                </c:pt>
                <c:pt idx="32">
                  <c:v>1.8897185259153199E-2</c:v>
                </c:pt>
                <c:pt idx="33">
                  <c:v>1.7699698929513927E-2</c:v>
                </c:pt>
                <c:pt idx="34">
                  <c:v>1.6985640534170194E-2</c:v>
                </c:pt>
                <c:pt idx="35">
                  <c:v>1.7141761953986444E-2</c:v>
                </c:pt>
                <c:pt idx="36">
                  <c:v>1.7066691217357745E-2</c:v>
                </c:pt>
                <c:pt idx="37">
                  <c:v>1.660350905074727E-2</c:v>
                </c:pt>
                <c:pt idx="38">
                  <c:v>1.6906990398855421E-2</c:v>
                </c:pt>
                <c:pt idx="39">
                  <c:v>1.7573910176035334E-2</c:v>
                </c:pt>
                <c:pt idx="40">
                  <c:v>1.7324483751389362E-2</c:v>
                </c:pt>
                <c:pt idx="41">
                  <c:v>1.6915238061798954E-2</c:v>
                </c:pt>
                <c:pt idx="42">
                  <c:v>1.6527998304465014E-2</c:v>
                </c:pt>
                <c:pt idx="43">
                  <c:v>1.6277258019560946E-2</c:v>
                </c:pt>
                <c:pt idx="44">
                  <c:v>1.6375758425333859E-2</c:v>
                </c:pt>
                <c:pt idx="45">
                  <c:v>1.5644987161704069E-2</c:v>
                </c:pt>
                <c:pt idx="46">
                  <c:v>1.4998824668686482E-2</c:v>
                </c:pt>
                <c:pt idx="47">
                  <c:v>1.5411706645072241E-2</c:v>
                </c:pt>
                <c:pt idx="48">
                  <c:v>1.5496762119646738E-2</c:v>
                </c:pt>
                <c:pt idx="49">
                  <c:v>1.522797475279335E-2</c:v>
                </c:pt>
                <c:pt idx="50">
                  <c:v>1.5052624611629302E-2</c:v>
                </c:pt>
                <c:pt idx="51">
                  <c:v>1.4293726801952693E-2</c:v>
                </c:pt>
                <c:pt idx="52">
                  <c:v>1.3799674424658044E-2</c:v>
                </c:pt>
                <c:pt idx="53">
                  <c:v>1.3457051357759551E-2</c:v>
                </c:pt>
                <c:pt idx="54">
                  <c:v>1.3041043149257048E-2</c:v>
                </c:pt>
                <c:pt idx="55">
                  <c:v>1.3279550910823251E-2</c:v>
                </c:pt>
                <c:pt idx="56">
                  <c:v>1.3498457202000342E-2</c:v>
                </c:pt>
                <c:pt idx="57">
                  <c:v>1.3257880083819899E-2</c:v>
                </c:pt>
                <c:pt idx="58">
                  <c:v>1.3041656956599722E-2</c:v>
                </c:pt>
                <c:pt idx="59">
                  <c:v>1.282987978120181E-2</c:v>
                </c:pt>
                <c:pt idx="60">
                  <c:v>1.279874684627038E-2</c:v>
                </c:pt>
                <c:pt idx="61">
                  <c:v>1.2859576721394655E-2</c:v>
                </c:pt>
                <c:pt idx="62">
                  <c:v>1.2442573992505621E-2</c:v>
                </c:pt>
                <c:pt idx="63">
                  <c:v>1.2399313628088712E-2</c:v>
                </c:pt>
                <c:pt idx="64">
                  <c:v>1.2780076015704685E-2</c:v>
                </c:pt>
                <c:pt idx="65">
                  <c:v>1.2543641020488263E-2</c:v>
                </c:pt>
                <c:pt idx="66">
                  <c:v>1.2536770620685856E-2</c:v>
                </c:pt>
                <c:pt idx="67">
                  <c:v>1.2540294489762393E-2</c:v>
                </c:pt>
                <c:pt idx="68">
                  <c:v>1.2391377296131056E-2</c:v>
                </c:pt>
                <c:pt idx="69">
                  <c:v>1.2459747047893485E-2</c:v>
                </c:pt>
                <c:pt idx="70">
                  <c:v>1.234292707477741E-2</c:v>
                </c:pt>
                <c:pt idx="71">
                  <c:v>1.1893982416837206E-2</c:v>
                </c:pt>
                <c:pt idx="72">
                  <c:v>1.1374159617775968E-2</c:v>
                </c:pt>
                <c:pt idx="73">
                  <c:v>1.0874052323428104E-2</c:v>
                </c:pt>
                <c:pt idx="74">
                  <c:v>1.0763018611591664E-2</c:v>
                </c:pt>
                <c:pt idx="75">
                  <c:v>1.1056068326983946E-2</c:v>
                </c:pt>
                <c:pt idx="76">
                  <c:v>1.1449933002465622E-2</c:v>
                </c:pt>
                <c:pt idx="77">
                  <c:v>1.1618793974337455E-2</c:v>
                </c:pt>
                <c:pt idx="78">
                  <c:v>1.1130342619458399E-2</c:v>
                </c:pt>
                <c:pt idx="79">
                  <c:v>1.0746139776623049E-2</c:v>
                </c:pt>
                <c:pt idx="80">
                  <c:v>1.1145564441204188E-2</c:v>
                </c:pt>
                <c:pt idx="81">
                  <c:v>1.121377684559261E-2</c:v>
                </c:pt>
                <c:pt idx="82">
                  <c:v>1.1111858187820671E-2</c:v>
                </c:pt>
                <c:pt idx="83">
                  <c:v>1.1127998933085147E-2</c:v>
                </c:pt>
                <c:pt idx="84">
                  <c:v>1.0469192313939684E-2</c:v>
                </c:pt>
                <c:pt idx="85">
                  <c:v>9.985944803452584E-3</c:v>
                </c:pt>
                <c:pt idx="86">
                  <c:v>9.5411207268959637E-3</c:v>
                </c:pt>
                <c:pt idx="87">
                  <c:v>9.3002499584934114E-3</c:v>
                </c:pt>
                <c:pt idx="88">
                  <c:v>9.0986358900266122E-3</c:v>
                </c:pt>
                <c:pt idx="89">
                  <c:v>9.3210833701550307E-3</c:v>
                </c:pt>
                <c:pt idx="90">
                  <c:v>1.0220703347871739E-2</c:v>
                </c:pt>
                <c:pt idx="91">
                  <c:v>1.0527797880989238E-2</c:v>
                </c:pt>
                <c:pt idx="92">
                  <c:v>1.0273620440169925E-2</c:v>
                </c:pt>
                <c:pt idx="93">
                  <c:v>9.5126986206979878E-3</c:v>
                </c:pt>
                <c:pt idx="94">
                  <c:v>8.649861432556985E-3</c:v>
                </c:pt>
                <c:pt idx="95">
                  <c:v>7.6940136769746807E-3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80-4342-93F9-5DBD08EB337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'SS-12.5mN-10'!$A$2:$A$96</c:f>
              <c:numCache>
                <c:formatCode>General</c:formatCode>
                <c:ptCount val="95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</c:numCache>
            </c:numRef>
          </c:xVal>
          <c:yVal>
            <c:numRef>
              <c:f>'SS-12.5mN-10'!$E$2:$E$96</c:f>
              <c:numCache>
                <c:formatCode>General</c:formatCode>
                <c:ptCount val="95"/>
                <c:pt idx="1">
                  <c:v>4.0751420738023972E-2</c:v>
                </c:pt>
                <c:pt idx="2">
                  <c:v>3.9100009106936152E-2</c:v>
                </c:pt>
                <c:pt idx="3">
                  <c:v>3.5712514794890175E-2</c:v>
                </c:pt>
                <c:pt idx="4">
                  <c:v>3.294163942655165E-2</c:v>
                </c:pt>
                <c:pt idx="5">
                  <c:v>3.3427421570412619E-2</c:v>
                </c:pt>
                <c:pt idx="6">
                  <c:v>3.4636243368250455E-2</c:v>
                </c:pt>
                <c:pt idx="7">
                  <c:v>3.5026593146364471E-2</c:v>
                </c:pt>
                <c:pt idx="8">
                  <c:v>3.4470205232592886E-2</c:v>
                </c:pt>
                <c:pt idx="9">
                  <c:v>3.2967768899689436E-2</c:v>
                </c:pt>
                <c:pt idx="10">
                  <c:v>3.3774595285187538E-2</c:v>
                </c:pt>
                <c:pt idx="11">
                  <c:v>3.3969884951741518E-2</c:v>
                </c:pt>
                <c:pt idx="12">
                  <c:v>3.2835578603595685E-2</c:v>
                </c:pt>
                <c:pt idx="13">
                  <c:v>3.1258780089873359E-2</c:v>
                </c:pt>
                <c:pt idx="14">
                  <c:v>2.9423051583996607E-2</c:v>
                </c:pt>
                <c:pt idx="15">
                  <c:v>2.8819267841729914E-2</c:v>
                </c:pt>
                <c:pt idx="16">
                  <c:v>2.7964309956567769E-2</c:v>
                </c:pt>
                <c:pt idx="17">
                  <c:v>2.6862033303759063E-2</c:v>
                </c:pt>
                <c:pt idx="18">
                  <c:v>2.7299725274564274E-2</c:v>
                </c:pt>
                <c:pt idx="19">
                  <c:v>2.8758654254986936E-2</c:v>
                </c:pt>
                <c:pt idx="20">
                  <c:v>2.8393296341783187E-2</c:v>
                </c:pt>
                <c:pt idx="21">
                  <c:v>2.70207065710069E-2</c:v>
                </c:pt>
                <c:pt idx="22">
                  <c:v>2.5731936939264659E-2</c:v>
                </c:pt>
                <c:pt idx="23">
                  <c:v>2.5076886379965243E-2</c:v>
                </c:pt>
                <c:pt idx="24">
                  <c:v>2.5053903180102369E-2</c:v>
                </c:pt>
                <c:pt idx="25">
                  <c:v>2.3901510407673136E-2</c:v>
                </c:pt>
                <c:pt idx="26">
                  <c:v>2.386642174589133E-2</c:v>
                </c:pt>
                <c:pt idx="27">
                  <c:v>2.2727534816520182E-2</c:v>
                </c:pt>
                <c:pt idx="28">
                  <c:v>2.2667867903571361E-2</c:v>
                </c:pt>
                <c:pt idx="29">
                  <c:v>2.4054690056540002E-2</c:v>
                </c:pt>
                <c:pt idx="30">
                  <c:v>2.218433122580591E-2</c:v>
                </c:pt>
                <c:pt idx="31">
                  <c:v>2.1486490621272468E-2</c:v>
                </c:pt>
                <c:pt idx="32">
                  <c:v>2.1975256154704192E-2</c:v>
                </c:pt>
                <c:pt idx="33">
                  <c:v>2.1324760950964441E-2</c:v>
                </c:pt>
                <c:pt idx="34">
                  <c:v>2.0036748313359002E-2</c:v>
                </c:pt>
                <c:pt idx="35">
                  <c:v>2.0111715637654119E-2</c:v>
                </c:pt>
                <c:pt idx="36">
                  <c:v>2.1466867486815814E-2</c:v>
                </c:pt>
                <c:pt idx="37">
                  <c:v>2.2091959359141714E-2</c:v>
                </c:pt>
                <c:pt idx="38">
                  <c:v>2.1734504289386086E-2</c:v>
                </c:pt>
                <c:pt idx="39">
                  <c:v>2.1529810642559266E-2</c:v>
                </c:pt>
                <c:pt idx="40">
                  <c:v>2.14064897089505E-2</c:v>
                </c:pt>
                <c:pt idx="41">
                  <c:v>2.0988416648912163E-2</c:v>
                </c:pt>
                <c:pt idx="42">
                  <c:v>2.0524630740186321E-2</c:v>
                </c:pt>
                <c:pt idx="43">
                  <c:v>2.0018667050243445E-2</c:v>
                </c:pt>
                <c:pt idx="44">
                  <c:v>1.9975913872121807E-2</c:v>
                </c:pt>
                <c:pt idx="45">
                  <c:v>1.9710803629992248E-2</c:v>
                </c:pt>
                <c:pt idx="46">
                  <c:v>1.9054292831909615E-2</c:v>
                </c:pt>
                <c:pt idx="47">
                  <c:v>1.7613477880433815E-2</c:v>
                </c:pt>
                <c:pt idx="48">
                  <c:v>1.7250893035593327E-2</c:v>
                </c:pt>
                <c:pt idx="49">
                  <c:v>1.7385193489677531E-2</c:v>
                </c:pt>
                <c:pt idx="50">
                  <c:v>1.6885737598848562E-2</c:v>
                </c:pt>
                <c:pt idx="51">
                  <c:v>1.6659326804463755E-2</c:v>
                </c:pt>
                <c:pt idx="52">
                  <c:v>1.7107999213998502E-2</c:v>
                </c:pt>
                <c:pt idx="53">
                  <c:v>1.7501714369373995E-2</c:v>
                </c:pt>
                <c:pt idx="54">
                  <c:v>1.7054135551969128E-2</c:v>
                </c:pt>
                <c:pt idx="55">
                  <c:v>1.6935526533300552E-2</c:v>
                </c:pt>
                <c:pt idx="56">
                  <c:v>1.5591803843667497E-2</c:v>
                </c:pt>
                <c:pt idx="57">
                  <c:v>1.5293374534030056E-2</c:v>
                </c:pt>
                <c:pt idx="58">
                  <c:v>1.6377320284344146E-2</c:v>
                </c:pt>
                <c:pt idx="59">
                  <c:v>1.6685430788903156E-2</c:v>
                </c:pt>
                <c:pt idx="60">
                  <c:v>1.6337022128058418E-2</c:v>
                </c:pt>
                <c:pt idx="61">
                  <c:v>1.6072367736093197E-2</c:v>
                </c:pt>
                <c:pt idx="62">
                  <c:v>1.5837565665022528E-2</c:v>
                </c:pt>
                <c:pt idx="63">
                  <c:v>1.5711301994541113E-2</c:v>
                </c:pt>
                <c:pt idx="64">
                  <c:v>1.5348658332142296E-2</c:v>
                </c:pt>
                <c:pt idx="65">
                  <c:v>1.4317390670181705E-2</c:v>
                </c:pt>
                <c:pt idx="66">
                  <c:v>1.5008484740703565E-2</c:v>
                </c:pt>
                <c:pt idx="67">
                  <c:v>1.5828010806471043E-2</c:v>
                </c:pt>
                <c:pt idx="68">
                  <c:v>1.5467534382555178E-2</c:v>
                </c:pt>
                <c:pt idx="69">
                  <c:v>1.5558757220663674E-2</c:v>
                </c:pt>
                <c:pt idx="70">
                  <c:v>1.5852750261428506E-2</c:v>
                </c:pt>
                <c:pt idx="71">
                  <c:v>1.6142828628316477E-2</c:v>
                </c:pt>
                <c:pt idx="72">
                  <c:v>1.6118133433703628E-2</c:v>
                </c:pt>
                <c:pt idx="73">
                  <c:v>1.5285029008841072E-2</c:v>
                </c:pt>
                <c:pt idx="74">
                  <c:v>1.4717066297511773E-2</c:v>
                </c:pt>
                <c:pt idx="75">
                  <c:v>1.4721207623427185E-2</c:v>
                </c:pt>
                <c:pt idx="76">
                  <c:v>1.4310763434068549E-2</c:v>
                </c:pt>
                <c:pt idx="77">
                  <c:v>1.3964601082575327E-2</c:v>
                </c:pt>
                <c:pt idx="78">
                  <c:v>1.3026650246417385E-2</c:v>
                </c:pt>
                <c:pt idx="79">
                  <c:v>1.3012559264342399E-2</c:v>
                </c:pt>
                <c:pt idx="80">
                  <c:v>1.429465733519448E-2</c:v>
                </c:pt>
                <c:pt idx="81">
                  <c:v>1.4336750758253313E-2</c:v>
                </c:pt>
                <c:pt idx="82">
                  <c:v>1.4109666702545228E-2</c:v>
                </c:pt>
                <c:pt idx="83">
                  <c:v>1.4061210426218409E-2</c:v>
                </c:pt>
                <c:pt idx="84">
                  <c:v>1.2981551780397444E-2</c:v>
                </c:pt>
                <c:pt idx="85">
                  <c:v>1.2244897123599425E-2</c:v>
                </c:pt>
                <c:pt idx="86">
                  <c:v>1.3132829312446925E-2</c:v>
                </c:pt>
                <c:pt idx="87">
                  <c:v>1.3887869683509644E-2</c:v>
                </c:pt>
                <c:pt idx="88">
                  <c:v>1.3422299988288085E-2</c:v>
                </c:pt>
                <c:pt idx="89">
                  <c:v>1.2998647310712418E-2</c:v>
                </c:pt>
                <c:pt idx="90">
                  <c:v>1.2522106707051612E-2</c:v>
                </c:pt>
                <c:pt idx="91">
                  <c:v>1.1766724340940846E-2</c:v>
                </c:pt>
                <c:pt idx="92">
                  <c:v>1.2164721408706444E-2</c:v>
                </c:pt>
                <c:pt idx="93">
                  <c:v>1.280545473714639E-2</c:v>
                </c:pt>
                <c:pt idx="94">
                  <c:v>1.0390845375255437E-2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80-4342-93F9-5DBD08EB337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</c:numCache>
            </c:numRef>
          </c:xVal>
          <c:yVal>
            <c:numRef>
              <c:f>'HS-12.5mN-10'!$E$2:$E$96</c:f>
              <c:numCache>
                <c:formatCode>General</c:formatCode>
                <c:ptCount val="95"/>
                <c:pt idx="1">
                  <c:v>3.2971915165977611E-2</c:v>
                </c:pt>
                <c:pt idx="2">
                  <c:v>3.4750670029509087E-2</c:v>
                </c:pt>
                <c:pt idx="3">
                  <c:v>3.4212022750316831E-2</c:v>
                </c:pt>
                <c:pt idx="4">
                  <c:v>3.1765132548534192E-2</c:v>
                </c:pt>
                <c:pt idx="5">
                  <c:v>2.9651185284754706E-2</c:v>
                </c:pt>
                <c:pt idx="6">
                  <c:v>2.7286794510926544E-2</c:v>
                </c:pt>
                <c:pt idx="7">
                  <c:v>2.5086214459417541E-2</c:v>
                </c:pt>
                <c:pt idx="8">
                  <c:v>2.5386213576873685E-2</c:v>
                </c:pt>
                <c:pt idx="9">
                  <c:v>2.4122197476707723E-2</c:v>
                </c:pt>
                <c:pt idx="10">
                  <c:v>2.3383734028967353E-2</c:v>
                </c:pt>
                <c:pt idx="11">
                  <c:v>2.500956617323094E-2</c:v>
                </c:pt>
                <c:pt idx="12">
                  <c:v>2.5188042172867253E-2</c:v>
                </c:pt>
                <c:pt idx="13">
                  <c:v>2.47638074862318E-2</c:v>
                </c:pt>
                <c:pt idx="14">
                  <c:v>2.4087583826891482E-2</c:v>
                </c:pt>
                <c:pt idx="15">
                  <c:v>2.2383971219508081E-2</c:v>
                </c:pt>
                <c:pt idx="16">
                  <c:v>2.1171173964051285E-2</c:v>
                </c:pt>
                <c:pt idx="17">
                  <c:v>2.1293117978273882E-2</c:v>
                </c:pt>
                <c:pt idx="18">
                  <c:v>2.1353334686809739E-2</c:v>
                </c:pt>
                <c:pt idx="19">
                  <c:v>2.1101074966895773E-2</c:v>
                </c:pt>
                <c:pt idx="20">
                  <c:v>2.0834732267111505E-2</c:v>
                </c:pt>
                <c:pt idx="21">
                  <c:v>2.0466468705410662E-2</c:v>
                </c:pt>
                <c:pt idx="22">
                  <c:v>2.0174037180228064E-2</c:v>
                </c:pt>
                <c:pt idx="23">
                  <c:v>2.0001066210750207E-2</c:v>
                </c:pt>
                <c:pt idx="24">
                  <c:v>1.9636189916206154E-2</c:v>
                </c:pt>
                <c:pt idx="25">
                  <c:v>1.9053479095425083E-2</c:v>
                </c:pt>
                <c:pt idx="26">
                  <c:v>1.757356868176933E-2</c:v>
                </c:pt>
                <c:pt idx="27">
                  <c:v>1.7277478284479966E-2</c:v>
                </c:pt>
                <c:pt idx="28">
                  <c:v>1.7111368257420198E-2</c:v>
                </c:pt>
                <c:pt idx="29">
                  <c:v>1.6518721639410396E-2</c:v>
                </c:pt>
                <c:pt idx="30">
                  <c:v>1.6876156445109581E-2</c:v>
                </c:pt>
                <c:pt idx="31">
                  <c:v>1.6654559721515708E-2</c:v>
                </c:pt>
                <c:pt idx="32">
                  <c:v>1.5229076928757563E-2</c:v>
                </c:pt>
                <c:pt idx="33">
                  <c:v>1.5107638235537983E-2</c:v>
                </c:pt>
                <c:pt idx="34">
                  <c:v>1.6030764829658452E-2</c:v>
                </c:pt>
                <c:pt idx="35">
                  <c:v>1.5508175278398376E-2</c:v>
                </c:pt>
                <c:pt idx="36">
                  <c:v>1.541278977602566E-2</c:v>
                </c:pt>
                <c:pt idx="37">
                  <c:v>1.5667442247383947E-2</c:v>
                </c:pt>
                <c:pt idx="38">
                  <c:v>1.4876092043399377E-2</c:v>
                </c:pt>
                <c:pt idx="39">
                  <c:v>1.4404764889358984E-2</c:v>
                </c:pt>
                <c:pt idx="40">
                  <c:v>1.4213623601435911E-2</c:v>
                </c:pt>
                <c:pt idx="41">
                  <c:v>1.352652746718289E-2</c:v>
                </c:pt>
                <c:pt idx="42">
                  <c:v>1.2749737532100631E-2</c:v>
                </c:pt>
                <c:pt idx="43">
                  <c:v>1.2958231819010974E-2</c:v>
                </c:pt>
                <c:pt idx="44">
                  <c:v>1.3159245432632681E-2</c:v>
                </c:pt>
                <c:pt idx="45">
                  <c:v>1.217758409054376E-2</c:v>
                </c:pt>
                <c:pt idx="46">
                  <c:v>1.1698307484961867E-2</c:v>
                </c:pt>
                <c:pt idx="47">
                  <c:v>1.2303521432158212E-2</c:v>
                </c:pt>
                <c:pt idx="48">
                  <c:v>1.2514408967413806E-2</c:v>
                </c:pt>
                <c:pt idx="49">
                  <c:v>1.2651624756378934E-2</c:v>
                </c:pt>
                <c:pt idx="50">
                  <c:v>1.3162532287829298E-2</c:v>
                </c:pt>
                <c:pt idx="51">
                  <c:v>1.3354569414014358E-2</c:v>
                </c:pt>
                <c:pt idx="52">
                  <c:v>1.3528042746684073E-2</c:v>
                </c:pt>
                <c:pt idx="53">
                  <c:v>1.3041034415904439E-2</c:v>
                </c:pt>
                <c:pt idx="54">
                  <c:v>1.2601909269329583E-2</c:v>
                </c:pt>
                <c:pt idx="55">
                  <c:v>1.2303489043379657E-2</c:v>
                </c:pt>
                <c:pt idx="56">
                  <c:v>1.180440522415439E-2</c:v>
                </c:pt>
                <c:pt idx="57">
                  <c:v>1.1381632594193558E-2</c:v>
                </c:pt>
                <c:pt idx="58">
                  <c:v>1.0882104067173451E-2</c:v>
                </c:pt>
                <c:pt idx="59">
                  <c:v>1.1023721970634169E-2</c:v>
                </c:pt>
                <c:pt idx="60">
                  <c:v>1.1299587540544345E-2</c:v>
                </c:pt>
                <c:pt idx="61">
                  <c:v>1.1111619494836314E-2</c:v>
                </c:pt>
                <c:pt idx="62">
                  <c:v>1.1136873655306783E-2</c:v>
                </c:pt>
                <c:pt idx="63">
                  <c:v>1.086944656789683E-2</c:v>
                </c:pt>
                <c:pt idx="64">
                  <c:v>1.0129075976800978E-2</c:v>
                </c:pt>
                <c:pt idx="65">
                  <c:v>1.0273726194518541E-2</c:v>
                </c:pt>
                <c:pt idx="66">
                  <c:v>1.0223368293171307E-2</c:v>
                </c:pt>
                <c:pt idx="67">
                  <c:v>1.0151315181494499E-2</c:v>
                </c:pt>
                <c:pt idx="68">
                  <c:v>1.0320238427329251E-2</c:v>
                </c:pt>
                <c:pt idx="69">
                  <c:v>9.5670172420580894E-3</c:v>
                </c:pt>
                <c:pt idx="70">
                  <c:v>9.0933798692226786E-3</c:v>
                </c:pt>
                <c:pt idx="71">
                  <c:v>9.280775026356089E-3</c:v>
                </c:pt>
                <c:pt idx="72">
                  <c:v>9.2033652587144334E-3</c:v>
                </c:pt>
                <c:pt idx="73">
                  <c:v>8.5741778664764588E-3</c:v>
                </c:pt>
                <c:pt idx="74">
                  <c:v>8.6893013050804348E-3</c:v>
                </c:pt>
                <c:pt idx="75">
                  <c:v>8.8550932281126031E-3</c:v>
                </c:pt>
                <c:pt idx="76">
                  <c:v>9.0127044803165798E-3</c:v>
                </c:pt>
                <c:pt idx="77">
                  <c:v>9.1185088159287126E-3</c:v>
                </c:pt>
                <c:pt idx="78">
                  <c:v>9.0174041583795106E-3</c:v>
                </c:pt>
                <c:pt idx="79">
                  <c:v>9.1812450446424609E-3</c:v>
                </c:pt>
                <c:pt idx="80">
                  <c:v>9.0794462741048496E-3</c:v>
                </c:pt>
                <c:pt idx="81">
                  <c:v>8.9989288034632905E-3</c:v>
                </c:pt>
                <c:pt idx="82">
                  <c:v>8.957743075840352E-3</c:v>
                </c:pt>
                <c:pt idx="83">
                  <c:v>8.9549039237264462E-3</c:v>
                </c:pt>
                <c:pt idx="84">
                  <c:v>8.8729247030002751E-3</c:v>
                </c:pt>
                <c:pt idx="85">
                  <c:v>8.6171124257749063E-3</c:v>
                </c:pt>
                <c:pt idx="86">
                  <c:v>8.7364282491619576E-3</c:v>
                </c:pt>
                <c:pt idx="87">
                  <c:v>8.3270769288486968E-3</c:v>
                </c:pt>
                <c:pt idx="88">
                  <c:v>8.5642724747587145E-3</c:v>
                </c:pt>
                <c:pt idx="89">
                  <c:v>9.4063260865772363E-3</c:v>
                </c:pt>
                <c:pt idx="90">
                  <c:v>9.171828855875053E-3</c:v>
                </c:pt>
                <c:pt idx="91">
                  <c:v>8.9030679630831104E-3</c:v>
                </c:pt>
                <c:pt idx="92">
                  <c:v>8.7210194247957108E-3</c:v>
                </c:pt>
                <c:pt idx="93">
                  <c:v>8.1202766071627689E-3</c:v>
                </c:pt>
                <c:pt idx="94">
                  <c:v>8.3164728556455077E-3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80-4342-93F9-5DBD08EB3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416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'Pu-12.5mN-10'!$H$2:$H$100</c:f>
              <c:numCache>
                <c:formatCode>General</c:formatCode>
                <c:ptCount val="99"/>
                <c:pt idx="1">
                  <c:v>-3.3027546876285907</c:v>
                </c:pt>
                <c:pt idx="2">
                  <c:v>-3.3917578611945749</c:v>
                </c:pt>
                <c:pt idx="3">
                  <c:v>-3.4481861506771869</c:v>
                </c:pt>
                <c:pt idx="4">
                  <c:v>-3.4027575378187551</c:v>
                </c:pt>
                <c:pt idx="5">
                  <c:v>-3.441269785452767</c:v>
                </c:pt>
                <c:pt idx="6">
                  <c:v>-3.4490107237588163</c:v>
                </c:pt>
                <c:pt idx="7">
                  <c:v>-3.4512591987842258</c:v>
                </c:pt>
                <c:pt idx="8">
                  <c:v>-3.5044968490529311</c:v>
                </c:pt>
                <c:pt idx="9">
                  <c:v>-3.5241041609840225</c:v>
                </c:pt>
                <c:pt idx="10">
                  <c:v>-3.4891200267170865</c:v>
                </c:pt>
                <c:pt idx="11">
                  <c:v>-3.4764909290210757</c:v>
                </c:pt>
                <c:pt idx="12">
                  <c:v>-3.5351731542936569</c:v>
                </c:pt>
                <c:pt idx="13">
                  <c:v>-3.5914485073590536</c:v>
                </c:pt>
                <c:pt idx="14">
                  <c:v>-3.6265758840352773</c:v>
                </c:pt>
                <c:pt idx="15">
                  <c:v>-3.6682835025463829</c:v>
                </c:pt>
                <c:pt idx="16">
                  <c:v>-3.667919457479091</c:v>
                </c:pt>
                <c:pt idx="17">
                  <c:v>-3.6458821050454278</c:v>
                </c:pt>
                <c:pt idx="18">
                  <c:v>-3.6765104612718678</c:v>
                </c:pt>
                <c:pt idx="19">
                  <c:v>-3.7220266956002739</c:v>
                </c:pt>
                <c:pt idx="20">
                  <c:v>-3.7086130428879875</c:v>
                </c:pt>
                <c:pt idx="21">
                  <c:v>-3.6980689552957551</c:v>
                </c:pt>
                <c:pt idx="22">
                  <c:v>-3.7739753464572892</c:v>
                </c:pt>
                <c:pt idx="23">
                  <c:v>-3.8691797088833524</c:v>
                </c:pt>
                <c:pt idx="24">
                  <c:v>-3.8586032013924618</c:v>
                </c:pt>
                <c:pt idx="25">
                  <c:v>-3.8188547478499459</c:v>
                </c:pt>
                <c:pt idx="26">
                  <c:v>-3.8724822854062402</c:v>
                </c:pt>
                <c:pt idx="27">
                  <c:v>-3.957665824430149</c:v>
                </c:pt>
                <c:pt idx="28">
                  <c:v>-3.9628252614642281</c:v>
                </c:pt>
                <c:pt idx="29">
                  <c:v>-3.9264880959991988</c:v>
                </c:pt>
                <c:pt idx="30">
                  <c:v>-3.9371886239755378</c:v>
                </c:pt>
                <c:pt idx="31">
                  <c:v>-3.9395746571554859</c:v>
                </c:pt>
                <c:pt idx="32">
                  <c:v>-3.9493995753457889</c:v>
                </c:pt>
                <c:pt idx="33">
                  <c:v>-3.9617410548303935</c:v>
                </c:pt>
                <c:pt idx="34">
                  <c:v>-3.9584049040937717</c:v>
                </c:pt>
                <c:pt idx="35">
                  <c:v>-3.9678504961066183</c:v>
                </c:pt>
                <c:pt idx="36">
                  <c:v>-3.9714355073497556</c:v>
                </c:pt>
                <c:pt idx="37">
                  <c:v>-3.9943396523971515</c:v>
                </c:pt>
                <c:pt idx="38">
                  <c:v>-4.0193943116076367</c:v>
                </c:pt>
                <c:pt idx="39">
                  <c:v>-4.0149347311042787</c:v>
                </c:pt>
                <c:pt idx="40">
                  <c:v>-4.029539182870292</c:v>
                </c:pt>
                <c:pt idx="41">
                  <c:v>-4.0511238410306474</c:v>
                </c:pt>
                <c:pt idx="42">
                  <c:v>-4.0736048895112393</c:v>
                </c:pt>
                <c:pt idx="43">
                  <c:v>-4.1004877280889565</c:v>
                </c:pt>
                <c:pt idx="44">
                  <c:v>-4.1269215344903536</c:v>
                </c:pt>
                <c:pt idx="45">
                  <c:v>-4.1257864924420895</c:v>
                </c:pt>
                <c:pt idx="46">
                  <c:v>-4.1334030917198961</c:v>
                </c:pt>
                <c:pt idx="47">
                  <c:v>-4.1453578792083858</c:v>
                </c:pt>
                <c:pt idx="48">
                  <c:v>-4.1825982392603978</c:v>
                </c:pt>
                <c:pt idx="49">
                  <c:v>-4.1953699579378458</c:v>
                </c:pt>
                <c:pt idx="50">
                  <c:v>-4.1432078606460472</c:v>
                </c:pt>
                <c:pt idx="51">
                  <c:v>-4.1426298993455344</c:v>
                </c:pt>
                <c:pt idx="52">
                  <c:v>-4.1692012387531374</c:v>
                </c:pt>
                <c:pt idx="53">
                  <c:v>-4.2000338554402337</c:v>
                </c:pt>
                <c:pt idx="54">
                  <c:v>-4.2923599891074637</c:v>
                </c:pt>
                <c:pt idx="55">
                  <c:v>-4.3041540726223477</c:v>
                </c:pt>
                <c:pt idx="56">
                  <c:v>-4.2677253260276764</c:v>
                </c:pt>
                <c:pt idx="57">
                  <c:v>-4.2971084106221999</c:v>
                </c:pt>
                <c:pt idx="58">
                  <c:v>-4.3082312969406118</c:v>
                </c:pt>
                <c:pt idx="59">
                  <c:v>-4.3110489765071547</c:v>
                </c:pt>
                <c:pt idx="60">
                  <c:v>-4.3176623066836362</c:v>
                </c:pt>
                <c:pt idx="61">
                  <c:v>-4.386647677677737</c:v>
                </c:pt>
                <c:pt idx="62">
                  <c:v>-4.3757386690943871</c:v>
                </c:pt>
                <c:pt idx="63">
                  <c:v>-4.3210341066143751</c:v>
                </c:pt>
                <c:pt idx="64">
                  <c:v>-4.3413104462600272</c:v>
                </c:pt>
                <c:pt idx="65">
                  <c:v>-4.3336966142102522</c:v>
                </c:pt>
                <c:pt idx="66">
                  <c:v>-4.3379391662234479</c:v>
                </c:pt>
                <c:pt idx="67">
                  <c:v>-4.3341015849329336</c:v>
                </c:pt>
                <c:pt idx="68">
                  <c:v>-4.3558230225590604</c:v>
                </c:pt>
                <c:pt idx="69">
                  <c:v>-4.4015008858576836</c:v>
                </c:pt>
                <c:pt idx="70">
                  <c:v>-4.4049193016551387</c:v>
                </c:pt>
                <c:pt idx="71">
                  <c:v>-4.3879666644462709</c:v>
                </c:pt>
                <c:pt idx="72">
                  <c:v>-4.3788755579128633</c:v>
                </c:pt>
                <c:pt idx="73">
                  <c:v>-4.408797052829037</c:v>
                </c:pt>
                <c:pt idx="74">
                  <c:v>-4.4503770041390736</c:v>
                </c:pt>
                <c:pt idx="75">
                  <c:v>-4.4820645624297129</c:v>
                </c:pt>
                <c:pt idx="76">
                  <c:v>-4.4630101952887271</c:v>
                </c:pt>
                <c:pt idx="77">
                  <c:v>-4.4164984321247625</c:v>
                </c:pt>
                <c:pt idx="78">
                  <c:v>-4.4298356408066963</c:v>
                </c:pt>
                <c:pt idx="79">
                  <c:v>-4.4487934339524555</c:v>
                </c:pt>
                <c:pt idx="80">
                  <c:v>-4.4366986043740662</c:v>
                </c:pt>
                <c:pt idx="81">
                  <c:v>-4.4376824923292855</c:v>
                </c:pt>
                <c:pt idx="82">
                  <c:v>-4.4841843463930067</c:v>
                </c:pt>
                <c:pt idx="83">
                  <c:v>-4.5876930714238346</c:v>
                </c:pt>
                <c:pt idx="84">
                  <c:v>-4.6191375376295341</c:v>
                </c:pt>
                <c:pt idx="85">
                  <c:v>-4.5752140276836064</c:v>
                </c:pt>
                <c:pt idx="86">
                  <c:v>-4.5385581269528688</c:v>
                </c:pt>
                <c:pt idx="87">
                  <c:v>-4.5125642179240497</c:v>
                </c:pt>
                <c:pt idx="88">
                  <c:v>-4.5420396544474366</c:v>
                </c:pt>
                <c:pt idx="89">
                  <c:v>-4.5737488962873512</c:v>
                </c:pt>
                <c:pt idx="90">
                  <c:v>-4.5932171685271186</c:v>
                </c:pt>
                <c:pt idx="91">
                  <c:v>-4.5910917630665038</c:v>
                </c:pt>
                <c:pt idx="92">
                  <c:v>-4.6249761363279234</c:v>
                </c:pt>
                <c:pt idx="93">
                  <c:v>-4.6690792426335452</c:v>
                </c:pt>
                <c:pt idx="94">
                  <c:v>-4.7049834893211209</c:v>
                </c:pt>
                <c:pt idx="95">
                  <c:v>-4.7163192856412346</c:v>
                </c:pt>
                <c:pt idx="96">
                  <c:v>-4.7208819462666529</c:v>
                </c:pt>
                <c:pt idx="97">
                  <c:v>-4.4842720423201152</c:v>
                </c:pt>
                <c:pt idx="98">
                  <c:v>-1.5989696272184406</c:v>
                </c:pt>
              </c:numCache>
            </c:numRef>
          </c:xVal>
          <c:yVal>
            <c:numRef>
              <c:f>'Pu-12.5mN-10'!$J$2:$J$100</c:f>
              <c:numCache>
                <c:formatCode>General</c:formatCode>
                <c:ptCount val="99"/>
                <c:pt idx="1">
                  <c:v>18.626978110604931</c:v>
                </c:pt>
                <c:pt idx="2">
                  <c:v>18.623333176693301</c:v>
                </c:pt>
                <c:pt idx="3">
                  <c:v>18.61996597517054</c:v>
                </c:pt>
                <c:pt idx="4">
                  <c:v>18.616627842710745</c:v>
                </c:pt>
                <c:pt idx="5">
                  <c:v>18.613422882865677</c:v>
                </c:pt>
                <c:pt idx="6">
                  <c:v>18.610226584775194</c:v>
                </c:pt>
                <c:pt idx="7">
                  <c:v>18.607136957008773</c:v>
                </c:pt>
                <c:pt idx="8">
                  <c:v>18.604140945245685</c:v>
                </c:pt>
                <c:pt idx="9">
                  <c:v>18.601236721470194</c:v>
                </c:pt>
                <c:pt idx="10">
                  <c:v>18.598414882936975</c:v>
                </c:pt>
                <c:pt idx="11">
                  <c:v>18.595443968837067</c:v>
                </c:pt>
                <c:pt idx="12">
                  <c:v>18.592527896937376</c:v>
                </c:pt>
                <c:pt idx="13">
                  <c:v>18.589699743629957</c:v>
                </c:pt>
                <c:pt idx="14">
                  <c:v>18.586938829800729</c:v>
                </c:pt>
                <c:pt idx="15">
                  <c:v>18.584195367006842</c:v>
                </c:pt>
                <c:pt idx="16">
                  <c:v>18.581482991734116</c:v>
                </c:pt>
                <c:pt idx="17">
                  <c:v>18.578844831805835</c:v>
                </c:pt>
                <c:pt idx="18">
                  <c:v>18.576251981452234</c:v>
                </c:pt>
                <c:pt idx="19">
                  <c:v>18.5737468919321</c:v>
                </c:pt>
                <c:pt idx="20">
                  <c:v>18.571247504552556</c:v>
                </c:pt>
                <c:pt idx="21">
                  <c:v>18.568841526631836</c:v>
                </c:pt>
                <c:pt idx="22">
                  <c:v>18.566466659756912</c:v>
                </c:pt>
                <c:pt idx="23">
                  <c:v>18.564192214466644</c:v>
                </c:pt>
                <c:pt idx="24">
                  <c:v>18.561974423275494</c:v>
                </c:pt>
                <c:pt idx="25">
                  <c:v>18.559792046351191</c:v>
                </c:pt>
                <c:pt idx="26">
                  <c:v>18.557674166669759</c:v>
                </c:pt>
                <c:pt idx="27">
                  <c:v>18.555586253321202</c:v>
                </c:pt>
                <c:pt idx="28">
                  <c:v>18.553536826009861</c:v>
                </c:pt>
                <c:pt idx="29">
                  <c:v>18.551501133589444</c:v>
                </c:pt>
                <c:pt idx="30">
                  <c:v>18.549527762150081</c:v>
                </c:pt>
                <c:pt idx="31">
                  <c:v>18.547546778819274</c:v>
                </c:pt>
                <c:pt idx="32">
                  <c:v>18.545592421664637</c:v>
                </c:pt>
                <c:pt idx="33">
                  <c:v>18.543657156973087</c:v>
                </c:pt>
                <c:pt idx="34">
                  <c:v>18.54177046992092</c:v>
                </c:pt>
                <c:pt idx="35">
                  <c:v>18.53991148215793</c:v>
                </c:pt>
                <c:pt idx="36">
                  <c:v>18.538096381628286</c:v>
                </c:pt>
                <c:pt idx="37">
                  <c:v>18.536292815148954</c:v>
                </c:pt>
                <c:pt idx="38">
                  <c:v>18.534522686356826</c:v>
                </c:pt>
                <c:pt idx="39">
                  <c:v>18.532771879041785</c:v>
                </c:pt>
                <c:pt idx="40">
                  <c:v>18.531052236602125</c:v>
                </c:pt>
                <c:pt idx="41">
                  <c:v>18.52935314358319</c:v>
                </c:pt>
                <c:pt idx="42">
                  <c:v>18.527670905823634</c:v>
                </c:pt>
                <c:pt idx="43">
                  <c:v>18.526001029986638</c:v>
                </c:pt>
                <c:pt idx="44">
                  <c:v>18.524292652650196</c:v>
                </c:pt>
                <c:pt idx="45">
                  <c:v>18.522607406030794</c:v>
                </c:pt>
                <c:pt idx="46">
                  <c:v>18.520948686879866</c:v>
                </c:pt>
                <c:pt idx="47">
                  <c:v>18.519321239692545</c:v>
                </c:pt>
                <c:pt idx="48">
                  <c:v>18.517673301176792</c:v>
                </c:pt>
                <c:pt idx="49">
                  <c:v>18.516056187284427</c:v>
                </c:pt>
                <c:pt idx="50">
                  <c:v>18.514470297654341</c:v>
                </c:pt>
                <c:pt idx="51">
                  <c:v>18.512886146788219</c:v>
                </c:pt>
                <c:pt idx="52">
                  <c:v>18.511363927656088</c:v>
                </c:pt>
                <c:pt idx="53">
                  <c:v>18.509856337171769</c:v>
                </c:pt>
                <c:pt idx="54">
                  <c:v>18.508398980101035</c:v>
                </c:pt>
                <c:pt idx="55">
                  <c:v>18.506999781543353</c:v>
                </c:pt>
                <c:pt idx="56">
                  <c:v>18.505598743434877</c:v>
                </c:pt>
                <c:pt idx="57">
                  <c:v>18.504207179807697</c:v>
                </c:pt>
                <c:pt idx="58">
                  <c:v>18.502850775042198</c:v>
                </c:pt>
                <c:pt idx="59">
                  <c:v>18.501508040572553</c:v>
                </c:pt>
                <c:pt idx="60">
                  <c:v>18.500183454990726</c:v>
                </c:pt>
                <c:pt idx="61">
                  <c:v>18.49883846748072</c:v>
                </c:pt>
                <c:pt idx="62">
                  <c:v>18.497502361470278</c:v>
                </c:pt>
                <c:pt idx="63">
                  <c:v>18.496148196253767</c:v>
                </c:pt>
                <c:pt idx="64">
                  <c:v>18.494824820715984</c:v>
                </c:pt>
                <c:pt idx="65">
                  <c:v>18.493558227021822</c:v>
                </c:pt>
                <c:pt idx="66">
                  <c:v>18.492293729011148</c:v>
                </c:pt>
                <c:pt idx="67">
                  <c:v>18.491047942284361</c:v>
                </c:pt>
                <c:pt idx="68">
                  <c:v>18.489775891591371</c:v>
                </c:pt>
                <c:pt idx="69">
                  <c:v>18.488548233488892</c:v>
                </c:pt>
                <c:pt idx="70">
                  <c:v>18.487356153068635</c:v>
                </c:pt>
                <c:pt idx="71">
                  <c:v>18.486146475044777</c:v>
                </c:pt>
                <c:pt idx="72">
                  <c:v>18.484944632969391</c:v>
                </c:pt>
                <c:pt idx="73">
                  <c:v>18.483737572845513</c:v>
                </c:pt>
                <c:pt idx="74">
                  <c:v>18.482548492626989</c:v>
                </c:pt>
                <c:pt idx="75">
                  <c:v>18.481363003239785</c:v>
                </c:pt>
                <c:pt idx="76">
                  <c:v>18.480133272608306</c:v>
                </c:pt>
                <c:pt idx="77">
                  <c:v>18.478939021523729</c:v>
                </c:pt>
                <c:pt idx="78">
                  <c:v>18.477743496994687</c:v>
                </c:pt>
                <c:pt idx="79">
                  <c:v>18.476561725770079</c:v>
                </c:pt>
                <c:pt idx="80">
                  <c:v>18.475379505846291</c:v>
                </c:pt>
                <c:pt idx="81">
                  <c:v>18.474190108325747</c:v>
                </c:pt>
                <c:pt idx="82">
                  <c:v>18.47304609225159</c:v>
                </c:pt>
                <c:pt idx="83">
                  <c:v>18.471941202714095</c:v>
                </c:pt>
                <c:pt idx="84">
                  <c:v>18.470826618074177</c:v>
                </c:pt>
                <c:pt idx="85">
                  <c:v>18.469775114223168</c:v>
                </c:pt>
                <c:pt idx="86">
                  <c:v>18.468730421181949</c:v>
                </c:pt>
                <c:pt idx="87">
                  <c:v>18.467667291153973</c:v>
                </c:pt>
                <c:pt idx="88">
                  <c:v>18.466583198842446</c:v>
                </c:pt>
                <c:pt idx="89">
                  <c:v>18.465495293008249</c:v>
                </c:pt>
                <c:pt idx="90">
                  <c:v>18.464389054472488</c:v>
                </c:pt>
                <c:pt idx="91">
                  <c:v>18.463333158956612</c:v>
                </c:pt>
                <c:pt idx="92">
                  <c:v>18.462283344516187</c:v>
                </c:pt>
                <c:pt idx="93">
                  <c:v>18.461219361293246</c:v>
                </c:pt>
                <c:pt idx="94">
                  <c:v>18.460201108987022</c:v>
                </c:pt>
                <c:pt idx="95">
                  <c:v>18.459299100919885</c:v>
                </c:pt>
                <c:pt idx="96">
                  <c:v>18.458343604737991</c:v>
                </c:pt>
                <c:pt idx="97">
                  <c:v>18.457536079080771</c:v>
                </c:pt>
                <c:pt idx="98">
                  <c:v>18.456198810747608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7A-40C9-B6BE-CD35BADEF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'Pu-12.5mN-10'!$F$2:$F$100</c:f>
              <c:numCache>
                <c:formatCode>General</c:formatCode>
                <c:ptCount val="99"/>
                <c:pt idx="1">
                  <c:v>0.12291186485552312</c:v>
                </c:pt>
                <c:pt idx="2">
                  <c:v>0.12246467471551953</c:v>
                </c:pt>
                <c:pt idx="3">
                  <c:v>0.12205300495282001</c:v>
                </c:pt>
                <c:pt idx="4">
                  <c:v>0.12164625512527799</c:v>
                </c:pt>
                <c:pt idx="5">
                  <c:v>0.12125700785642009</c:v>
                </c:pt>
                <c:pt idx="6">
                  <c:v>0.12087005305463557</c:v>
                </c:pt>
                <c:pt idx="7">
                  <c:v>0.12049718588957213</c:v>
                </c:pt>
                <c:pt idx="8">
                  <c:v>0.12013671516013547</c:v>
                </c:pt>
                <c:pt idx="9">
                  <c:v>0.11978831741304849</c:v>
                </c:pt>
                <c:pt idx="10">
                  <c:v>0.11945077059843121</c:v>
                </c:pt>
                <c:pt idx="11">
                  <c:v>0.11909641925415285</c:v>
                </c:pt>
                <c:pt idx="12">
                  <c:v>0.11874963140750133</c:v>
                </c:pt>
                <c:pt idx="13">
                  <c:v>0.11841426370385655</c:v>
                </c:pt>
                <c:pt idx="14">
                  <c:v>0.11808778302551595</c:v>
                </c:pt>
                <c:pt idx="15">
                  <c:v>0.11776425757930523</c:v>
                </c:pt>
                <c:pt idx="16">
                  <c:v>0.11744526952226127</c:v>
                </c:pt>
                <c:pt idx="17">
                  <c:v>0.11713583846222006</c:v>
                </c:pt>
                <c:pt idx="18">
                  <c:v>0.1168325161666378</c:v>
                </c:pt>
                <c:pt idx="19">
                  <c:v>0.11654020653853547</c:v>
                </c:pt>
                <c:pt idx="20">
                  <c:v>0.11624929112370606</c:v>
                </c:pt>
                <c:pt idx="21">
                  <c:v>0.11596993409414595</c:v>
                </c:pt>
                <c:pt idx="22">
                  <c:v>0.11569484771523368</c:v>
                </c:pt>
                <c:pt idx="23">
                  <c:v>0.11543200513757995</c:v>
                </c:pt>
                <c:pt idx="24">
                  <c:v>0.1151762847254634</c:v>
                </c:pt>
                <c:pt idx="25">
                  <c:v>0.11492520073905522</c:v>
                </c:pt>
                <c:pt idx="26">
                  <c:v>0.11468206055323694</c:v>
                </c:pt>
                <c:pt idx="27">
                  <c:v>0.11444286414574963</c:v>
                </c:pt>
                <c:pt idx="28">
                  <c:v>0.11420856198900976</c:v>
                </c:pt>
                <c:pt idx="29">
                  <c:v>0.11397630496715809</c:v>
                </c:pt>
                <c:pt idx="30">
                  <c:v>0.11375160915923427</c:v>
                </c:pt>
                <c:pt idx="31">
                  <c:v>0.1135264921677599</c:v>
                </c:pt>
                <c:pt idx="32">
                  <c:v>0.1133048375222733</c:v>
                </c:pt>
                <c:pt idx="33">
                  <c:v>0.11308577471146632</c:v>
                </c:pt>
                <c:pt idx="34">
                  <c:v>0.1128726183874014</c:v>
                </c:pt>
                <c:pt idx="35">
                  <c:v>0.11266298448484414</c:v>
                </c:pt>
                <c:pt idx="36">
                  <c:v>0.11245867531896507</c:v>
                </c:pt>
                <c:pt idx="37">
                  <c:v>0.11225603141765418</c:v>
                </c:pt>
                <c:pt idx="38">
                  <c:v>0.1120574995496791</c:v>
                </c:pt>
                <c:pt idx="39">
                  <c:v>0.11186148010597227</c:v>
                </c:pt>
                <c:pt idx="40">
                  <c:v>0.11166928365936499</c:v>
                </c:pt>
                <c:pt idx="41">
                  <c:v>0.111479708257798</c:v>
                </c:pt>
                <c:pt idx="42">
                  <c:v>0.11129233053427191</c:v>
                </c:pt>
                <c:pt idx="43">
                  <c:v>0.1111066412428495</c:v>
                </c:pt>
                <c:pt idx="44">
                  <c:v>0.11091699121804954</c:v>
                </c:pt>
                <c:pt idx="45">
                  <c:v>0.11073022615036665</c:v>
                </c:pt>
                <c:pt idx="46">
                  <c:v>0.11054670804823656</c:v>
                </c:pt>
                <c:pt idx="47">
                  <c:v>0.11036694543591104</c:v>
                </c:pt>
                <c:pt idx="48">
                  <c:v>0.11018521727520544</c:v>
                </c:pt>
                <c:pt idx="49">
                  <c:v>0.11000717922231926</c:v>
                </c:pt>
                <c:pt idx="50">
                  <c:v>0.10983285824100913</c:v>
                </c:pt>
                <c:pt idx="51">
                  <c:v>0.10965900416539782</c:v>
                </c:pt>
                <c:pt idx="52">
                  <c:v>0.10949220611504681</c:v>
                </c:pt>
                <c:pt idx="53">
                  <c:v>0.10932726107302965</c:v>
                </c:pt>
                <c:pt idx="54">
                  <c:v>0.10916804825921995</c:v>
                </c:pt>
                <c:pt idx="55">
                  <c:v>0.10901540729596118</c:v>
                </c:pt>
                <c:pt idx="56">
                  <c:v>0.10886277949957425</c:v>
                </c:pt>
                <c:pt idx="57">
                  <c:v>0.10871139537002207</c:v>
                </c:pt>
                <c:pt idx="58">
                  <c:v>0.10856403867553215</c:v>
                </c:pt>
                <c:pt idx="59">
                  <c:v>0.10841836382184943</c:v>
                </c:pt>
                <c:pt idx="60">
                  <c:v>0.10827484948981629</c:v>
                </c:pt>
                <c:pt idx="61">
                  <c:v>0.10812931905984884</c:v>
                </c:pt>
                <c:pt idx="62">
                  <c:v>0.10798494329888712</c:v>
                </c:pt>
                <c:pt idx="63">
                  <c:v>0.10783881280950833</c:v>
                </c:pt>
                <c:pt idx="64">
                  <c:v>0.10769619595125729</c:v>
                </c:pt>
                <c:pt idx="65">
                  <c:v>0.10755987497844709</c:v>
                </c:pt>
                <c:pt idx="66">
                  <c:v>0.10742395168598626</c:v>
                </c:pt>
                <c:pt idx="67">
                  <c:v>0.10729020767838884</c:v>
                </c:pt>
                <c:pt idx="68">
                  <c:v>0.10715381586240418</c:v>
                </c:pt>
                <c:pt idx="69">
                  <c:v>0.10702234832725305</c:v>
                </c:pt>
                <c:pt idx="70">
                  <c:v>0.10689484509343572</c:v>
                </c:pt>
                <c:pt idx="71">
                  <c:v>0.10676561492766704</c:v>
                </c:pt>
                <c:pt idx="72">
                  <c:v>0.10663737659598976</c:v>
                </c:pt>
                <c:pt idx="73">
                  <c:v>0.1065087365247547</c:v>
                </c:pt>
                <c:pt idx="74">
                  <c:v>0.10638216436019539</c:v>
                </c:pt>
                <c:pt idx="75">
                  <c:v>0.10625612415778105</c:v>
                </c:pt>
                <c:pt idx="76">
                  <c:v>0.10612553805644284</c:v>
                </c:pt>
                <c:pt idx="77">
                  <c:v>0.10599887316741255</c:v>
                </c:pt>
                <c:pt idx="78">
                  <c:v>0.10587222463528817</c:v>
                </c:pt>
                <c:pt idx="79">
                  <c:v>0.10574718178730151</c:v>
                </c:pt>
                <c:pt idx="80">
                  <c:v>0.10562223923144964</c:v>
                </c:pt>
                <c:pt idx="81">
                  <c:v>0.10549668708250171</c:v>
                </c:pt>
                <c:pt idx="82">
                  <c:v>0.10537606618598683</c:v>
                </c:pt>
                <c:pt idx="83">
                  <c:v>0.1052597015698173</c:v>
                </c:pt>
                <c:pt idx="84">
                  <c:v>0.1051424460809673</c:v>
                </c:pt>
                <c:pt idx="85">
                  <c:v>0.10503194649955749</c:v>
                </c:pt>
                <c:pt idx="86">
                  <c:v>0.10492227765105955</c:v>
                </c:pt>
                <c:pt idx="87">
                  <c:v>0.10481079090004183</c:v>
                </c:pt>
                <c:pt idx="88">
                  <c:v>0.10469722789497471</c:v>
                </c:pt>
                <c:pt idx="89">
                  <c:v>0.10458338910409344</c:v>
                </c:pt>
                <c:pt idx="90">
                  <c:v>0.10446775889795318</c:v>
                </c:pt>
                <c:pt idx="91">
                  <c:v>0.10435751007564098</c:v>
                </c:pt>
                <c:pt idx="92">
                  <c:v>0.10424801154122471</c:v>
                </c:pt>
                <c:pt idx="93">
                  <c:v>0.10413715239251504</c:v>
                </c:pt>
                <c:pt idx="94">
                  <c:v>0.10403116846527451</c:v>
                </c:pt>
                <c:pt idx="95">
                  <c:v>0.10393737382020768</c:v>
                </c:pt>
                <c:pt idx="96">
                  <c:v>0.1038381094872642</c:v>
                </c:pt>
                <c:pt idx="97">
                  <c:v>0.10375429139684009</c:v>
                </c:pt>
                <c:pt idx="98">
                  <c:v>0.10361563679838987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25-4715-95D0-0068E63A1F0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'ZnO-12.5mN-10'!$F$2:$F$100</c:f>
              <c:numCache>
                <c:formatCode>General</c:formatCode>
                <c:ptCount val="99"/>
                <c:pt idx="1">
                  <c:v>0.13557300313386339</c:v>
                </c:pt>
                <c:pt idx="2">
                  <c:v>0.13508856483934251</c:v>
                </c:pt>
                <c:pt idx="3">
                  <c:v>0.13462937928486965</c:v>
                </c:pt>
                <c:pt idx="4">
                  <c:v>0.13420611290339848</c:v>
                </c:pt>
                <c:pt idx="5">
                  <c:v>0.13380915975201593</c:v>
                </c:pt>
                <c:pt idx="6">
                  <c:v>0.13342223174986917</c:v>
                </c:pt>
                <c:pt idx="7">
                  <c:v>0.13303168892947401</c:v>
                </c:pt>
                <c:pt idx="8">
                  <c:v>0.13265826012894588</c:v>
                </c:pt>
                <c:pt idx="9">
                  <c:v>0.13231681807383394</c:v>
                </c:pt>
                <c:pt idx="10">
                  <c:v>0.1319777853971402</c:v>
                </c:pt>
                <c:pt idx="11">
                  <c:v>0.13161470372675116</c:v>
                </c:pt>
                <c:pt idx="12">
                  <c:v>0.13125998641952066</c:v>
                </c:pt>
                <c:pt idx="13">
                  <c:v>0.13091180466824789</c:v>
                </c:pt>
                <c:pt idx="14">
                  <c:v>0.13057636546590459</c:v>
                </c:pt>
                <c:pt idx="15">
                  <c:v>0.13024603077724167</c:v>
                </c:pt>
                <c:pt idx="16">
                  <c:v>0.12992521824567771</c:v>
                </c:pt>
                <c:pt idx="17">
                  <c:v>0.12960967117798231</c:v>
                </c:pt>
                <c:pt idx="18">
                  <c:v>0.12930431901996167</c:v>
                </c:pt>
                <c:pt idx="19">
                  <c:v>0.12900026265704642</c:v>
                </c:pt>
                <c:pt idx="20">
                  <c:v>0.12870152314621847</c:v>
                </c:pt>
                <c:pt idx="21">
                  <c:v>0.12840838499727922</c:v>
                </c:pt>
                <c:pt idx="22">
                  <c:v>0.12811803849020842</c:v>
                </c:pt>
                <c:pt idx="23">
                  <c:v>0.12783952709136606</c:v>
                </c:pt>
                <c:pt idx="24">
                  <c:v>0.12756475120601193</c:v>
                </c:pt>
                <c:pt idx="25">
                  <c:v>0.12730131009480755</c:v>
                </c:pt>
                <c:pt idx="26">
                  <c:v>0.12704352004338948</c:v>
                </c:pt>
                <c:pt idx="27">
                  <c:v>0.12678239013431383</c:v>
                </c:pt>
                <c:pt idx="28">
                  <c:v>0.12652572029083137</c:v>
                </c:pt>
                <c:pt idx="29">
                  <c:v>0.12627416751422438</c:v>
                </c:pt>
                <c:pt idx="30">
                  <c:v>0.12603030697784084</c:v>
                </c:pt>
                <c:pt idx="31">
                  <c:v>0.12578959438225484</c:v>
                </c:pt>
                <c:pt idx="32">
                  <c:v>0.12554927306094638</c:v>
                </c:pt>
                <c:pt idx="33">
                  <c:v>0.12531601066146858</c:v>
                </c:pt>
                <c:pt idx="34">
                  <c:v>0.12508830568931298</c:v>
                </c:pt>
                <c:pt idx="35">
                  <c:v>0.12486218442371293</c:v>
                </c:pt>
                <c:pt idx="36">
                  <c:v>0.12464122966839854</c:v>
                </c:pt>
                <c:pt idx="37">
                  <c:v>0.12442338507823543</c:v>
                </c:pt>
                <c:pt idx="38">
                  <c:v>0.12421224477970248</c:v>
                </c:pt>
                <c:pt idx="39">
                  <c:v>0.12400235308253392</c:v>
                </c:pt>
                <c:pt idx="40">
                  <c:v>0.12379319906676532</c:v>
                </c:pt>
                <c:pt idx="41">
                  <c:v>0.12358866260224327</c:v>
                </c:pt>
                <c:pt idx="42">
                  <c:v>0.12338621879301433</c:v>
                </c:pt>
                <c:pt idx="43">
                  <c:v>0.12318747655741814</c:v>
                </c:pt>
                <c:pt idx="44">
                  <c:v>0.12298842064697657</c:v>
                </c:pt>
                <c:pt idx="45">
                  <c:v>0.12279748563287046</c:v>
                </c:pt>
                <c:pt idx="46">
                  <c:v>0.12260876083388322</c:v>
                </c:pt>
                <c:pt idx="47">
                  <c:v>0.12241921984789446</c:v>
                </c:pt>
                <c:pt idx="48">
                  <c:v>0.12223515338439958</c:v>
                </c:pt>
                <c:pt idx="49">
                  <c:v>0.1220475164429692</c:v>
                </c:pt>
                <c:pt idx="50">
                  <c:v>0.12186497827427668</c:v>
                </c:pt>
                <c:pt idx="51">
                  <c:v>0.12168386791317552</c:v>
                </c:pt>
                <c:pt idx="52">
                  <c:v>0.12150261192185703</c:v>
                </c:pt>
                <c:pt idx="53">
                  <c:v>0.12132415912818925</c:v>
                </c:pt>
                <c:pt idx="54">
                  <c:v>0.12115408460091756</c:v>
                </c:pt>
                <c:pt idx="55">
                  <c:v>0.12098341654738254</c:v>
                </c:pt>
                <c:pt idx="56">
                  <c:v>0.12082014061677959</c:v>
                </c:pt>
                <c:pt idx="57">
                  <c:v>0.12066255008574217</c:v>
                </c:pt>
                <c:pt idx="58">
                  <c:v>0.12050636289238832</c:v>
                </c:pt>
                <c:pt idx="59">
                  <c:v>0.12034995618928791</c:v>
                </c:pt>
                <c:pt idx="60">
                  <c:v>0.12019589805162002</c:v>
                </c:pt>
                <c:pt idx="61">
                  <c:v>0.12004247443785863</c:v>
                </c:pt>
                <c:pt idx="62">
                  <c:v>0.11989068461640244</c:v>
                </c:pt>
                <c:pt idx="63">
                  <c:v>0.11973909666559053</c:v>
                </c:pt>
                <c:pt idx="64">
                  <c:v>0.11958765244767855</c:v>
                </c:pt>
                <c:pt idx="65">
                  <c:v>0.11944179019911204</c:v>
                </c:pt>
                <c:pt idx="66">
                  <c:v>0.11929638848799577</c:v>
                </c:pt>
                <c:pt idx="67">
                  <c:v>0.11914819571372864</c:v>
                </c:pt>
                <c:pt idx="68">
                  <c:v>0.1190065563507503</c:v>
                </c:pt>
                <c:pt idx="69">
                  <c:v>0.11886476089746813</c:v>
                </c:pt>
                <c:pt idx="70">
                  <c:v>0.11872450850472921</c:v>
                </c:pt>
                <c:pt idx="71">
                  <c:v>0.11858226080573785</c:v>
                </c:pt>
                <c:pt idx="72">
                  <c:v>0.11844428513487409</c:v>
                </c:pt>
                <c:pt idx="73">
                  <c:v>0.11830989099642623</c:v>
                </c:pt>
                <c:pt idx="74">
                  <c:v>0.11817836572812156</c:v>
                </c:pt>
                <c:pt idx="75">
                  <c:v>0.11804131336043447</c:v>
                </c:pt>
                <c:pt idx="76">
                  <c:v>0.11790738891750983</c:v>
                </c:pt>
                <c:pt idx="77">
                  <c:v>0.11777279480830913</c:v>
                </c:pt>
                <c:pt idx="78">
                  <c:v>0.11763270324298981</c:v>
                </c:pt>
                <c:pt idx="79">
                  <c:v>0.11749639010621103</c:v>
                </c:pt>
                <c:pt idx="80">
                  <c:v>0.11736036556304139</c:v>
                </c:pt>
                <c:pt idx="81">
                  <c:v>0.11722518284459965</c:v>
                </c:pt>
                <c:pt idx="82">
                  <c:v>0.11709422312541597</c:v>
                </c:pt>
                <c:pt idx="83">
                  <c:v>0.11696343794039381</c:v>
                </c:pt>
                <c:pt idx="84">
                  <c:v>0.11684239603090348</c:v>
                </c:pt>
                <c:pt idx="85">
                  <c:v>0.11672614021844342</c:v>
                </c:pt>
                <c:pt idx="86">
                  <c:v>0.11660772751421829</c:v>
                </c:pt>
                <c:pt idx="87">
                  <c:v>0.11648936465500259</c:v>
                </c:pt>
                <c:pt idx="88">
                  <c:v>0.11637088513423786</c:v>
                </c:pt>
                <c:pt idx="89">
                  <c:v>0.11624793825203115</c:v>
                </c:pt>
                <c:pt idx="90">
                  <c:v>0.11613008054086939</c:v>
                </c:pt>
                <c:pt idx="91">
                  <c:v>0.11600843549192276</c:v>
                </c:pt>
                <c:pt idx="92">
                  <c:v>0.11589046229785462</c:v>
                </c:pt>
                <c:pt idx="93">
                  <c:v>0.11577536036897497</c:v>
                </c:pt>
                <c:pt idx="94">
                  <c:v>0.1156703288285843</c:v>
                </c:pt>
                <c:pt idx="95">
                  <c:v>0.11557277674765738</c:v>
                </c:pt>
                <c:pt idx="96">
                  <c:v>0.11549630323767419</c:v>
                </c:pt>
                <c:pt idx="97">
                  <c:v>0.11537877879599143</c:v>
                </c:pt>
                <c:pt idx="98">
                  <c:v>0.11522594948277838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25-4715-95D0-0068E63A1F0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'SS-12.5mN-10'!$A$2:$A$98</c:f>
              <c:numCache>
                <c:formatCode>General</c:formatCode>
                <c:ptCount val="97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'SS-12.5mN-10'!$F$2:$F$98</c:f>
              <c:numCache>
                <c:formatCode>General</c:formatCode>
                <c:ptCount val="97"/>
                <c:pt idx="1">
                  <c:v>0.10371262662213174</c:v>
                </c:pt>
                <c:pt idx="2">
                  <c:v>0.10326596223593618</c:v>
                </c:pt>
                <c:pt idx="3">
                  <c:v>0.10287226110524679</c:v>
                </c:pt>
                <c:pt idx="4">
                  <c:v>0.10251055291777855</c:v>
                </c:pt>
                <c:pt idx="5">
                  <c:v>0.10214336476412646</c:v>
                </c:pt>
                <c:pt idx="6">
                  <c:v>0.10179383030750423</c:v>
                </c:pt>
                <c:pt idx="7">
                  <c:v>0.10144778609510144</c:v>
                </c:pt>
                <c:pt idx="8">
                  <c:v>0.10109742137100498</c:v>
                </c:pt>
                <c:pt idx="9">
                  <c:v>0.10077143444324592</c:v>
                </c:pt>
                <c:pt idx="10">
                  <c:v>0.10044607861395213</c:v>
                </c:pt>
                <c:pt idx="11">
                  <c:v>0.10010771297980406</c:v>
                </c:pt>
                <c:pt idx="12">
                  <c:v>9.977996729927098E-2</c:v>
                </c:pt>
                <c:pt idx="13">
                  <c:v>9.9465346471562771E-2</c:v>
                </c:pt>
                <c:pt idx="14">
                  <c:v>9.9153315549565565E-2</c:v>
                </c:pt>
                <c:pt idx="15">
                  <c:v>9.8850947831262886E-2</c:v>
                </c:pt>
                <c:pt idx="16">
                  <c:v>9.855134804966359E-2</c:v>
                </c:pt>
                <c:pt idx="17">
                  <c:v>9.8260421502606582E-2</c:v>
                </c:pt>
                <c:pt idx="18">
                  <c:v>9.7974826519662231E-2</c:v>
                </c:pt>
                <c:pt idx="19">
                  <c:v>9.7692148062704737E-2</c:v>
                </c:pt>
                <c:pt idx="20">
                  <c:v>9.7411717913547427E-2</c:v>
                </c:pt>
                <c:pt idx="21">
                  <c:v>9.7143125618627993E-2</c:v>
                </c:pt>
                <c:pt idx="22">
                  <c:v>9.6877155675706886E-2</c:v>
                </c:pt>
                <c:pt idx="23">
                  <c:v>9.6615983968906735E-2</c:v>
                </c:pt>
                <c:pt idx="24">
                  <c:v>9.635784353621521E-2</c:v>
                </c:pt>
                <c:pt idx="25">
                  <c:v>9.6112060437258076E-2</c:v>
                </c:pt>
                <c:pt idx="26">
                  <c:v>9.5876048848353476E-2</c:v>
                </c:pt>
                <c:pt idx="27">
                  <c:v>9.5642493204609241E-2</c:v>
                </c:pt>
                <c:pt idx="28">
                  <c:v>9.5411841430600386E-2</c:v>
                </c:pt>
                <c:pt idx="29">
                  <c:v>9.5182897901053234E-2</c:v>
                </c:pt>
                <c:pt idx="30">
                  <c:v>9.4961015905755328E-2</c:v>
                </c:pt>
                <c:pt idx="31">
                  <c:v>9.4747168170862817E-2</c:v>
                </c:pt>
                <c:pt idx="32">
                  <c:v>9.4534745992939956E-2</c:v>
                </c:pt>
                <c:pt idx="33">
                  <c:v>9.4326236613696088E-2</c:v>
                </c:pt>
                <c:pt idx="34">
                  <c:v>9.4114332723624225E-2</c:v>
                </c:pt>
                <c:pt idx="35">
                  <c:v>9.3908549586399201E-2</c:v>
                </c:pt>
                <c:pt idx="36">
                  <c:v>9.3706208397343699E-2</c:v>
                </c:pt>
                <c:pt idx="37">
                  <c:v>9.3510288295714367E-2</c:v>
                </c:pt>
                <c:pt idx="38">
                  <c:v>9.3313352959622481E-2</c:v>
                </c:pt>
                <c:pt idx="39">
                  <c:v>9.3120596479614723E-2</c:v>
                </c:pt>
                <c:pt idx="40">
                  <c:v>9.2924327139413204E-2</c:v>
                </c:pt>
                <c:pt idx="41">
                  <c:v>9.2737061602478091E-2</c:v>
                </c:pt>
                <c:pt idx="42">
                  <c:v>9.2548874717296101E-2</c:v>
                </c:pt>
                <c:pt idx="43">
                  <c:v>9.2367117369416982E-2</c:v>
                </c:pt>
                <c:pt idx="44">
                  <c:v>9.2185213097181459E-2</c:v>
                </c:pt>
                <c:pt idx="45">
                  <c:v>9.2005231108593821E-2</c:v>
                </c:pt>
                <c:pt idx="46">
                  <c:v>9.1827849813477636E-2</c:v>
                </c:pt>
                <c:pt idx="47">
                  <c:v>9.165168023379433E-2</c:v>
                </c:pt>
                <c:pt idx="48">
                  <c:v>9.1478278511078898E-2</c:v>
                </c:pt>
                <c:pt idx="49">
                  <c:v>9.1309412741578402E-2</c:v>
                </c:pt>
                <c:pt idx="50">
                  <c:v>9.1143130566087624E-2</c:v>
                </c:pt>
                <c:pt idx="51">
                  <c:v>9.0978311846278789E-2</c:v>
                </c:pt>
                <c:pt idx="52">
                  <c:v>9.0813959728358165E-2</c:v>
                </c:pt>
                <c:pt idx="53">
                  <c:v>9.0647618565199151E-2</c:v>
                </c:pt>
                <c:pt idx="54">
                  <c:v>9.0485206985421063E-2</c:v>
                </c:pt>
                <c:pt idx="55">
                  <c:v>9.0324815563679398E-2</c:v>
                </c:pt>
                <c:pt idx="56">
                  <c:v>9.0173371072580721E-2</c:v>
                </c:pt>
                <c:pt idx="57">
                  <c:v>9.002358455337392E-2</c:v>
                </c:pt>
                <c:pt idx="58">
                  <c:v>8.987445913870809E-2</c:v>
                </c:pt>
                <c:pt idx="59">
                  <c:v>8.9727897730575629E-2</c:v>
                </c:pt>
                <c:pt idx="60">
                  <c:v>8.9583128495652059E-2</c:v>
                </c:pt>
                <c:pt idx="61">
                  <c:v>8.9445480294342877E-2</c:v>
                </c:pt>
                <c:pt idx="62">
                  <c:v>8.9306901101549804E-2</c:v>
                </c:pt>
                <c:pt idx="63">
                  <c:v>8.9167835530008246E-2</c:v>
                </c:pt>
                <c:pt idx="64">
                  <c:v>8.9026891387924134E-2</c:v>
                </c:pt>
                <c:pt idx="65">
                  <c:v>8.8888845668325681E-2</c:v>
                </c:pt>
                <c:pt idx="66">
                  <c:v>8.8753296674426066E-2</c:v>
                </c:pt>
                <c:pt idx="67">
                  <c:v>8.8616302444788991E-2</c:v>
                </c:pt>
                <c:pt idx="68">
                  <c:v>8.8480878710156599E-2</c:v>
                </c:pt>
                <c:pt idx="69">
                  <c:v>8.8347936467167931E-2</c:v>
                </c:pt>
                <c:pt idx="70">
                  <c:v>8.8213745658695289E-2</c:v>
                </c:pt>
                <c:pt idx="71">
                  <c:v>8.8078833434022438E-2</c:v>
                </c:pt>
                <c:pt idx="72">
                  <c:v>8.7943299398028391E-2</c:v>
                </c:pt>
                <c:pt idx="73">
                  <c:v>8.7810305963414131E-2</c:v>
                </c:pt>
                <c:pt idx="74">
                  <c:v>8.768305541753775E-2</c:v>
                </c:pt>
                <c:pt idx="75">
                  <c:v>8.7553574240441093E-2</c:v>
                </c:pt>
                <c:pt idx="76">
                  <c:v>8.7428100821748719E-2</c:v>
                </c:pt>
                <c:pt idx="77">
                  <c:v>8.7297625913366123E-2</c:v>
                </c:pt>
                <c:pt idx="78">
                  <c:v>8.7170511298493084E-2</c:v>
                </c:pt>
                <c:pt idx="79">
                  <c:v>8.7043863960299395E-2</c:v>
                </c:pt>
                <c:pt idx="80">
                  <c:v>8.6919053036748961E-2</c:v>
                </c:pt>
                <c:pt idx="81">
                  <c:v>8.6790474483316088E-2</c:v>
                </c:pt>
                <c:pt idx="82">
                  <c:v>8.6662982539441769E-2</c:v>
                </c:pt>
                <c:pt idx="83">
                  <c:v>8.6536012238296642E-2</c:v>
                </c:pt>
                <c:pt idx="84">
                  <c:v>8.641514317912441E-2</c:v>
                </c:pt>
                <c:pt idx="85">
                  <c:v>8.6296163320087493E-2</c:v>
                </c:pt>
                <c:pt idx="86">
                  <c:v>8.618150581481801E-2</c:v>
                </c:pt>
                <c:pt idx="87">
                  <c:v>8.6063133831540323E-2</c:v>
                </c:pt>
                <c:pt idx="88">
                  <c:v>8.5943413266161978E-2</c:v>
                </c:pt>
                <c:pt idx="89">
                  <c:v>8.5821426960030159E-2</c:v>
                </c:pt>
                <c:pt idx="90">
                  <c:v>8.5708269738644843E-2</c:v>
                </c:pt>
                <c:pt idx="91">
                  <c:v>8.5595601929158202E-2</c:v>
                </c:pt>
                <c:pt idx="92">
                  <c:v>8.5487193563313982E-2</c:v>
                </c:pt>
                <c:pt idx="93">
                  <c:v>8.5373574064995322E-2</c:v>
                </c:pt>
                <c:pt idx="94">
                  <c:v>8.5258052766825534E-2</c:v>
                </c:pt>
                <c:pt idx="95">
                  <c:v>8.5181239787651797E-2</c:v>
                </c:pt>
                <c:pt idx="96">
                  <c:v>8.5113652052861782E-2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25-4715-95D0-0068E63A1F0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'HS-12.5mN-10'!$F$2:$F$99</c:f>
              <c:numCache>
                <c:formatCode>General</c:formatCode>
                <c:ptCount val="98"/>
                <c:pt idx="1">
                  <c:v>0.15266445173062798</c:v>
                </c:pt>
                <c:pt idx="2">
                  <c:v>0.15216289975790445</c:v>
                </c:pt>
                <c:pt idx="3">
                  <c:v>0.15164766184248701</c:v>
                </c:pt>
                <c:pt idx="4">
                  <c:v>0.15116348140079255</c:v>
                </c:pt>
                <c:pt idx="5">
                  <c:v>0.15069314541888909</c:v>
                </c:pt>
                <c:pt idx="6">
                  <c:v>0.15025752439290008</c:v>
                </c:pt>
                <c:pt idx="7">
                  <c:v>0.14984537292991013</c:v>
                </c:pt>
                <c:pt idx="8">
                  <c:v>0.14943613782736972</c:v>
                </c:pt>
                <c:pt idx="9">
                  <c:v>0.14905101019970948</c:v>
                </c:pt>
                <c:pt idx="10">
                  <c:v>0.14869990835808725</c:v>
                </c:pt>
                <c:pt idx="11">
                  <c:v>0.14830817743802216</c:v>
                </c:pt>
                <c:pt idx="12">
                  <c:v>0.14793067806753457</c:v>
                </c:pt>
                <c:pt idx="13">
                  <c:v>0.14756799836920109</c:v>
                </c:pt>
                <c:pt idx="14">
                  <c:v>0.14721302760385899</c:v>
                </c:pt>
                <c:pt idx="15">
                  <c:v>0.14686290875818203</c:v>
                </c:pt>
                <c:pt idx="16">
                  <c:v>0.14652322912813515</c:v>
                </c:pt>
                <c:pt idx="17">
                  <c:v>0.14619623354651223</c:v>
                </c:pt>
                <c:pt idx="18">
                  <c:v>0.14587299748468133</c:v>
                </c:pt>
                <c:pt idx="19">
                  <c:v>0.14556187564450873</c:v>
                </c:pt>
                <c:pt idx="20">
                  <c:v>0.14526117312073009</c:v>
                </c:pt>
                <c:pt idx="21">
                  <c:v>0.14496940253887433</c:v>
                </c:pt>
                <c:pt idx="22">
                  <c:v>0.14468029611406127</c:v>
                </c:pt>
                <c:pt idx="23">
                  <c:v>0.14439662288348365</c:v>
                </c:pt>
                <c:pt idx="24">
                  <c:v>0.14411903160945982</c:v>
                </c:pt>
                <c:pt idx="25">
                  <c:v>0.14384827724493188</c:v>
                </c:pt>
                <c:pt idx="26">
                  <c:v>0.14358550473387841</c:v>
                </c:pt>
                <c:pt idx="27">
                  <c:v>0.14333311195224674</c:v>
                </c:pt>
                <c:pt idx="28">
                  <c:v>0.1430816492906114</c:v>
                </c:pt>
                <c:pt idx="29">
                  <c:v>0.14283196028023534</c:v>
                </c:pt>
                <c:pt idx="30">
                  <c:v>0.14257826605173984</c:v>
                </c:pt>
                <c:pt idx="31">
                  <c:v>0.14233768172570163</c:v>
                </c:pt>
                <c:pt idx="32">
                  <c:v>0.14210278604781923</c:v>
                </c:pt>
                <c:pt idx="33">
                  <c:v>0.1418594479387168</c:v>
                </c:pt>
                <c:pt idx="34">
                  <c:v>0.14162106649661749</c:v>
                </c:pt>
                <c:pt idx="35">
                  <c:v>0.14138687743484221</c:v>
                </c:pt>
                <c:pt idx="36">
                  <c:v>0.14116211949118007</c:v>
                </c:pt>
                <c:pt idx="37">
                  <c:v>0.14094558661845821</c:v>
                </c:pt>
                <c:pt idx="38">
                  <c:v>0.14073022272980859</c:v>
                </c:pt>
                <c:pt idx="39">
                  <c:v>0.1405288350280679</c:v>
                </c:pt>
                <c:pt idx="40">
                  <c:v>0.1403276011162761</c:v>
                </c:pt>
                <c:pt idx="41">
                  <c:v>0.14013183425063111</c:v>
                </c:pt>
                <c:pt idx="42">
                  <c:v>0.13994114541462008</c:v>
                </c:pt>
                <c:pt idx="43">
                  <c:v>0.13975585747755084</c:v>
                </c:pt>
                <c:pt idx="44">
                  <c:v>0.13957174324797025</c:v>
                </c:pt>
                <c:pt idx="45">
                  <c:v>0.13938828405113526</c:v>
                </c:pt>
                <c:pt idx="46">
                  <c:v>0.13920755980968072</c:v>
                </c:pt>
                <c:pt idx="47">
                  <c:v>0.13902678040166558</c:v>
                </c:pt>
                <c:pt idx="48">
                  <c:v>0.13884382644146695</c:v>
                </c:pt>
                <c:pt idx="49">
                  <c:v>0.13866668853405198</c:v>
                </c:pt>
                <c:pt idx="50">
                  <c:v>0.13849211904842837</c:v>
                </c:pt>
                <c:pt idx="51">
                  <c:v>0.1383206129860656</c:v>
                </c:pt>
                <c:pt idx="52">
                  <c:v>0.13814133807062046</c:v>
                </c:pt>
                <c:pt idx="53">
                  <c:v>0.1379657490562014</c:v>
                </c:pt>
                <c:pt idx="54">
                  <c:v>0.13779970696791399</c:v>
                </c:pt>
                <c:pt idx="55">
                  <c:v>0.13763706135937176</c:v>
                </c:pt>
                <c:pt idx="56">
                  <c:v>0.13747652904843513</c:v>
                </c:pt>
                <c:pt idx="57">
                  <c:v>0.13732007605414839</c:v>
                </c:pt>
                <c:pt idx="58">
                  <c:v>0.13716179902799094</c:v>
                </c:pt>
                <c:pt idx="59">
                  <c:v>0.13700862913042311</c:v>
                </c:pt>
                <c:pt idx="60">
                  <c:v>0.13684807912283969</c:v>
                </c:pt>
                <c:pt idx="61">
                  <c:v>0.13669363564538825</c:v>
                </c:pt>
                <c:pt idx="62">
                  <c:v>0.13653585813848967</c:v>
                </c:pt>
                <c:pt idx="63">
                  <c:v>0.13637804339929221</c:v>
                </c:pt>
                <c:pt idx="64">
                  <c:v>0.13622363591311232</c:v>
                </c:pt>
                <c:pt idx="65">
                  <c:v>0.13607608089784465</c:v>
                </c:pt>
                <c:pt idx="66">
                  <c:v>0.13592613581650956</c:v>
                </c:pt>
                <c:pt idx="67">
                  <c:v>0.13577969281704758</c:v>
                </c:pt>
                <c:pt idx="68">
                  <c:v>0.13563729089340737</c:v>
                </c:pt>
                <c:pt idx="69">
                  <c:v>0.13550574410028166</c:v>
                </c:pt>
                <c:pt idx="70">
                  <c:v>0.13537588092062056</c:v>
                </c:pt>
                <c:pt idx="71">
                  <c:v>0.13525008730115057</c:v>
                </c:pt>
                <c:pt idx="72">
                  <c:v>0.13512292234800857</c:v>
                </c:pt>
                <c:pt idx="73">
                  <c:v>0.13500247142167679</c:v>
                </c:pt>
                <c:pt idx="74">
                  <c:v>0.13488019103074422</c:v>
                </c:pt>
                <c:pt idx="75">
                  <c:v>0.1347578162912286</c:v>
                </c:pt>
                <c:pt idx="76">
                  <c:v>0.13463759859944863</c:v>
                </c:pt>
                <c:pt idx="77">
                  <c:v>0.13451351619410493</c:v>
                </c:pt>
                <c:pt idx="78">
                  <c:v>0.13439150069926722</c:v>
                </c:pt>
                <c:pt idx="79">
                  <c:v>0.13427072848274643</c:v>
                </c:pt>
                <c:pt idx="80">
                  <c:v>0.13414831669790581</c:v>
                </c:pt>
                <c:pt idx="81">
                  <c:v>0.13403334599800515</c:v>
                </c:pt>
                <c:pt idx="82">
                  <c:v>0.13391691202973333</c:v>
                </c:pt>
                <c:pt idx="83">
                  <c:v>0.13380324181677505</c:v>
                </c:pt>
                <c:pt idx="84">
                  <c:v>0.13368698705165705</c:v>
                </c:pt>
                <c:pt idx="85">
                  <c:v>0.13357027546173783</c:v>
                </c:pt>
                <c:pt idx="86">
                  <c:v>0.13345424358211838</c:v>
                </c:pt>
                <c:pt idx="87">
                  <c:v>0.13334172490775542</c:v>
                </c:pt>
                <c:pt idx="88">
                  <c:v>0.13323405046099535</c:v>
                </c:pt>
                <c:pt idx="89">
                  <c:v>0.13311403789159823</c:v>
                </c:pt>
                <c:pt idx="90">
                  <c:v>0.13298913281572253</c:v>
                </c:pt>
                <c:pt idx="91">
                  <c:v>0.13286269481769469</c:v>
                </c:pt>
                <c:pt idx="92">
                  <c:v>0.13274316865722252</c:v>
                </c:pt>
                <c:pt idx="93">
                  <c:v>0.13263343063068839</c:v>
                </c:pt>
                <c:pt idx="94">
                  <c:v>0.13253303529946742</c:v>
                </c:pt>
                <c:pt idx="95">
                  <c:v>0.13241221048814497</c:v>
                </c:pt>
                <c:pt idx="96">
                  <c:v>0.13230505202526111</c:v>
                </c:pt>
                <c:pt idx="97">
                  <c:v>0.13218674035149786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25-4715-95D0-0068E63A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8000000000000002"/>
          <c:min val="7.5000000000000011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2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2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1143016557993815"/>
          <c:y val="0.6464313133220062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28575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5.4960000000000002E-2</c:v>
                </c:pt>
                <c:pt idx="2">
                  <c:v>0.10391</c:v>
                </c:pt>
                <c:pt idx="3">
                  <c:v>0.15998000000000001</c:v>
                </c:pt>
                <c:pt idx="4">
                  <c:v>0.21017</c:v>
                </c:pt>
                <c:pt idx="5">
                  <c:v>0.25906000000000001</c:v>
                </c:pt>
                <c:pt idx="6">
                  <c:v>0.31091000000000002</c:v>
                </c:pt>
                <c:pt idx="7">
                  <c:v>0.35875000000000001</c:v>
                </c:pt>
                <c:pt idx="8">
                  <c:v>0.40764</c:v>
                </c:pt>
                <c:pt idx="9">
                  <c:v>0.45766000000000001</c:v>
                </c:pt>
                <c:pt idx="10">
                  <c:v>0.50553000000000003</c:v>
                </c:pt>
                <c:pt idx="11">
                  <c:v>0.55328999999999995</c:v>
                </c:pt>
                <c:pt idx="12">
                  <c:v>0.60148999999999997</c:v>
                </c:pt>
                <c:pt idx="13">
                  <c:v>0.65258000000000005</c:v>
                </c:pt>
                <c:pt idx="14">
                  <c:v>0.70369000000000004</c:v>
                </c:pt>
                <c:pt idx="15">
                  <c:v>0.75683</c:v>
                </c:pt>
                <c:pt idx="16">
                  <c:v>0.81142000000000003</c:v>
                </c:pt>
                <c:pt idx="17">
                  <c:v>0.86243999999999998</c:v>
                </c:pt>
                <c:pt idx="18">
                  <c:v>0.91242000000000001</c:v>
                </c:pt>
                <c:pt idx="19">
                  <c:v>0.96392999999999995</c:v>
                </c:pt>
                <c:pt idx="20">
                  <c:v>1.0166900000000001</c:v>
                </c:pt>
                <c:pt idx="21">
                  <c:v>1.06477</c:v>
                </c:pt>
                <c:pt idx="22">
                  <c:v>1.1139399999999999</c:v>
                </c:pt>
                <c:pt idx="23">
                  <c:v>1.1668000000000001</c:v>
                </c:pt>
                <c:pt idx="24">
                  <c:v>1.22237</c:v>
                </c:pt>
                <c:pt idx="25">
                  <c:v>1.27189</c:v>
                </c:pt>
                <c:pt idx="26">
                  <c:v>1.32107</c:v>
                </c:pt>
                <c:pt idx="27">
                  <c:v>1.37374</c:v>
                </c:pt>
                <c:pt idx="28">
                  <c:v>1.4301699999999999</c:v>
                </c:pt>
                <c:pt idx="29">
                  <c:v>1.4820199999999999</c:v>
                </c:pt>
                <c:pt idx="30">
                  <c:v>1.53264</c:v>
                </c:pt>
                <c:pt idx="31">
                  <c:v>1.5841799999999999</c:v>
                </c:pt>
                <c:pt idx="32">
                  <c:v>1.6345499999999999</c:v>
                </c:pt>
                <c:pt idx="33">
                  <c:v>1.6859</c:v>
                </c:pt>
                <c:pt idx="34">
                  <c:v>1.7357400000000001</c:v>
                </c:pt>
                <c:pt idx="35">
                  <c:v>1.78474</c:v>
                </c:pt>
                <c:pt idx="36">
                  <c:v>1.83361</c:v>
                </c:pt>
                <c:pt idx="37">
                  <c:v>1.88148</c:v>
                </c:pt>
                <c:pt idx="38">
                  <c:v>1.93136</c:v>
                </c:pt>
                <c:pt idx="39">
                  <c:v>1.9802299999999999</c:v>
                </c:pt>
                <c:pt idx="40">
                  <c:v>2.02826</c:v>
                </c:pt>
                <c:pt idx="41">
                  <c:v>2.0770900000000001</c:v>
                </c:pt>
                <c:pt idx="42">
                  <c:v>2.12615</c:v>
                </c:pt>
                <c:pt idx="43">
                  <c:v>2.1763400000000002</c:v>
                </c:pt>
                <c:pt idx="44">
                  <c:v>2.2288999999999999</c:v>
                </c:pt>
                <c:pt idx="45">
                  <c:v>2.2823199999999999</c:v>
                </c:pt>
                <c:pt idx="46">
                  <c:v>2.3332099999999998</c:v>
                </c:pt>
                <c:pt idx="47">
                  <c:v>2.3856099999999998</c:v>
                </c:pt>
                <c:pt idx="48">
                  <c:v>2.4373999999999998</c:v>
                </c:pt>
                <c:pt idx="49">
                  <c:v>2.4934099999999999</c:v>
                </c:pt>
                <c:pt idx="50">
                  <c:v>2.5445099999999998</c:v>
                </c:pt>
                <c:pt idx="51">
                  <c:v>2.5940300000000001</c:v>
                </c:pt>
                <c:pt idx="52">
                  <c:v>2.6430500000000001</c:v>
                </c:pt>
                <c:pt idx="53">
                  <c:v>2.6927300000000001</c:v>
                </c:pt>
                <c:pt idx="54">
                  <c:v>2.7426599999999999</c:v>
                </c:pt>
                <c:pt idx="55">
                  <c:v>2.7979799999999999</c:v>
                </c:pt>
                <c:pt idx="56">
                  <c:v>2.8470599999999999</c:v>
                </c:pt>
                <c:pt idx="57">
                  <c:v>2.8983699999999999</c:v>
                </c:pt>
                <c:pt idx="58">
                  <c:v>2.9487899999999998</c:v>
                </c:pt>
                <c:pt idx="59">
                  <c:v>2.9994100000000001</c:v>
                </c:pt>
                <c:pt idx="60">
                  <c:v>3.0489199999999999</c:v>
                </c:pt>
                <c:pt idx="61">
                  <c:v>3.1002900000000002</c:v>
                </c:pt>
                <c:pt idx="62">
                  <c:v>3.15747</c:v>
                </c:pt>
                <c:pt idx="63">
                  <c:v>3.2080299999999999</c:v>
                </c:pt>
                <c:pt idx="64">
                  <c:v>3.2589899999999998</c:v>
                </c:pt>
                <c:pt idx="65">
                  <c:v>3.3082400000000001</c:v>
                </c:pt>
                <c:pt idx="66">
                  <c:v>3.3561800000000002</c:v>
                </c:pt>
                <c:pt idx="67">
                  <c:v>3.4050400000000001</c:v>
                </c:pt>
                <c:pt idx="68">
                  <c:v>3.4529000000000001</c:v>
                </c:pt>
                <c:pt idx="69">
                  <c:v>3.5031699999999999</c:v>
                </c:pt>
                <c:pt idx="70">
                  <c:v>3.55233</c:v>
                </c:pt>
                <c:pt idx="71">
                  <c:v>3.6021999999999998</c:v>
                </c:pt>
                <c:pt idx="72">
                  <c:v>3.6500900000000001</c:v>
                </c:pt>
                <c:pt idx="73">
                  <c:v>3.6989700000000001</c:v>
                </c:pt>
                <c:pt idx="74">
                  <c:v>3.7492700000000001</c:v>
                </c:pt>
                <c:pt idx="75">
                  <c:v>3.8014299999999999</c:v>
                </c:pt>
                <c:pt idx="76">
                  <c:v>3.85684</c:v>
                </c:pt>
                <c:pt idx="77">
                  <c:v>3.9073500000000001</c:v>
                </c:pt>
                <c:pt idx="78">
                  <c:v>3.9565199999999998</c:v>
                </c:pt>
                <c:pt idx="79">
                  <c:v>4.0078399999999998</c:v>
                </c:pt>
                <c:pt idx="80">
                  <c:v>4.0583600000000004</c:v>
                </c:pt>
                <c:pt idx="81">
                  <c:v>4.1087800000000003</c:v>
                </c:pt>
                <c:pt idx="82">
                  <c:v>4.1577700000000002</c:v>
                </c:pt>
                <c:pt idx="83">
                  <c:v>4.2091500000000002</c:v>
                </c:pt>
                <c:pt idx="84">
                  <c:v>4.2676299999999996</c:v>
                </c:pt>
                <c:pt idx="85">
                  <c:v>4.3197900000000002</c:v>
                </c:pt>
                <c:pt idx="86">
                  <c:v>4.3700999999999999</c:v>
                </c:pt>
                <c:pt idx="87">
                  <c:v>4.4191200000000004</c:v>
                </c:pt>
                <c:pt idx="88">
                  <c:v>4.4686899999999996</c:v>
                </c:pt>
                <c:pt idx="89">
                  <c:v>4.5218299999999996</c:v>
                </c:pt>
                <c:pt idx="90">
                  <c:v>4.5757899999999996</c:v>
                </c:pt>
                <c:pt idx="91">
                  <c:v>4.6294399999999998</c:v>
                </c:pt>
                <c:pt idx="92">
                  <c:v>4.6803699999999999</c:v>
                </c:pt>
                <c:pt idx="93">
                  <c:v>4.7380399999999998</c:v>
                </c:pt>
                <c:pt idx="94">
                  <c:v>4.7921699999999996</c:v>
                </c:pt>
                <c:pt idx="95">
                  <c:v>4.8449099999999996</c:v>
                </c:pt>
                <c:pt idx="96">
                  <c:v>4.8967299999999998</c:v>
                </c:pt>
                <c:pt idx="97">
                  <c:v>4.9446000000000003</c:v>
                </c:pt>
                <c:pt idx="98">
                  <c:v>4.99247</c:v>
                </c:pt>
              </c:numCache>
            </c:numRef>
          </c:xVal>
          <c:yVal>
            <c:numRef>
              <c:f>'Pu-12.5mN-10'!$C$2:$C$100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4.0083199999999124</c:v>
                </c:pt>
                <c:pt idx="2">
                  <c:v>7.7246700000000601</c:v>
                </c:pt>
                <c:pt idx="3">
                  <c:v>11.163870000000088</c:v>
                </c:pt>
                <c:pt idx="4">
                  <c:v>14.579099999999926</c:v>
                </c:pt>
                <c:pt idx="5">
                  <c:v>17.863450000000057</c:v>
                </c:pt>
                <c:pt idx="6">
                  <c:v>21.144170000000031</c:v>
                </c:pt>
                <c:pt idx="7">
                  <c:v>24.320390000000089</c:v>
                </c:pt>
                <c:pt idx="8">
                  <c:v>27.405060000000049</c:v>
                </c:pt>
                <c:pt idx="9">
                  <c:v>30.39964000000009</c:v>
                </c:pt>
                <c:pt idx="10">
                  <c:v>33.313440000000128</c:v>
                </c:pt>
                <c:pt idx="11">
                  <c:v>36.385620000000245</c:v>
                </c:pt>
                <c:pt idx="12">
                  <c:v>39.405530000000226</c:v>
                </c:pt>
                <c:pt idx="13">
                  <c:v>42.338599999999815</c:v>
                </c:pt>
                <c:pt idx="14">
                  <c:v>45.205940000000055</c:v>
                </c:pt>
                <c:pt idx="15">
                  <c:v>48.059080000000222</c:v>
                </c:pt>
                <c:pt idx="16">
                  <c:v>50.883739999999989</c:v>
                </c:pt>
                <c:pt idx="17">
                  <c:v>53.634789999999839</c:v>
                </c:pt>
                <c:pt idx="18">
                  <c:v>56.342130000000225</c:v>
                </c:pt>
                <c:pt idx="19">
                  <c:v>58.961169999999811</c:v>
                </c:pt>
                <c:pt idx="20">
                  <c:v>61.57752000000005</c:v>
                </c:pt>
                <c:pt idx="21">
                  <c:v>64.099179999999933</c:v>
                </c:pt>
                <c:pt idx="22">
                  <c:v>66.591209999999819</c:v>
                </c:pt>
                <c:pt idx="23">
                  <c:v>68.980639999999994</c:v>
                </c:pt>
                <c:pt idx="24">
                  <c:v>71.313170000000127</c:v>
                </c:pt>
                <c:pt idx="25">
                  <c:v>73.610980000000154</c:v>
                </c:pt>
                <c:pt idx="26">
                  <c:v>75.843279999999822</c:v>
                </c:pt>
                <c:pt idx="27">
                  <c:v>78.046309999999949</c:v>
                </c:pt>
                <c:pt idx="28">
                  <c:v>80.210969999999861</c:v>
                </c:pt>
                <c:pt idx="29">
                  <c:v>82.363320000000158</c:v>
                </c:pt>
                <c:pt idx="30">
                  <c:v>84.451870000000099</c:v>
                </c:pt>
                <c:pt idx="31">
                  <c:v>86.550550000000158</c:v>
                </c:pt>
                <c:pt idx="32">
                  <c:v>88.623060000000123</c:v>
                </c:pt>
                <c:pt idx="33">
                  <c:v>90.677320000000009</c:v>
                </c:pt>
                <c:pt idx="34">
                  <c:v>92.681929999999966</c:v>
                </c:pt>
                <c:pt idx="35">
                  <c:v>94.658959999999979</c:v>
                </c:pt>
                <c:pt idx="36">
                  <c:v>96.591090000000122</c:v>
                </c:pt>
                <c:pt idx="37">
                  <c:v>98.512680000000046</c:v>
                </c:pt>
                <c:pt idx="38">
                  <c:v>100.40033000000017</c:v>
                </c:pt>
                <c:pt idx="39">
                  <c:v>102.26901999999995</c:v>
                </c:pt>
                <c:pt idx="40">
                  <c:v>104.10603999999989</c:v>
                </c:pt>
                <c:pt idx="41">
                  <c:v>105.92265999999995</c:v>
                </c:pt>
                <c:pt idx="42">
                  <c:v>107.72277999999983</c:v>
                </c:pt>
                <c:pt idx="43">
                  <c:v>109.51116999999999</c:v>
                </c:pt>
                <c:pt idx="44">
                  <c:v>111.34233999999992</c:v>
                </c:pt>
                <c:pt idx="45">
                  <c:v>113.15024999999991</c:v>
                </c:pt>
                <c:pt idx="46">
                  <c:v>114.93119000000002</c:v>
                </c:pt>
                <c:pt idx="47">
                  <c:v>116.67998999999986</c:v>
                </c:pt>
                <c:pt idx="48">
                  <c:v>118.45226000000025</c:v>
                </c:pt>
                <c:pt idx="49">
                  <c:v>120.19280000000003</c:v>
                </c:pt>
                <c:pt idx="50">
                  <c:v>121.90109999999981</c:v>
                </c:pt>
                <c:pt idx="51">
                  <c:v>123.60888</c:v>
                </c:pt>
                <c:pt idx="52">
                  <c:v>125.25117000000023</c:v>
                </c:pt>
                <c:pt idx="53">
                  <c:v>126.87891000000013</c:v>
                </c:pt>
                <c:pt idx="54">
                  <c:v>128.4535800000001</c:v>
                </c:pt>
                <c:pt idx="55">
                  <c:v>129.96649000000002</c:v>
                </c:pt>
                <c:pt idx="56">
                  <c:v>131.4824500000002</c:v>
                </c:pt>
                <c:pt idx="57">
                  <c:v>132.98920999999996</c:v>
                </c:pt>
                <c:pt idx="58">
                  <c:v>134.45891000000006</c:v>
                </c:pt>
                <c:pt idx="59">
                  <c:v>135.91477999999984</c:v>
                </c:pt>
                <c:pt idx="60">
                  <c:v>137.35193000000004</c:v>
                </c:pt>
                <c:pt idx="61">
                  <c:v>138.81218999999987</c:v>
                </c:pt>
                <c:pt idx="62">
                  <c:v>140.26378</c:v>
                </c:pt>
                <c:pt idx="63">
                  <c:v>141.73598000000015</c:v>
                </c:pt>
                <c:pt idx="64">
                  <c:v>143.17566999999985</c:v>
                </c:pt>
                <c:pt idx="65">
                  <c:v>144.55448000000001</c:v>
                </c:pt>
                <c:pt idx="66">
                  <c:v>145.93187999999986</c:v>
                </c:pt>
                <c:pt idx="67">
                  <c:v>147.28975000000014</c:v>
                </c:pt>
                <c:pt idx="68">
                  <c:v>148.67712000000006</c:v>
                </c:pt>
                <c:pt idx="69">
                  <c:v>150.01691000000005</c:v>
                </c:pt>
                <c:pt idx="70">
                  <c:v>151.31866000000014</c:v>
                </c:pt>
                <c:pt idx="71">
                  <c:v>152.64041999999995</c:v>
                </c:pt>
                <c:pt idx="72">
                  <c:v>153.95441000000005</c:v>
                </c:pt>
                <c:pt idx="73">
                  <c:v>155.27490000000012</c:v>
                </c:pt>
                <c:pt idx="74">
                  <c:v>156.5764999999999</c:v>
                </c:pt>
                <c:pt idx="75">
                  <c:v>157.87493999999992</c:v>
                </c:pt>
                <c:pt idx="76">
                  <c:v>159.22264999999993</c:v>
                </c:pt>
                <c:pt idx="77">
                  <c:v>160.53226999999993</c:v>
                </c:pt>
                <c:pt idx="78">
                  <c:v>161.84406999999987</c:v>
                </c:pt>
                <c:pt idx="79">
                  <c:v>163.14155000000005</c:v>
                </c:pt>
                <c:pt idx="80">
                  <c:v>164.44029000000023</c:v>
                </c:pt>
                <c:pt idx="81">
                  <c:v>165.74768999999992</c:v>
                </c:pt>
                <c:pt idx="82">
                  <c:v>167.00594000000024</c:v>
                </c:pt>
                <c:pt idx="83">
                  <c:v>168.22183999999993</c:v>
                </c:pt>
                <c:pt idx="84">
                  <c:v>169.44908999999984</c:v>
                </c:pt>
                <c:pt idx="85">
                  <c:v>170.60751000000005</c:v>
                </c:pt>
                <c:pt idx="86">
                  <c:v>171.75902999999994</c:v>
                </c:pt>
                <c:pt idx="87">
                  <c:v>172.93149000000017</c:v>
                </c:pt>
                <c:pt idx="88">
                  <c:v>174.12770999999998</c:v>
                </c:pt>
                <c:pt idx="89">
                  <c:v>175.3287899999998</c:v>
                </c:pt>
                <c:pt idx="90">
                  <c:v>176.5507799999998</c:v>
                </c:pt>
                <c:pt idx="91">
                  <c:v>177.71778999999992</c:v>
                </c:pt>
                <c:pt idx="92">
                  <c:v>178.87869000000023</c:v>
                </c:pt>
                <c:pt idx="93">
                  <c:v>180.05588000000012</c:v>
                </c:pt>
                <c:pt idx="94">
                  <c:v>181.18306000000007</c:v>
                </c:pt>
                <c:pt idx="95">
                  <c:v>182.18203999999992</c:v>
                </c:pt>
                <c:pt idx="96">
                  <c:v>183.24075000000016</c:v>
                </c:pt>
                <c:pt idx="97">
                  <c:v>184.13589999999999</c:v>
                </c:pt>
                <c:pt idx="98">
                  <c:v>185.61906999999997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423A-9C52-E09688B43F96}"/>
            </c:ext>
          </c:extLst>
        </c:ser>
        <c:ser>
          <c:idx val="1"/>
          <c:order val="1"/>
          <c:tx>
            <c:v>ZnO</c:v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3.778919999999971</c:v>
                </c:pt>
                <c:pt idx="2">
                  <c:v>7.2540500000000065</c:v>
                </c:pt>
                <c:pt idx="3">
                  <c:v>10.565329999999904</c:v>
                </c:pt>
                <c:pt idx="4">
                  <c:v>13.632630000000063</c:v>
                </c:pt>
                <c:pt idx="5">
                  <c:v>16.52245999999991</c:v>
                </c:pt>
                <c:pt idx="6">
                  <c:v>19.351709999999912</c:v>
                </c:pt>
                <c:pt idx="7">
                  <c:v>22.219900000000052</c:v>
                </c:pt>
                <c:pt idx="8">
                  <c:v>24.974240000000009</c:v>
                </c:pt>
                <c:pt idx="9">
                  <c:v>27.502849999999853</c:v>
                </c:pt>
                <c:pt idx="10">
                  <c:v>30.023320000000012</c:v>
                </c:pt>
                <c:pt idx="11">
                  <c:v>32.733369999999923</c:v>
                </c:pt>
                <c:pt idx="12">
                  <c:v>35.391840000000002</c:v>
                </c:pt>
                <c:pt idx="13">
                  <c:v>38.011829999999918</c:v>
                </c:pt>
                <c:pt idx="14">
                  <c:v>40.545839999999998</c:v>
                </c:pt>
                <c:pt idx="15">
                  <c:v>43.050849999999855</c:v>
                </c:pt>
                <c:pt idx="16">
                  <c:v>45.492790000000014</c:v>
                </c:pt>
                <c:pt idx="17">
                  <c:v>47.90348999999992</c:v>
                </c:pt>
                <c:pt idx="18">
                  <c:v>50.244699999999966</c:v>
                </c:pt>
                <c:pt idx="19">
                  <c:v>52.584229999999934</c:v>
                </c:pt>
                <c:pt idx="20">
                  <c:v>54.890920000000051</c:v>
                </c:pt>
                <c:pt idx="21">
                  <c:v>57.162180000000035</c:v>
                </c:pt>
                <c:pt idx="22">
                  <c:v>59.419489999999996</c:v>
                </c:pt>
                <c:pt idx="23">
                  <c:v>61.592009999999846</c:v>
                </c:pt>
                <c:pt idx="24">
                  <c:v>63.742359999999962</c:v>
                </c:pt>
                <c:pt idx="25">
                  <c:v>65.810539999999946</c:v>
                </c:pt>
                <c:pt idx="26">
                  <c:v>67.840580000000045</c:v>
                </c:pt>
                <c:pt idx="27">
                  <c:v>69.903229999999894</c:v>
                </c:pt>
                <c:pt idx="28">
                  <c:v>71.936869999999999</c:v>
                </c:pt>
                <c:pt idx="29">
                  <c:v>73.935979999999972</c:v>
                </c:pt>
                <c:pt idx="30">
                  <c:v>75.879670000000033</c:v>
                </c:pt>
                <c:pt idx="31">
                  <c:v>77.803809999999885</c:v>
                </c:pt>
                <c:pt idx="32">
                  <c:v>79.730339999999842</c:v>
                </c:pt>
                <c:pt idx="33">
                  <c:v>81.605579999999918</c:v>
                </c:pt>
                <c:pt idx="34">
                  <c:v>83.441199999999981</c:v>
                </c:pt>
                <c:pt idx="35">
                  <c:v>85.269019999999955</c:v>
                </c:pt>
                <c:pt idx="36">
                  <c:v>87.059880000000021</c:v>
                </c:pt>
                <c:pt idx="37">
                  <c:v>88.830199999999877</c:v>
                </c:pt>
                <c:pt idx="38">
                  <c:v>90.55047999999988</c:v>
                </c:pt>
                <c:pt idx="39">
                  <c:v>92.264940000000024</c:v>
                </c:pt>
                <c:pt idx="40">
                  <c:v>93.977709999999888</c:v>
                </c:pt>
                <c:pt idx="41">
                  <c:v>95.656870000000026</c:v>
                </c:pt>
                <c:pt idx="42">
                  <c:v>97.322959999999966</c:v>
                </c:pt>
                <c:pt idx="43">
                  <c:v>98.962579999999889</c:v>
                </c:pt>
                <c:pt idx="44">
                  <c:v>100.60877000000005</c:v>
                </c:pt>
                <c:pt idx="45">
                  <c:v>102.19155999999998</c:v>
                </c:pt>
                <c:pt idx="46">
                  <c:v>103.75965999999994</c:v>
                </c:pt>
                <c:pt idx="47">
                  <c:v>105.33818999999994</c:v>
                </c:pt>
                <c:pt idx="48">
                  <c:v>106.87464</c:v>
                </c:pt>
                <c:pt idx="49">
                  <c:v>108.44446999999991</c:v>
                </c:pt>
                <c:pt idx="50">
                  <c:v>109.97512000000006</c:v>
                </c:pt>
                <c:pt idx="51">
                  <c:v>111.49720000000002</c:v>
                </c:pt>
                <c:pt idx="52">
                  <c:v>113.02390999999989</c:v>
                </c:pt>
                <c:pt idx="53">
                  <c:v>114.53035</c:v>
                </c:pt>
                <c:pt idx="54">
                  <c:v>115.96915999999987</c:v>
                </c:pt>
                <c:pt idx="55">
                  <c:v>117.41603999999984</c:v>
                </c:pt>
                <c:pt idx="56">
                  <c:v>118.80312000000004</c:v>
                </c:pt>
                <c:pt idx="57">
                  <c:v>120.14456999999993</c:v>
                </c:pt>
                <c:pt idx="58">
                  <c:v>121.47667000000001</c:v>
                </c:pt>
                <c:pt idx="59">
                  <c:v>122.81323999999995</c:v>
                </c:pt>
                <c:pt idx="60">
                  <c:v>124.13229000000001</c:v>
                </c:pt>
                <c:pt idx="61">
                  <c:v>125.44842999999992</c:v>
                </c:pt>
                <c:pt idx="62">
                  <c:v>126.75304000000006</c:v>
                </c:pt>
                <c:pt idx="63">
                  <c:v>128.05838999999992</c:v>
                </c:pt>
                <c:pt idx="64">
                  <c:v>129.36498000000006</c:v>
                </c:pt>
                <c:pt idx="65">
                  <c:v>130.62576000000013</c:v>
                </c:pt>
                <c:pt idx="66">
                  <c:v>131.88485999999989</c:v>
                </c:pt>
                <c:pt idx="67">
                  <c:v>133.17049999999995</c:v>
                </c:pt>
                <c:pt idx="68">
                  <c:v>134.40152999999987</c:v>
                </c:pt>
                <c:pt idx="69">
                  <c:v>135.63611999999989</c:v>
                </c:pt>
                <c:pt idx="70">
                  <c:v>136.85945000000015</c:v>
                </c:pt>
                <c:pt idx="71">
                  <c:v>138.10239999999999</c:v>
                </c:pt>
                <c:pt idx="72">
                  <c:v>139.31015999999977</c:v>
                </c:pt>
                <c:pt idx="73">
                  <c:v>140.48859999999991</c:v>
                </c:pt>
                <c:pt idx="74">
                  <c:v>141.64382999999975</c:v>
                </c:pt>
                <c:pt idx="75">
                  <c:v>142.84966000000009</c:v>
                </c:pt>
                <c:pt idx="76">
                  <c:v>144.02999999999997</c:v>
                </c:pt>
                <c:pt idx="77">
                  <c:v>145.21827000000008</c:v>
                </c:pt>
                <c:pt idx="78">
                  <c:v>146.45723999999996</c:v>
                </c:pt>
                <c:pt idx="79">
                  <c:v>147.66491999999994</c:v>
                </c:pt>
                <c:pt idx="80">
                  <c:v>148.87214000000017</c:v>
                </c:pt>
                <c:pt idx="81">
                  <c:v>150.07397000000014</c:v>
                </c:pt>
                <c:pt idx="82">
                  <c:v>151.24023999999986</c:v>
                </c:pt>
                <c:pt idx="83">
                  <c:v>152.40690999999993</c:v>
                </c:pt>
                <c:pt idx="84">
                  <c:v>153.48841000000016</c:v>
                </c:pt>
                <c:pt idx="85">
                  <c:v>154.52872999999977</c:v>
                </c:pt>
                <c:pt idx="86">
                  <c:v>155.58994999999982</c:v>
                </c:pt>
                <c:pt idx="87">
                  <c:v>156.65233999999987</c:v>
                </c:pt>
                <c:pt idx="88">
                  <c:v>157.71739999999977</c:v>
                </c:pt>
                <c:pt idx="89">
                  <c:v>158.82433999999989</c:v>
                </c:pt>
                <c:pt idx="90">
                  <c:v>159.88710999999989</c:v>
                </c:pt>
                <c:pt idx="91">
                  <c:v>160.9857300000001</c:v>
                </c:pt>
                <c:pt idx="92">
                  <c:v>162.05284000000006</c:v>
                </c:pt>
                <c:pt idx="93">
                  <c:v>163.09554999999978</c:v>
                </c:pt>
                <c:pt idx="94">
                  <c:v>164.04839000000015</c:v>
                </c:pt>
                <c:pt idx="95">
                  <c:v>164.93453999999997</c:v>
                </c:pt>
                <c:pt idx="96">
                  <c:v>165.62999999999988</c:v>
                </c:pt>
                <c:pt idx="97">
                  <c:v>166.70012999999994</c:v>
                </c:pt>
                <c:pt idx="98">
                  <c:v>168.09417999999982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423A-9C52-E09688B43F96}"/>
            </c:ext>
          </c:extLst>
        </c:ser>
        <c:ser>
          <c:idx val="2"/>
          <c:order val="2"/>
          <c:tx>
            <c:v>SS TiO2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0.10831</c:v>
                </c:pt>
                <c:pt idx="3">
                  <c:v>0.15934000000000001</c:v>
                </c:pt>
                <c:pt idx="4">
                  <c:v>0.21185000000000001</c:v>
                </c:pt>
                <c:pt idx="5">
                  <c:v>0.26806000000000002</c:v>
                </c:pt>
                <c:pt idx="6">
                  <c:v>0.31756000000000001</c:v>
                </c:pt>
                <c:pt idx="7">
                  <c:v>0.36742000000000002</c:v>
                </c:pt>
                <c:pt idx="8">
                  <c:v>0.41626999999999997</c:v>
                </c:pt>
                <c:pt idx="9">
                  <c:v>0.46515000000000001</c:v>
                </c:pt>
                <c:pt idx="10">
                  <c:v>0.51500999999999997</c:v>
                </c:pt>
                <c:pt idx="11">
                  <c:v>0.56369000000000002</c:v>
                </c:pt>
                <c:pt idx="12">
                  <c:v>0.61365000000000003</c:v>
                </c:pt>
                <c:pt idx="13">
                  <c:v>0.66242000000000001</c:v>
                </c:pt>
                <c:pt idx="14">
                  <c:v>0.71514999999999995</c:v>
                </c:pt>
                <c:pt idx="15">
                  <c:v>0.76846999999999999</c:v>
                </c:pt>
                <c:pt idx="16">
                  <c:v>0.82155999999999996</c:v>
                </c:pt>
                <c:pt idx="17">
                  <c:v>0.87636999999999998</c:v>
                </c:pt>
                <c:pt idx="18">
                  <c:v>0.93154999999999999</c:v>
                </c:pt>
                <c:pt idx="19">
                  <c:v>0.98336000000000001</c:v>
                </c:pt>
                <c:pt idx="20">
                  <c:v>1.0324800000000001</c:v>
                </c:pt>
                <c:pt idx="21">
                  <c:v>1.08331</c:v>
                </c:pt>
                <c:pt idx="22">
                  <c:v>1.13503</c:v>
                </c:pt>
                <c:pt idx="23">
                  <c:v>1.1897899999999999</c:v>
                </c:pt>
                <c:pt idx="24">
                  <c:v>1.2429600000000001</c:v>
                </c:pt>
                <c:pt idx="25">
                  <c:v>1.2948900000000001</c:v>
                </c:pt>
                <c:pt idx="26">
                  <c:v>1.34856</c:v>
                </c:pt>
                <c:pt idx="27">
                  <c:v>1.39822</c:v>
                </c:pt>
                <c:pt idx="28">
                  <c:v>1.4560900000000001</c:v>
                </c:pt>
                <c:pt idx="29">
                  <c:v>1.50522</c:v>
                </c:pt>
                <c:pt idx="30">
                  <c:v>1.5552299999999999</c:v>
                </c:pt>
                <c:pt idx="31">
                  <c:v>1.6093599999999999</c:v>
                </c:pt>
                <c:pt idx="32">
                  <c:v>1.66066</c:v>
                </c:pt>
                <c:pt idx="33">
                  <c:v>1.7113799999999999</c:v>
                </c:pt>
                <c:pt idx="34">
                  <c:v>1.7659</c:v>
                </c:pt>
                <c:pt idx="35">
                  <c:v>1.8229</c:v>
                </c:pt>
                <c:pt idx="36">
                  <c:v>1.8747</c:v>
                </c:pt>
                <c:pt idx="37">
                  <c:v>1.92258</c:v>
                </c:pt>
                <c:pt idx="38">
                  <c:v>1.97045</c:v>
                </c:pt>
                <c:pt idx="39">
                  <c:v>2.01932</c:v>
                </c:pt>
                <c:pt idx="40">
                  <c:v>2.0681500000000002</c:v>
                </c:pt>
                <c:pt idx="41">
                  <c:v>2.11639</c:v>
                </c:pt>
                <c:pt idx="42">
                  <c:v>2.16527</c:v>
                </c:pt>
                <c:pt idx="43">
                  <c:v>2.2144400000000002</c:v>
                </c:pt>
                <c:pt idx="44">
                  <c:v>2.2642899999999999</c:v>
                </c:pt>
                <c:pt idx="45">
                  <c:v>2.31338</c:v>
                </c:pt>
                <c:pt idx="46">
                  <c:v>2.3635000000000002</c:v>
                </c:pt>
                <c:pt idx="47">
                  <c:v>2.4151099999999999</c:v>
                </c:pt>
                <c:pt idx="48">
                  <c:v>2.4725199999999998</c:v>
                </c:pt>
                <c:pt idx="49">
                  <c:v>2.5243000000000002</c:v>
                </c:pt>
                <c:pt idx="50">
                  <c:v>2.5788099999999998</c:v>
                </c:pt>
                <c:pt idx="51">
                  <c:v>2.6326100000000001</c:v>
                </c:pt>
                <c:pt idx="52">
                  <c:v>2.6881499999999998</c:v>
                </c:pt>
                <c:pt idx="53">
                  <c:v>2.73977</c:v>
                </c:pt>
                <c:pt idx="54">
                  <c:v>2.7924699999999998</c:v>
                </c:pt>
                <c:pt idx="55">
                  <c:v>2.8450799999999998</c:v>
                </c:pt>
                <c:pt idx="56">
                  <c:v>2.8950900000000002</c:v>
                </c:pt>
                <c:pt idx="57">
                  <c:v>2.9529399999999999</c:v>
                </c:pt>
                <c:pt idx="58">
                  <c:v>3.0043899999999999</c:v>
                </c:pt>
                <c:pt idx="59">
                  <c:v>3.0540699999999998</c:v>
                </c:pt>
                <c:pt idx="60">
                  <c:v>3.1023499999999999</c:v>
                </c:pt>
                <c:pt idx="61">
                  <c:v>3.1512099999999998</c:v>
                </c:pt>
                <c:pt idx="62">
                  <c:v>3.1990799999999999</c:v>
                </c:pt>
                <c:pt idx="63">
                  <c:v>3.2500300000000002</c:v>
                </c:pt>
                <c:pt idx="64">
                  <c:v>3.2997000000000001</c:v>
                </c:pt>
                <c:pt idx="65">
                  <c:v>3.3528099999999998</c:v>
                </c:pt>
                <c:pt idx="66">
                  <c:v>3.4079199999999998</c:v>
                </c:pt>
                <c:pt idx="67">
                  <c:v>3.45581</c:v>
                </c:pt>
                <c:pt idx="68">
                  <c:v>3.50569</c:v>
                </c:pt>
                <c:pt idx="69">
                  <c:v>3.5545200000000001</c:v>
                </c:pt>
                <c:pt idx="70">
                  <c:v>3.6035200000000001</c:v>
                </c:pt>
                <c:pt idx="71">
                  <c:v>3.6513900000000001</c:v>
                </c:pt>
                <c:pt idx="72">
                  <c:v>3.6992699999999998</c:v>
                </c:pt>
                <c:pt idx="73">
                  <c:v>3.74675</c:v>
                </c:pt>
                <c:pt idx="74">
                  <c:v>3.7968700000000002</c:v>
                </c:pt>
                <c:pt idx="75">
                  <c:v>3.8469000000000002</c:v>
                </c:pt>
                <c:pt idx="76">
                  <c:v>3.8964400000000001</c:v>
                </c:pt>
                <c:pt idx="77">
                  <c:v>3.9498799999999998</c:v>
                </c:pt>
                <c:pt idx="78">
                  <c:v>4.0027999999999997</c:v>
                </c:pt>
                <c:pt idx="79">
                  <c:v>4.0623699999999996</c:v>
                </c:pt>
                <c:pt idx="80">
                  <c:v>4.1145500000000004</c:v>
                </c:pt>
                <c:pt idx="81">
                  <c:v>4.1650299999999998</c:v>
                </c:pt>
                <c:pt idx="82">
                  <c:v>4.21814</c:v>
                </c:pt>
                <c:pt idx="83">
                  <c:v>4.2697799999999999</c:v>
                </c:pt>
                <c:pt idx="84">
                  <c:v>4.3206600000000002</c:v>
                </c:pt>
                <c:pt idx="85">
                  <c:v>4.3773999999999997</c:v>
                </c:pt>
                <c:pt idx="86">
                  <c:v>4.4319499999999996</c:v>
                </c:pt>
                <c:pt idx="87">
                  <c:v>4.4810400000000001</c:v>
                </c:pt>
                <c:pt idx="88">
                  <c:v>4.5322199999999997</c:v>
                </c:pt>
                <c:pt idx="89">
                  <c:v>4.5865099999999996</c:v>
                </c:pt>
                <c:pt idx="90">
                  <c:v>4.6383099999999997</c:v>
                </c:pt>
                <c:pt idx="91">
                  <c:v>4.6924200000000003</c:v>
                </c:pt>
                <c:pt idx="92">
                  <c:v>4.7487899999999996</c:v>
                </c:pt>
                <c:pt idx="93">
                  <c:v>4.7998900000000004</c:v>
                </c:pt>
                <c:pt idx="94">
                  <c:v>4.8542899999999998</c:v>
                </c:pt>
                <c:pt idx="95">
                  <c:v>4.9091300000000002</c:v>
                </c:pt>
                <c:pt idx="96">
                  <c:v>4.9628800000000002</c:v>
                </c:pt>
              </c:numCache>
            </c:numRef>
          </c:xVal>
          <c:yVal>
            <c:numRef>
              <c:f>'SS-12.5mN-10'!$C$2:$C$100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4.926379999999881</c:v>
                </c:pt>
                <c:pt idx="2">
                  <c:v>9.7178600000002007</c:v>
                </c:pt>
                <c:pt idx="3">
                  <c:v>13.967039999999997</c:v>
                </c:pt>
                <c:pt idx="4">
                  <c:v>17.892479999999978</c:v>
                </c:pt>
                <c:pt idx="5">
                  <c:v>21.89870000000019</c:v>
                </c:pt>
                <c:pt idx="6">
                  <c:v>25.732430000000022</c:v>
                </c:pt>
                <c:pt idx="7">
                  <c:v>29.547379999999976</c:v>
                </c:pt>
                <c:pt idx="8">
                  <c:v>33.429900000000089</c:v>
                </c:pt>
                <c:pt idx="9">
                  <c:v>37.060449999999946</c:v>
                </c:pt>
                <c:pt idx="10">
                  <c:v>40.701579999999922</c:v>
                </c:pt>
                <c:pt idx="11">
                  <c:v>44.507120000000214</c:v>
                </c:pt>
                <c:pt idx="12">
                  <c:v>48.211659999999938</c:v>
                </c:pt>
                <c:pt idx="13">
                  <c:v>51.785060000000158</c:v>
                </c:pt>
                <c:pt idx="14">
                  <c:v>55.345830000000205</c:v>
                </c:pt>
                <c:pt idx="15">
                  <c:v>58.812399999999798</c:v>
                </c:pt>
                <c:pt idx="16">
                  <c:v>62.262960000000021</c:v>
                </c:pt>
                <c:pt idx="17">
                  <c:v>65.628720000000158</c:v>
                </c:pt>
                <c:pt idx="18">
                  <c:v>68.947369999999864</c:v>
                </c:pt>
                <c:pt idx="19">
                  <c:v>72.246450000000095</c:v>
                </c:pt>
                <c:pt idx="20">
                  <c:v>75.533469999999852</c:v>
                </c:pt>
                <c:pt idx="21">
                  <c:v>78.695070000000214</c:v>
                </c:pt>
                <c:pt idx="22">
                  <c:v>81.838749999999891</c:v>
                </c:pt>
                <c:pt idx="23">
                  <c:v>84.938340000000153</c:v>
                </c:pt>
                <c:pt idx="24">
                  <c:v>88.014329999999973</c:v>
                </c:pt>
                <c:pt idx="25">
                  <c:v>90.954580000000078</c:v>
                </c:pt>
                <c:pt idx="26">
                  <c:v>93.788570000000163</c:v>
                </c:pt>
                <c:pt idx="27">
                  <c:v>96.603390000000218</c:v>
                </c:pt>
                <c:pt idx="28">
                  <c:v>99.393349999999828</c:v>
                </c:pt>
                <c:pt idx="29">
                  <c:v>102.17266999999993</c:v>
                </c:pt>
                <c:pt idx="30">
                  <c:v>104.8758499999999</c:v>
                </c:pt>
                <c:pt idx="31">
                  <c:v>107.49013000000014</c:v>
                </c:pt>
                <c:pt idx="32">
                  <c:v>110.09576000000015</c:v>
                </c:pt>
                <c:pt idx="33">
                  <c:v>112.66195000000016</c:v>
                </c:pt>
                <c:pt idx="34">
                  <c:v>115.2786500000002</c:v>
                </c:pt>
                <c:pt idx="35">
                  <c:v>117.82823999999982</c:v>
                </c:pt>
                <c:pt idx="36">
                  <c:v>120.34337000000005</c:v>
                </c:pt>
                <c:pt idx="37">
                  <c:v>122.78645999999981</c:v>
                </c:pt>
                <c:pt idx="38">
                  <c:v>125.2499600000001</c:v>
                </c:pt>
                <c:pt idx="39">
                  <c:v>127.66874999999982</c:v>
                </c:pt>
                <c:pt idx="40">
                  <c:v>130.13934999999992</c:v>
                </c:pt>
                <c:pt idx="41">
                  <c:v>132.50392000000011</c:v>
                </c:pt>
                <c:pt idx="42">
                  <c:v>134.88734999999997</c:v>
                </c:pt>
                <c:pt idx="43">
                  <c:v>137.19626000000017</c:v>
                </c:pt>
                <c:pt idx="44">
                  <c:v>139.51387000000022</c:v>
                </c:pt>
                <c:pt idx="45">
                  <c:v>141.8137499999998</c:v>
                </c:pt>
                <c:pt idx="46">
                  <c:v>144.08701000000019</c:v>
                </c:pt>
                <c:pt idx="47">
                  <c:v>146.35127000000011</c:v>
                </c:pt>
                <c:pt idx="48">
                  <c:v>148.58633999999984</c:v>
                </c:pt>
                <c:pt idx="49">
                  <c:v>150.76906000000008</c:v>
                </c:pt>
                <c:pt idx="50">
                  <c:v>152.92430999999988</c:v>
                </c:pt>
                <c:pt idx="51">
                  <c:v>155.06642000000011</c:v>
                </c:pt>
                <c:pt idx="52">
                  <c:v>157.20827000000008</c:v>
                </c:pt>
                <c:pt idx="53">
                  <c:v>159.38196999999991</c:v>
                </c:pt>
                <c:pt idx="54">
                  <c:v>161.51009999999997</c:v>
                </c:pt>
                <c:pt idx="55">
                  <c:v>163.61738999999989</c:v>
                </c:pt>
                <c:pt idx="56">
                  <c:v>165.61229000000003</c:v>
                </c:pt>
                <c:pt idx="57">
                  <c:v>167.59029999999984</c:v>
                </c:pt>
                <c:pt idx="58">
                  <c:v>169.56449000000021</c:v>
                </c:pt>
                <c:pt idx="59">
                  <c:v>171.50952999999981</c:v>
                </c:pt>
                <c:pt idx="60">
                  <c:v>173.4354699999999</c:v>
                </c:pt>
                <c:pt idx="61">
                  <c:v>175.27100999999993</c:v>
                </c:pt>
                <c:pt idx="62">
                  <c:v>177.1232500000001</c:v>
                </c:pt>
                <c:pt idx="63">
                  <c:v>178.98633000000018</c:v>
                </c:pt>
                <c:pt idx="64">
                  <c:v>180.87903000000006</c:v>
                </c:pt>
                <c:pt idx="65">
                  <c:v>182.73716999999988</c:v>
                </c:pt>
                <c:pt idx="66">
                  <c:v>184.56592000000001</c:v>
                </c:pt>
                <c:pt idx="67">
                  <c:v>186.41843000000017</c:v>
                </c:pt>
                <c:pt idx="68">
                  <c:v>188.25392999999985</c:v>
                </c:pt>
                <c:pt idx="69">
                  <c:v>190.0599000000002</c:v>
                </c:pt>
                <c:pt idx="70">
                  <c:v>191.88697000000002</c:v>
                </c:pt>
                <c:pt idx="71">
                  <c:v>193.72807000000012</c:v>
                </c:pt>
                <c:pt idx="72">
                  <c:v>195.58192000000008</c:v>
                </c:pt>
                <c:pt idx="73">
                  <c:v>197.40518999999995</c:v>
                </c:pt>
                <c:pt idx="74">
                  <c:v>199.15360999999984</c:v>
                </c:pt>
                <c:pt idx="75">
                  <c:v>200.9365899999998</c:v>
                </c:pt>
                <c:pt idx="76">
                  <c:v>202.66816000000017</c:v>
                </c:pt>
                <c:pt idx="77">
                  <c:v>204.47271000000001</c:v>
                </c:pt>
                <c:pt idx="78">
                  <c:v>206.23468000000003</c:v>
                </c:pt>
                <c:pt idx="79">
                  <c:v>207.99400999999989</c:v>
                </c:pt>
                <c:pt idx="80">
                  <c:v>209.73158999999987</c:v>
                </c:pt>
                <c:pt idx="81">
                  <c:v>211.52554000000009</c:v>
                </c:pt>
                <c:pt idx="82">
                  <c:v>213.30826999999999</c:v>
                </c:pt>
                <c:pt idx="83">
                  <c:v>215.08761999999979</c:v>
                </c:pt>
                <c:pt idx="84">
                  <c:v>216.7851099999998</c:v>
                </c:pt>
                <c:pt idx="85">
                  <c:v>218.45955000000004</c:v>
                </c:pt>
                <c:pt idx="86">
                  <c:v>220.07643999999982</c:v>
                </c:pt>
                <c:pt idx="87">
                  <c:v>221.7491</c:v>
                </c:pt>
                <c:pt idx="88">
                  <c:v>223.44432999999981</c:v>
                </c:pt>
                <c:pt idx="89">
                  <c:v>225.17529000000013</c:v>
                </c:pt>
                <c:pt idx="90">
                  <c:v>226.78427000000011</c:v>
                </c:pt>
                <c:pt idx="91">
                  <c:v>228.38945999999987</c:v>
                </c:pt>
                <c:pt idx="92">
                  <c:v>229.93696</c:v>
                </c:pt>
                <c:pt idx="93">
                  <c:v>231.5620100000001</c:v>
                </c:pt>
                <c:pt idx="94">
                  <c:v>233.2175900000002</c:v>
                </c:pt>
                <c:pt idx="95">
                  <c:v>234.32029000000011</c:v>
                </c:pt>
                <c:pt idx="96">
                  <c:v>235.29179000000022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423A-9C52-E09688B43F96}"/>
            </c:ext>
          </c:extLst>
        </c:ser>
        <c:ser>
          <c:idx val="3"/>
          <c:order val="3"/>
          <c:tx>
            <c:v>HS TiO2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5.4940000000000003E-2</c:v>
                </c:pt>
                <c:pt idx="2">
                  <c:v>0.10310999999999999</c:v>
                </c:pt>
                <c:pt idx="3">
                  <c:v>0.15195</c:v>
                </c:pt>
                <c:pt idx="4">
                  <c:v>0.20027</c:v>
                </c:pt>
                <c:pt idx="5">
                  <c:v>0.25222</c:v>
                </c:pt>
                <c:pt idx="6">
                  <c:v>0.30253000000000002</c:v>
                </c:pt>
                <c:pt idx="7">
                  <c:v>0.35650999999999999</c:v>
                </c:pt>
                <c:pt idx="8">
                  <c:v>0.41275000000000001</c:v>
                </c:pt>
                <c:pt idx="9">
                  <c:v>0.46211999999999998</c:v>
                </c:pt>
                <c:pt idx="10">
                  <c:v>0.51602000000000003</c:v>
                </c:pt>
                <c:pt idx="11">
                  <c:v>0.56989999999999996</c:v>
                </c:pt>
                <c:pt idx="12">
                  <c:v>0.62061999999999995</c:v>
                </c:pt>
                <c:pt idx="13">
                  <c:v>0.67008999999999996</c:v>
                </c:pt>
                <c:pt idx="14">
                  <c:v>0.71967000000000003</c:v>
                </c:pt>
                <c:pt idx="15">
                  <c:v>0.77037999999999995</c:v>
                </c:pt>
                <c:pt idx="16">
                  <c:v>0.82550000000000001</c:v>
                </c:pt>
                <c:pt idx="17">
                  <c:v>0.87877000000000005</c:v>
                </c:pt>
                <c:pt idx="18">
                  <c:v>0.93084999999999996</c:v>
                </c:pt>
                <c:pt idx="19">
                  <c:v>0.98148000000000002</c:v>
                </c:pt>
                <c:pt idx="20">
                  <c:v>1.0313099999999999</c:v>
                </c:pt>
                <c:pt idx="21">
                  <c:v>1.0802099999999999</c:v>
                </c:pt>
                <c:pt idx="22">
                  <c:v>1.13005</c:v>
                </c:pt>
                <c:pt idx="23">
                  <c:v>1.1791799999999999</c:v>
                </c:pt>
                <c:pt idx="24">
                  <c:v>1.2280599999999999</c:v>
                </c:pt>
                <c:pt idx="25">
                  <c:v>1.2768999999999999</c:v>
                </c:pt>
                <c:pt idx="26">
                  <c:v>1.32623</c:v>
                </c:pt>
                <c:pt idx="27">
                  <c:v>1.3798600000000001</c:v>
                </c:pt>
                <c:pt idx="28">
                  <c:v>1.4288400000000001</c:v>
                </c:pt>
                <c:pt idx="29">
                  <c:v>1.48309</c:v>
                </c:pt>
                <c:pt idx="30">
                  <c:v>1.53644</c:v>
                </c:pt>
                <c:pt idx="31">
                  <c:v>1.5866800000000001</c:v>
                </c:pt>
                <c:pt idx="32">
                  <c:v>1.6375900000000001</c:v>
                </c:pt>
                <c:pt idx="33">
                  <c:v>1.6981299999999999</c:v>
                </c:pt>
                <c:pt idx="34">
                  <c:v>1.7509399999999999</c:v>
                </c:pt>
                <c:pt idx="35">
                  <c:v>1.8030999999999999</c:v>
                </c:pt>
                <c:pt idx="36">
                  <c:v>1.85649</c:v>
                </c:pt>
                <c:pt idx="37">
                  <c:v>1.9053800000000001</c:v>
                </c:pt>
                <c:pt idx="38">
                  <c:v>1.95512</c:v>
                </c:pt>
                <c:pt idx="39">
                  <c:v>2.00576</c:v>
                </c:pt>
                <c:pt idx="40">
                  <c:v>2.0554199999999998</c:v>
                </c:pt>
                <c:pt idx="41">
                  <c:v>2.1061299999999998</c:v>
                </c:pt>
                <c:pt idx="42">
                  <c:v>2.1582300000000001</c:v>
                </c:pt>
                <c:pt idx="43">
                  <c:v>2.2123900000000001</c:v>
                </c:pt>
                <c:pt idx="44">
                  <c:v>2.2610899999999998</c:v>
                </c:pt>
                <c:pt idx="45">
                  <c:v>2.31331</c:v>
                </c:pt>
                <c:pt idx="46">
                  <c:v>2.3692799999999998</c:v>
                </c:pt>
                <c:pt idx="47">
                  <c:v>2.4252500000000001</c:v>
                </c:pt>
                <c:pt idx="48">
                  <c:v>2.4765100000000002</c:v>
                </c:pt>
                <c:pt idx="49">
                  <c:v>2.5297499999999999</c:v>
                </c:pt>
                <c:pt idx="50">
                  <c:v>2.5775999999999999</c:v>
                </c:pt>
                <c:pt idx="51">
                  <c:v>2.62548</c:v>
                </c:pt>
                <c:pt idx="52">
                  <c:v>2.6733600000000002</c:v>
                </c:pt>
                <c:pt idx="53">
                  <c:v>2.7212299999999998</c:v>
                </c:pt>
                <c:pt idx="54">
                  <c:v>2.7690999999999999</c:v>
                </c:pt>
                <c:pt idx="55">
                  <c:v>2.8166699999999998</c:v>
                </c:pt>
                <c:pt idx="56">
                  <c:v>2.8653300000000002</c:v>
                </c:pt>
                <c:pt idx="57">
                  <c:v>2.9151600000000002</c:v>
                </c:pt>
                <c:pt idx="58">
                  <c:v>2.9668700000000001</c:v>
                </c:pt>
                <c:pt idx="59">
                  <c:v>3.0203700000000002</c:v>
                </c:pt>
                <c:pt idx="60">
                  <c:v>3.0716100000000002</c:v>
                </c:pt>
                <c:pt idx="61">
                  <c:v>3.1230799999999999</c:v>
                </c:pt>
                <c:pt idx="62">
                  <c:v>3.1752600000000002</c:v>
                </c:pt>
                <c:pt idx="63">
                  <c:v>3.2277300000000002</c:v>
                </c:pt>
                <c:pt idx="64">
                  <c:v>3.28146</c:v>
                </c:pt>
                <c:pt idx="65">
                  <c:v>3.3380700000000001</c:v>
                </c:pt>
                <c:pt idx="66">
                  <c:v>3.38876</c:v>
                </c:pt>
                <c:pt idx="67">
                  <c:v>3.4456099999999998</c:v>
                </c:pt>
                <c:pt idx="68">
                  <c:v>3.4944199999999999</c:v>
                </c:pt>
                <c:pt idx="69">
                  <c:v>3.5442800000000001</c:v>
                </c:pt>
                <c:pt idx="70">
                  <c:v>3.5960899999999998</c:v>
                </c:pt>
                <c:pt idx="71">
                  <c:v>3.64899</c:v>
                </c:pt>
                <c:pt idx="72">
                  <c:v>3.6977000000000002</c:v>
                </c:pt>
                <c:pt idx="73">
                  <c:v>3.7493799999999999</c:v>
                </c:pt>
                <c:pt idx="74">
                  <c:v>3.8034300000000001</c:v>
                </c:pt>
                <c:pt idx="75">
                  <c:v>3.8546299999999998</c:v>
                </c:pt>
                <c:pt idx="76">
                  <c:v>3.9059300000000001</c:v>
                </c:pt>
                <c:pt idx="77">
                  <c:v>3.95614</c:v>
                </c:pt>
                <c:pt idx="78">
                  <c:v>4.0070899999999998</c:v>
                </c:pt>
                <c:pt idx="79">
                  <c:v>4.05715</c:v>
                </c:pt>
                <c:pt idx="80">
                  <c:v>4.1065500000000004</c:v>
                </c:pt>
                <c:pt idx="81">
                  <c:v>4.1554099999999998</c:v>
                </c:pt>
                <c:pt idx="82">
                  <c:v>4.2032800000000003</c:v>
                </c:pt>
                <c:pt idx="83">
                  <c:v>4.2521199999999997</c:v>
                </c:pt>
                <c:pt idx="84">
                  <c:v>4.3000299999999996</c:v>
                </c:pt>
                <c:pt idx="85">
                  <c:v>4.35114</c:v>
                </c:pt>
                <c:pt idx="86">
                  <c:v>4.40198</c:v>
                </c:pt>
                <c:pt idx="87">
                  <c:v>4.4499700000000004</c:v>
                </c:pt>
                <c:pt idx="88">
                  <c:v>4.5019600000000004</c:v>
                </c:pt>
                <c:pt idx="89">
                  <c:v>4.5505800000000001</c:v>
                </c:pt>
                <c:pt idx="90">
                  <c:v>4.6005799999999999</c:v>
                </c:pt>
                <c:pt idx="91">
                  <c:v>4.6544699999999999</c:v>
                </c:pt>
                <c:pt idx="92">
                  <c:v>4.7054099999999996</c:v>
                </c:pt>
                <c:pt idx="93">
                  <c:v>4.7543100000000003</c:v>
                </c:pt>
                <c:pt idx="94">
                  <c:v>4.8037700000000001</c:v>
                </c:pt>
                <c:pt idx="95">
                  <c:v>4.8555099999999998</c:v>
                </c:pt>
                <c:pt idx="96">
                  <c:v>4.9076500000000003</c:v>
                </c:pt>
                <c:pt idx="97">
                  <c:v>4.9586600000000001</c:v>
                </c:pt>
              </c:numCache>
            </c:numRef>
          </c:xVal>
          <c:yVal>
            <c:numRef>
              <c:f>'HS-12.5mN-10'!$C$2:$C$99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3.1495099999999638</c:v>
                </c:pt>
                <c:pt idx="2">
                  <c:v>6.1597799999999552</c:v>
                </c:pt>
                <c:pt idx="3">
                  <c:v>9.2677300000000287</c:v>
                </c:pt>
                <c:pt idx="4">
                  <c:v>12.202809999999999</c:v>
                </c:pt>
                <c:pt idx="5">
                  <c:v>15.067499999999882</c:v>
                </c:pt>
                <c:pt idx="6">
                  <c:v>17.732739999999922</c:v>
                </c:pt>
                <c:pt idx="7">
                  <c:v>20.265079999999898</c:v>
                </c:pt>
                <c:pt idx="8">
                  <c:v>22.789859999999862</c:v>
                </c:pt>
                <c:pt idx="9">
                  <c:v>25.175399999999854</c:v>
                </c:pt>
                <c:pt idx="10">
                  <c:v>27.358249999999998</c:v>
                </c:pt>
                <c:pt idx="11">
                  <c:v>29.802839999999833</c:v>
                </c:pt>
                <c:pt idx="12">
                  <c:v>32.167799999999943</c:v>
                </c:pt>
                <c:pt idx="13">
                  <c:v>34.448459999999841</c:v>
                </c:pt>
                <c:pt idx="14">
                  <c:v>36.688799999999901</c:v>
                </c:pt>
                <c:pt idx="15">
                  <c:v>38.906469999999899</c:v>
                </c:pt>
                <c:pt idx="16">
                  <c:v>41.065609999999879</c:v>
                </c:pt>
                <c:pt idx="17">
                  <c:v>43.151229999999941</c:v>
                </c:pt>
                <c:pt idx="18">
                  <c:v>45.219759999999951</c:v>
                </c:pt>
                <c:pt idx="19">
                  <c:v>47.217269999999871</c:v>
                </c:pt>
                <c:pt idx="20">
                  <c:v>49.153980000000047</c:v>
                </c:pt>
                <c:pt idx="21">
                  <c:v>51.038919999999962</c:v>
                </c:pt>
                <c:pt idx="22">
                  <c:v>52.912270000000035</c:v>
                </c:pt>
                <c:pt idx="23">
                  <c:v>54.755879999999934</c:v>
                </c:pt>
                <c:pt idx="24">
                  <c:v>56.565229999999929</c:v>
                </c:pt>
                <c:pt idx="25">
                  <c:v>58.335059999999885</c:v>
                </c:pt>
                <c:pt idx="26">
                  <c:v>60.057499999999891</c:v>
                </c:pt>
                <c:pt idx="27">
                  <c:v>61.716359999999895</c:v>
                </c:pt>
                <c:pt idx="28">
                  <c:v>63.373469999999998</c:v>
                </c:pt>
                <c:pt idx="29">
                  <c:v>65.023220000000038</c:v>
                </c:pt>
                <c:pt idx="30">
                  <c:v>66.703870000000052</c:v>
                </c:pt>
                <c:pt idx="31">
                  <c:v>68.301819999999907</c:v>
                </c:pt>
                <c:pt idx="32">
                  <c:v>69.865900000000011</c:v>
                </c:pt>
                <c:pt idx="33">
                  <c:v>71.490289999999959</c:v>
                </c:pt>
                <c:pt idx="34">
                  <c:v>73.085649999999987</c:v>
                </c:pt>
                <c:pt idx="35">
                  <c:v>74.656880000000001</c:v>
                </c:pt>
                <c:pt idx="36">
                  <c:v>76.168509999999969</c:v>
                </c:pt>
                <c:pt idx="37">
                  <c:v>77.628240000000005</c:v>
                </c:pt>
                <c:pt idx="38">
                  <c:v>79.083429999999908</c:v>
                </c:pt>
                <c:pt idx="39">
                  <c:v>80.447210000000041</c:v>
                </c:pt>
                <c:pt idx="40">
                  <c:v>81.81287999999995</c:v>
                </c:pt>
                <c:pt idx="41">
                  <c:v>83.144270000000006</c:v>
                </c:pt>
                <c:pt idx="42">
                  <c:v>84.443809999999985</c:v>
                </c:pt>
                <c:pt idx="43">
                  <c:v>85.709089999999833</c:v>
                </c:pt>
                <c:pt idx="44">
                  <c:v>86.968849999999975</c:v>
                </c:pt>
                <c:pt idx="45">
                  <c:v>88.226609999999937</c:v>
                </c:pt>
                <c:pt idx="46">
                  <c:v>89.468049999999948</c:v>
                </c:pt>
                <c:pt idx="47">
                  <c:v>90.712289999999939</c:v>
                </c:pt>
                <c:pt idx="48">
                  <c:v>91.973970000000008</c:v>
                </c:pt>
                <c:pt idx="49">
                  <c:v>93.19791999999984</c:v>
                </c:pt>
                <c:pt idx="50">
                  <c:v>94.406420000000026</c:v>
                </c:pt>
                <c:pt idx="51">
                  <c:v>95.595939999999928</c:v>
                </c:pt>
                <c:pt idx="52">
                  <c:v>96.841709999999921</c:v>
                </c:pt>
                <c:pt idx="53">
                  <c:v>98.064219999999978</c:v>
                </c:pt>
                <c:pt idx="54">
                  <c:v>99.222409999999854</c:v>
                </c:pt>
                <c:pt idx="55">
                  <c:v>100.35893999999985</c:v>
                </c:pt>
                <c:pt idx="56">
                  <c:v>101.48267999999985</c:v>
                </c:pt>
                <c:pt idx="57">
                  <c:v>102.57975999999985</c:v>
                </c:pt>
                <c:pt idx="58">
                  <c:v>103.69154000000003</c:v>
                </c:pt>
                <c:pt idx="59">
                  <c:v>104.76927999999998</c:v>
                </c:pt>
                <c:pt idx="60">
                  <c:v>105.90088999999989</c:v>
                </c:pt>
                <c:pt idx="61">
                  <c:v>106.99134000000004</c:v>
                </c:pt>
                <c:pt idx="62">
                  <c:v>108.10724000000005</c:v>
                </c:pt>
                <c:pt idx="63">
                  <c:v>109.22533999999996</c:v>
                </c:pt>
                <c:pt idx="64">
                  <c:v>110.32117999999991</c:v>
                </c:pt>
                <c:pt idx="65">
                  <c:v>111.37013000000002</c:v>
                </c:pt>
                <c:pt idx="66">
                  <c:v>112.43781999999987</c:v>
                </c:pt>
                <c:pt idx="67">
                  <c:v>113.48227999999995</c:v>
                </c:pt>
                <c:pt idx="68">
                  <c:v>114.49954000000002</c:v>
                </c:pt>
                <c:pt idx="69">
                  <c:v>115.44067999999993</c:v>
                </c:pt>
                <c:pt idx="70">
                  <c:v>116.37112000000002</c:v>
                </c:pt>
                <c:pt idx="71">
                  <c:v>117.27368000000001</c:v>
                </c:pt>
                <c:pt idx="72">
                  <c:v>118.1873599999999</c:v>
                </c:pt>
                <c:pt idx="73">
                  <c:v>119.05398999999989</c:v>
                </c:pt>
                <c:pt idx="74">
                  <c:v>119.93497000000002</c:v>
                </c:pt>
                <c:pt idx="75">
                  <c:v>120.81782999999996</c:v>
                </c:pt>
                <c:pt idx="76">
                  <c:v>121.68629999999985</c:v>
                </c:pt>
                <c:pt idx="77">
                  <c:v>122.58390999999983</c:v>
                </c:pt>
                <c:pt idx="78">
                  <c:v>123.46777999999995</c:v>
                </c:pt>
                <c:pt idx="79">
                  <c:v>124.34383000000003</c:v>
                </c:pt>
                <c:pt idx="80">
                  <c:v>125.23298</c:v>
                </c:pt>
                <c:pt idx="81">
                  <c:v>126.06918999999994</c:v>
                </c:pt>
                <c:pt idx="82">
                  <c:v>126.91714000000002</c:v>
                </c:pt>
                <c:pt idx="83">
                  <c:v>127.74603000000002</c:v>
                </c:pt>
                <c:pt idx="84">
                  <c:v>128.59485999999993</c:v>
                </c:pt>
                <c:pt idx="85">
                  <c:v>129.44813999999997</c:v>
                </c:pt>
                <c:pt idx="86">
                  <c:v>130.29755999999998</c:v>
                </c:pt>
                <c:pt idx="87">
                  <c:v>131.12231999999995</c:v>
                </c:pt>
                <c:pt idx="88">
                  <c:v>131.91255000000001</c:v>
                </c:pt>
                <c:pt idx="89">
                  <c:v>132.79445999999984</c:v>
                </c:pt>
                <c:pt idx="90">
                  <c:v>133.71358999999984</c:v>
                </c:pt>
                <c:pt idx="91">
                  <c:v>134.64531999999986</c:v>
                </c:pt>
                <c:pt idx="92">
                  <c:v>135.52733999999987</c:v>
                </c:pt>
                <c:pt idx="93">
                  <c:v>136.33817999999997</c:v>
                </c:pt>
                <c:pt idx="94">
                  <c:v>137.08087</c:v>
                </c:pt>
                <c:pt idx="95">
                  <c:v>137.97580999999991</c:v>
                </c:pt>
                <c:pt idx="96">
                  <c:v>138.77054999999996</c:v>
                </c:pt>
                <c:pt idx="97">
                  <c:v>139.64913000000001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423A-9C52-E09688B43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layout>
            <c:manualLayout>
              <c:xMode val="edge"/>
              <c:yMode val="edge"/>
              <c:x val="0.4108218628226975"/>
              <c:y val="0.88371810738433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3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4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5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7762425621336911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10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7.3286299999999756</c:v>
                </c:pt>
                <c:pt idx="2">
                  <c:v>13.755490000000009</c:v>
                </c:pt>
                <c:pt idx="3">
                  <c:v>20.17592999999988</c:v>
                </c:pt>
                <c:pt idx="4">
                  <c:v>26.370170000000144</c:v>
                </c:pt>
                <c:pt idx="5">
                  <c:v>32.533089999999902</c:v>
                </c:pt>
                <c:pt idx="6">
                  <c:v>38.449399999999969</c:v>
                </c:pt>
                <c:pt idx="7">
                  <c:v>44.21866</c:v>
                </c:pt>
                <c:pt idx="8">
                  <c:v>49.744000000000142</c:v>
                </c:pt>
                <c:pt idx="9">
                  <c:v>55.083759999999984</c:v>
                </c:pt>
                <c:pt idx="10">
                  <c:v>60.263670000000275</c:v>
                </c:pt>
                <c:pt idx="11">
                  <c:v>65.814750000000004</c:v>
                </c:pt>
                <c:pt idx="12">
                  <c:v>71.21264999999994</c:v>
                </c:pt>
                <c:pt idx="13">
                  <c:v>76.520730000000185</c:v>
                </c:pt>
                <c:pt idx="14">
                  <c:v>81.723759999999857</c:v>
                </c:pt>
                <c:pt idx="15">
                  <c:v>86.834319999999934</c:v>
                </c:pt>
                <c:pt idx="16">
                  <c:v>91.806970000000092</c:v>
                </c:pt>
                <c:pt idx="17">
                  <c:v>96.651290000000245</c:v>
                </c:pt>
                <c:pt idx="18">
                  <c:v>101.43231999999989</c:v>
                </c:pt>
                <c:pt idx="19">
                  <c:v>106.11454000000003</c:v>
                </c:pt>
                <c:pt idx="20">
                  <c:v>110.66537000000017</c:v>
                </c:pt>
                <c:pt idx="21">
                  <c:v>115.09832000000006</c:v>
                </c:pt>
                <c:pt idx="22">
                  <c:v>119.46361000000024</c:v>
                </c:pt>
                <c:pt idx="23">
                  <c:v>123.73269000000028</c:v>
                </c:pt>
                <c:pt idx="24">
                  <c:v>127.88009999999986</c:v>
                </c:pt>
                <c:pt idx="25">
                  <c:v>131.98289000000022</c:v>
                </c:pt>
                <c:pt idx="26">
                  <c:v>136.03214000000025</c:v>
                </c:pt>
                <c:pt idx="27">
                  <c:v>139.96554999999989</c:v>
                </c:pt>
                <c:pt idx="28">
                  <c:v>143.86281999999983</c:v>
                </c:pt>
                <c:pt idx="29">
                  <c:v>147.75847999999996</c:v>
                </c:pt>
                <c:pt idx="30">
                  <c:v>151.61056000000008</c:v>
                </c:pt>
                <c:pt idx="31">
                  <c:v>155.3720800000001</c:v>
                </c:pt>
                <c:pt idx="32">
                  <c:v>159.10156000000006</c:v>
                </c:pt>
                <c:pt idx="33">
                  <c:v>162.72861999999986</c:v>
                </c:pt>
                <c:pt idx="34">
                  <c:v>166.30828999999994</c:v>
                </c:pt>
                <c:pt idx="35">
                  <c:v>169.82920999999988</c:v>
                </c:pt>
                <c:pt idx="36">
                  <c:v>173.29397999999992</c:v>
                </c:pt>
                <c:pt idx="37">
                  <c:v>176.74416999999994</c:v>
                </c:pt>
                <c:pt idx="38">
                  <c:v>180.1546800000001</c:v>
                </c:pt>
                <c:pt idx="39">
                  <c:v>183.47956000000022</c:v>
                </c:pt>
                <c:pt idx="40">
                  <c:v>186.74197000000004</c:v>
                </c:pt>
                <c:pt idx="41">
                  <c:v>189.98617000000013</c:v>
                </c:pt>
                <c:pt idx="42">
                  <c:v>193.23154999999997</c:v>
                </c:pt>
                <c:pt idx="43">
                  <c:v>196.40965000000006</c:v>
                </c:pt>
                <c:pt idx="44">
                  <c:v>199.54923000000008</c:v>
                </c:pt>
                <c:pt idx="45">
                  <c:v>202.70341999999982</c:v>
                </c:pt>
                <c:pt idx="46">
                  <c:v>205.76902000000018</c:v>
                </c:pt>
                <c:pt idx="47">
                  <c:v>208.80749000000014</c:v>
                </c:pt>
                <c:pt idx="48">
                  <c:v>211.84722000000011</c:v>
                </c:pt>
                <c:pt idx="49">
                  <c:v>214.85188000000016</c:v>
                </c:pt>
                <c:pt idx="50">
                  <c:v>217.8130500000002</c:v>
                </c:pt>
                <c:pt idx="51">
                  <c:v>220.71201999999994</c:v>
                </c:pt>
                <c:pt idx="52">
                  <c:v>223.54098999999997</c:v>
                </c:pt>
                <c:pt idx="53">
                  <c:v>226.29543000000012</c:v>
                </c:pt>
                <c:pt idx="54">
                  <c:v>229.04867999999988</c:v>
                </c:pt>
                <c:pt idx="55">
                  <c:v>231.76335999999992</c:v>
                </c:pt>
                <c:pt idx="56">
                  <c:v>234.45180000000028</c:v>
                </c:pt>
                <c:pt idx="57">
                  <c:v>237.13216000000011</c:v>
                </c:pt>
                <c:pt idx="58">
                  <c:v>239.7504600000002</c:v>
                </c:pt>
                <c:pt idx="59">
                  <c:v>242.36920000000009</c:v>
                </c:pt>
                <c:pt idx="60">
                  <c:v>244.98248999999987</c:v>
                </c:pt>
                <c:pt idx="61">
                  <c:v>247.59839000000011</c:v>
                </c:pt>
                <c:pt idx="62">
                  <c:v>250.13180999999986</c:v>
                </c:pt>
                <c:pt idx="63">
                  <c:v>252.66827999999987</c:v>
                </c:pt>
                <c:pt idx="64">
                  <c:v>255.23048999999992</c:v>
                </c:pt>
                <c:pt idx="65">
                  <c:v>257.75484000000006</c:v>
                </c:pt>
                <c:pt idx="66">
                  <c:v>260.22528000000011</c:v>
                </c:pt>
                <c:pt idx="67">
                  <c:v>262.70571999999993</c:v>
                </c:pt>
                <c:pt idx="68">
                  <c:v>265.14616000000024</c:v>
                </c:pt>
                <c:pt idx="69">
                  <c:v>267.58411999999998</c:v>
                </c:pt>
                <c:pt idx="70">
                  <c:v>269.95802000000003</c:v>
                </c:pt>
                <c:pt idx="71">
                  <c:v>272.28490000000011</c:v>
                </c:pt>
                <c:pt idx="72">
                  <c:v>274.6229800000001</c:v>
                </c:pt>
                <c:pt idx="73">
                  <c:v>276.9707800000001</c:v>
                </c:pt>
                <c:pt idx="74">
                  <c:v>279.33312000000024</c:v>
                </c:pt>
                <c:pt idx="75">
                  <c:v>281.65243999999984</c:v>
                </c:pt>
                <c:pt idx="76">
                  <c:v>283.95065000000022</c:v>
                </c:pt>
                <c:pt idx="77">
                  <c:v>286.23739999999998</c:v>
                </c:pt>
                <c:pt idx="78">
                  <c:v>288.52066999999988</c:v>
                </c:pt>
                <c:pt idx="79">
                  <c:v>290.79474000000027</c:v>
                </c:pt>
                <c:pt idx="80">
                  <c:v>293.00230999999985</c:v>
                </c:pt>
                <c:pt idx="81">
                  <c:v>295.22063000000026</c:v>
                </c:pt>
                <c:pt idx="82">
                  <c:v>297.42320000000018</c:v>
                </c:pt>
                <c:pt idx="83">
                  <c:v>299.57911999999988</c:v>
                </c:pt>
                <c:pt idx="84">
                  <c:v>301.66998999999987</c:v>
                </c:pt>
                <c:pt idx="85">
                  <c:v>303.74458000000004</c:v>
                </c:pt>
                <c:pt idx="86">
                  <c:v>305.81367</c:v>
                </c:pt>
                <c:pt idx="87">
                  <c:v>307.9374200000002</c:v>
                </c:pt>
                <c:pt idx="88">
                  <c:v>310.04224999999997</c:v>
                </c:pt>
                <c:pt idx="89">
                  <c:v>312.14163999999982</c:v>
                </c:pt>
                <c:pt idx="90">
                  <c:v>314.20022999999992</c:v>
                </c:pt>
                <c:pt idx="91">
                  <c:v>316.20530999999983</c:v>
                </c:pt>
                <c:pt idx="92">
                  <c:v>318.25046999999995</c:v>
                </c:pt>
                <c:pt idx="93">
                  <c:v>320.13621999999987</c:v>
                </c:pt>
                <c:pt idx="94">
                  <c:v>321.99865</c:v>
                </c:pt>
                <c:pt idx="95">
                  <c:v>323.71102000000019</c:v>
                </c:pt>
                <c:pt idx="96">
                  <c:v>325.87215000000015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8-4036-A777-5A7CC4FBCB7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  <c:pt idx="96">
                  <c:v>4.8637199999999998</c:v>
                </c:pt>
                <c:pt idx="97">
                  <c:v>4.9167399999999999</c:v>
                </c:pt>
                <c:pt idx="98">
                  <c:v>4.96692</c:v>
                </c:pt>
              </c:numCache>
            </c:numRef>
          </c:xVal>
          <c:yVal>
            <c:numRef>
              <c:f>'ZnO-32mN-10'!$C$2:$C$100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7.4515400000000227</c:v>
                </c:pt>
                <c:pt idx="2">
                  <c:v>14.533470000000307</c:v>
                </c:pt>
                <c:pt idx="3">
                  <c:v>21.38110000000006</c:v>
                </c:pt>
                <c:pt idx="4">
                  <c:v>27.861229999999978</c:v>
                </c:pt>
                <c:pt idx="5">
                  <c:v>34.080060000000231</c:v>
                </c:pt>
                <c:pt idx="6">
                  <c:v>40.01326999999992</c:v>
                </c:pt>
                <c:pt idx="7">
                  <c:v>45.569690000000264</c:v>
                </c:pt>
                <c:pt idx="8">
                  <c:v>51.002019999999902</c:v>
                </c:pt>
                <c:pt idx="9">
                  <c:v>56.287620000000061</c:v>
                </c:pt>
                <c:pt idx="10">
                  <c:v>61.510830000000169</c:v>
                </c:pt>
                <c:pt idx="11">
                  <c:v>67.106600000000071</c:v>
                </c:pt>
                <c:pt idx="12">
                  <c:v>72.591899999999896</c:v>
                </c:pt>
                <c:pt idx="13">
                  <c:v>77.886019999999917</c:v>
                </c:pt>
                <c:pt idx="14">
                  <c:v>83.035200000000259</c:v>
                </c:pt>
                <c:pt idx="15">
                  <c:v>88.01673000000028</c:v>
                </c:pt>
                <c:pt idx="16">
                  <c:v>92.887610000000222</c:v>
                </c:pt>
                <c:pt idx="17">
                  <c:v>97.708349999999882</c:v>
                </c:pt>
                <c:pt idx="18">
                  <c:v>102.42622000000028</c:v>
                </c:pt>
                <c:pt idx="19">
                  <c:v>107.00950000000012</c:v>
                </c:pt>
                <c:pt idx="20">
                  <c:v>111.52984000000015</c:v>
                </c:pt>
                <c:pt idx="21">
                  <c:v>115.94188000000031</c:v>
                </c:pt>
                <c:pt idx="22">
                  <c:v>120.26286000000027</c:v>
                </c:pt>
                <c:pt idx="23">
                  <c:v>124.56546000000026</c:v>
                </c:pt>
                <c:pt idx="24">
                  <c:v>128.82932000000028</c:v>
                </c:pt>
                <c:pt idx="25">
                  <c:v>133.01153999999997</c:v>
                </c:pt>
                <c:pt idx="26">
                  <c:v>137.13779000000022</c:v>
                </c:pt>
                <c:pt idx="27">
                  <c:v>141.16903000000002</c:v>
                </c:pt>
                <c:pt idx="28">
                  <c:v>145.16123999999991</c:v>
                </c:pt>
                <c:pt idx="29">
                  <c:v>149.08937000000014</c:v>
                </c:pt>
                <c:pt idx="30">
                  <c:v>152.93825000000015</c:v>
                </c:pt>
                <c:pt idx="31">
                  <c:v>156.6545500000002</c:v>
                </c:pt>
                <c:pt idx="32">
                  <c:v>160.3460399999999</c:v>
                </c:pt>
                <c:pt idx="33">
                  <c:v>163.94302000000016</c:v>
                </c:pt>
                <c:pt idx="34">
                  <c:v>167.51686000000018</c:v>
                </c:pt>
                <c:pt idx="35">
                  <c:v>171.08458999999993</c:v>
                </c:pt>
                <c:pt idx="36">
                  <c:v>174.63001000000031</c:v>
                </c:pt>
                <c:pt idx="37">
                  <c:v>178.11441999999988</c:v>
                </c:pt>
                <c:pt idx="38">
                  <c:v>181.52936</c:v>
                </c:pt>
                <c:pt idx="39">
                  <c:v>184.91093000000001</c:v>
                </c:pt>
                <c:pt idx="40">
                  <c:v>188.24281999999994</c:v>
                </c:pt>
                <c:pt idx="41">
                  <c:v>191.54516000000012</c:v>
                </c:pt>
                <c:pt idx="42">
                  <c:v>194.76087000000007</c:v>
                </c:pt>
                <c:pt idx="43">
                  <c:v>197.91352000000006</c:v>
                </c:pt>
                <c:pt idx="44">
                  <c:v>201.03779000000031</c:v>
                </c:pt>
                <c:pt idx="45">
                  <c:v>204.13895000000002</c:v>
                </c:pt>
                <c:pt idx="46">
                  <c:v>207.18631000000005</c:v>
                </c:pt>
                <c:pt idx="47">
                  <c:v>210.18161000000009</c:v>
                </c:pt>
                <c:pt idx="48">
                  <c:v>213.16841000000022</c:v>
                </c:pt>
                <c:pt idx="49">
                  <c:v>216.09751000000006</c:v>
                </c:pt>
                <c:pt idx="50">
                  <c:v>218.98095999999987</c:v>
                </c:pt>
                <c:pt idx="51">
                  <c:v>221.88651000000027</c:v>
                </c:pt>
                <c:pt idx="52">
                  <c:v>224.80812000000014</c:v>
                </c:pt>
                <c:pt idx="53">
                  <c:v>227.69164000000001</c:v>
                </c:pt>
                <c:pt idx="54">
                  <c:v>230.5918200000001</c:v>
                </c:pt>
                <c:pt idx="55">
                  <c:v>233.43256000000019</c:v>
                </c:pt>
                <c:pt idx="56">
                  <c:v>236.23259000000007</c:v>
                </c:pt>
                <c:pt idx="57">
                  <c:v>238.98732000000018</c:v>
                </c:pt>
                <c:pt idx="58">
                  <c:v>241.7485200000001</c:v>
                </c:pt>
                <c:pt idx="59">
                  <c:v>244.44790000000012</c:v>
                </c:pt>
                <c:pt idx="60">
                  <c:v>247.07668000000012</c:v>
                </c:pt>
                <c:pt idx="61">
                  <c:v>249.69829000000027</c:v>
                </c:pt>
                <c:pt idx="62">
                  <c:v>252.25518000000011</c:v>
                </c:pt>
                <c:pt idx="63">
                  <c:v>254.86927000000014</c:v>
                </c:pt>
                <c:pt idx="64">
                  <c:v>257.48198000000002</c:v>
                </c:pt>
                <c:pt idx="65">
                  <c:v>260.08586999999989</c:v>
                </c:pt>
                <c:pt idx="66">
                  <c:v>262.64285999999993</c:v>
                </c:pt>
                <c:pt idx="67">
                  <c:v>265.21255000000019</c:v>
                </c:pt>
                <c:pt idx="68">
                  <c:v>267.76324999999997</c:v>
                </c:pt>
                <c:pt idx="69">
                  <c:v>270.29928000000018</c:v>
                </c:pt>
                <c:pt idx="70">
                  <c:v>272.81053999999995</c:v>
                </c:pt>
                <c:pt idx="71">
                  <c:v>275.31199000000015</c:v>
                </c:pt>
                <c:pt idx="72">
                  <c:v>277.73698000000013</c:v>
                </c:pt>
                <c:pt idx="73">
                  <c:v>280.12699999999995</c:v>
                </c:pt>
                <c:pt idx="74">
                  <c:v>282.51639000000023</c:v>
                </c:pt>
                <c:pt idx="75">
                  <c:v>284.85109000000011</c:v>
                </c:pt>
                <c:pt idx="76">
                  <c:v>287.19993000000022</c:v>
                </c:pt>
                <c:pt idx="77">
                  <c:v>289.51736000000028</c:v>
                </c:pt>
                <c:pt idx="78">
                  <c:v>291.84022000000004</c:v>
                </c:pt>
                <c:pt idx="79">
                  <c:v>294.09771000000001</c:v>
                </c:pt>
                <c:pt idx="80">
                  <c:v>296.36713000000009</c:v>
                </c:pt>
                <c:pt idx="81">
                  <c:v>298.65409</c:v>
                </c:pt>
                <c:pt idx="82">
                  <c:v>300.93913999999995</c:v>
                </c:pt>
                <c:pt idx="83">
                  <c:v>303.21050000000014</c:v>
                </c:pt>
                <c:pt idx="84">
                  <c:v>305.45434000000023</c:v>
                </c:pt>
                <c:pt idx="85">
                  <c:v>307.66805999999997</c:v>
                </c:pt>
                <c:pt idx="86">
                  <c:v>309.84709999999995</c:v>
                </c:pt>
                <c:pt idx="87">
                  <c:v>311.99323000000004</c:v>
                </c:pt>
                <c:pt idx="88">
                  <c:v>314.08307000000013</c:v>
                </c:pt>
                <c:pt idx="89">
                  <c:v>316.23698000000013</c:v>
                </c:pt>
                <c:pt idx="90">
                  <c:v>318.37734</c:v>
                </c:pt>
                <c:pt idx="91">
                  <c:v>320.51983999999993</c:v>
                </c:pt>
                <c:pt idx="92">
                  <c:v>322.62788</c:v>
                </c:pt>
                <c:pt idx="93">
                  <c:v>324.71125000000029</c:v>
                </c:pt>
                <c:pt idx="94">
                  <c:v>326.76483000000007</c:v>
                </c:pt>
                <c:pt idx="95">
                  <c:v>328.77719999999999</c:v>
                </c:pt>
                <c:pt idx="96">
                  <c:v>330.73300000000017</c:v>
                </c:pt>
                <c:pt idx="97">
                  <c:v>332.46288000000004</c:v>
                </c:pt>
                <c:pt idx="98">
                  <c:v>334.03306999999995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B8-4036-A777-5A7CC4FBCB7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  <c:pt idx="95">
                  <c:v>4.92502</c:v>
                </c:pt>
                <c:pt idx="96">
                  <c:v>4.9765100000000002</c:v>
                </c:pt>
              </c:numCache>
            </c:numRef>
          </c:xVal>
          <c:yVal>
            <c:numRef>
              <c:f>'SS-32mN-10'!$C$2:$C$100</c:f>
              <c:numCache>
                <c:formatCode>General</c:formatCode>
                <c:ptCount val="99"/>
                <c:pt idx="0">
                  <c:v>0</c:v>
                </c:pt>
                <c:pt idx="1">
                  <c:v>8.4387299999998504</c:v>
                </c:pt>
                <c:pt idx="2">
                  <c:v>16.530909999999949</c:v>
                </c:pt>
                <c:pt idx="3">
                  <c:v>24.210160000000087</c:v>
                </c:pt>
                <c:pt idx="4">
                  <c:v>31.541699999999764</c:v>
                </c:pt>
                <c:pt idx="5">
                  <c:v>38.915149999999812</c:v>
                </c:pt>
                <c:pt idx="6">
                  <c:v>46.18080000000009</c:v>
                </c:pt>
                <c:pt idx="7">
                  <c:v>53.275159999999687</c:v>
                </c:pt>
                <c:pt idx="8">
                  <c:v>60.167950000000019</c:v>
                </c:pt>
                <c:pt idx="9">
                  <c:v>66.665809999999965</c:v>
                </c:pt>
                <c:pt idx="10">
                  <c:v>72.904389999999694</c:v>
                </c:pt>
                <c:pt idx="11">
                  <c:v>79.557209999999941</c:v>
                </c:pt>
                <c:pt idx="12">
                  <c:v>86.064949999999953</c:v>
                </c:pt>
                <c:pt idx="13">
                  <c:v>92.347389999999905</c:v>
                </c:pt>
                <c:pt idx="14">
                  <c:v>98.602789999999914</c:v>
                </c:pt>
                <c:pt idx="15">
                  <c:v>104.72038999999995</c:v>
                </c:pt>
                <c:pt idx="16">
                  <c:v>110.70919000000004</c:v>
                </c:pt>
                <c:pt idx="17">
                  <c:v>116.58882999999969</c:v>
                </c:pt>
                <c:pt idx="18">
                  <c:v>122.36513999999988</c:v>
                </c:pt>
                <c:pt idx="19">
                  <c:v>128.07349999999997</c:v>
                </c:pt>
                <c:pt idx="20">
                  <c:v>133.62365</c:v>
                </c:pt>
                <c:pt idx="21">
                  <c:v>139.02617999999984</c:v>
                </c:pt>
                <c:pt idx="22">
                  <c:v>144.26670999999988</c:v>
                </c:pt>
                <c:pt idx="23">
                  <c:v>149.48046999999997</c:v>
                </c:pt>
                <c:pt idx="24">
                  <c:v>154.57346000000007</c:v>
                </c:pt>
                <c:pt idx="25">
                  <c:v>159.57591000000002</c:v>
                </c:pt>
                <c:pt idx="26">
                  <c:v>164.48158000000012</c:v>
                </c:pt>
                <c:pt idx="27">
                  <c:v>169.41899000000012</c:v>
                </c:pt>
                <c:pt idx="28">
                  <c:v>174.26335999999992</c:v>
                </c:pt>
                <c:pt idx="29">
                  <c:v>179.12649999999985</c:v>
                </c:pt>
                <c:pt idx="30">
                  <c:v>183.90319</c:v>
                </c:pt>
                <c:pt idx="31">
                  <c:v>188.64316999999983</c:v>
                </c:pt>
                <c:pt idx="32">
                  <c:v>193.34981999999991</c:v>
                </c:pt>
                <c:pt idx="33">
                  <c:v>198.0668499999997</c:v>
                </c:pt>
                <c:pt idx="34">
                  <c:v>202.72557999999981</c:v>
                </c:pt>
                <c:pt idx="35">
                  <c:v>207.27527000000009</c:v>
                </c:pt>
                <c:pt idx="36">
                  <c:v>211.79043999999976</c:v>
                </c:pt>
                <c:pt idx="37">
                  <c:v>216.2825600000001</c:v>
                </c:pt>
                <c:pt idx="38">
                  <c:v>220.72467999999981</c:v>
                </c:pt>
                <c:pt idx="39">
                  <c:v>225.08017999999993</c:v>
                </c:pt>
                <c:pt idx="40">
                  <c:v>229.35538999999972</c:v>
                </c:pt>
                <c:pt idx="41">
                  <c:v>233.63074000000006</c:v>
                </c:pt>
                <c:pt idx="42">
                  <c:v>237.77772000000004</c:v>
                </c:pt>
                <c:pt idx="43">
                  <c:v>241.94300999999996</c:v>
                </c:pt>
                <c:pt idx="44">
                  <c:v>245.98176999999987</c:v>
                </c:pt>
                <c:pt idx="45">
                  <c:v>249.96741999999995</c:v>
                </c:pt>
                <c:pt idx="46">
                  <c:v>253.91458000000011</c:v>
                </c:pt>
                <c:pt idx="47">
                  <c:v>257.85788000000002</c:v>
                </c:pt>
                <c:pt idx="48">
                  <c:v>261.71839999999975</c:v>
                </c:pt>
                <c:pt idx="49">
                  <c:v>265.5010699999998</c:v>
                </c:pt>
                <c:pt idx="50">
                  <c:v>269.25298999999995</c:v>
                </c:pt>
                <c:pt idx="51">
                  <c:v>273.05157000000008</c:v>
                </c:pt>
                <c:pt idx="52">
                  <c:v>276.80090999999993</c:v>
                </c:pt>
                <c:pt idx="53">
                  <c:v>280.4991399999999</c:v>
                </c:pt>
                <c:pt idx="54">
                  <c:v>284.12906999999996</c:v>
                </c:pt>
                <c:pt idx="55">
                  <c:v>287.70626999999968</c:v>
                </c:pt>
                <c:pt idx="56">
                  <c:v>291.27792999999974</c:v>
                </c:pt>
                <c:pt idx="57">
                  <c:v>294.82654000000002</c:v>
                </c:pt>
                <c:pt idx="58">
                  <c:v>298.32609000000002</c:v>
                </c:pt>
                <c:pt idx="59">
                  <c:v>301.82807999999977</c:v>
                </c:pt>
                <c:pt idx="60">
                  <c:v>305.32035999999971</c:v>
                </c:pt>
                <c:pt idx="61">
                  <c:v>308.88567000000012</c:v>
                </c:pt>
                <c:pt idx="62">
                  <c:v>312.4105099999997</c:v>
                </c:pt>
                <c:pt idx="63">
                  <c:v>315.92516999999998</c:v>
                </c:pt>
                <c:pt idx="64">
                  <c:v>319.42317000000003</c:v>
                </c:pt>
                <c:pt idx="65">
                  <c:v>322.99101999999993</c:v>
                </c:pt>
                <c:pt idx="66">
                  <c:v>326.59267999999975</c:v>
                </c:pt>
                <c:pt idx="67">
                  <c:v>330.08339999999998</c:v>
                </c:pt>
                <c:pt idx="68">
                  <c:v>333.46351000000004</c:v>
                </c:pt>
                <c:pt idx="69">
                  <c:v>336.7792199999999</c:v>
                </c:pt>
                <c:pt idx="70">
                  <c:v>340.20904999999993</c:v>
                </c:pt>
                <c:pt idx="71">
                  <c:v>343.62138000000004</c:v>
                </c:pt>
                <c:pt idx="72">
                  <c:v>346.89590999999973</c:v>
                </c:pt>
                <c:pt idx="73">
                  <c:v>350.10748999999987</c:v>
                </c:pt>
                <c:pt idx="74">
                  <c:v>353.34265000000005</c:v>
                </c:pt>
                <c:pt idx="75">
                  <c:v>356.60010999999986</c:v>
                </c:pt>
                <c:pt idx="76">
                  <c:v>359.88479999999981</c:v>
                </c:pt>
                <c:pt idx="77">
                  <c:v>363.12131999999974</c:v>
                </c:pt>
                <c:pt idx="78">
                  <c:v>366.26503000000002</c:v>
                </c:pt>
                <c:pt idx="79">
                  <c:v>369.4374600000001</c:v>
                </c:pt>
                <c:pt idx="80">
                  <c:v>372.61902999999984</c:v>
                </c:pt>
                <c:pt idx="81">
                  <c:v>375.83520999999973</c:v>
                </c:pt>
                <c:pt idx="82">
                  <c:v>378.85365000000002</c:v>
                </c:pt>
                <c:pt idx="83">
                  <c:v>381.83873999999969</c:v>
                </c:pt>
                <c:pt idx="84">
                  <c:v>384.86482999999998</c:v>
                </c:pt>
                <c:pt idx="85">
                  <c:v>387.91620999999986</c:v>
                </c:pt>
                <c:pt idx="86">
                  <c:v>390.88985000000002</c:v>
                </c:pt>
                <c:pt idx="87">
                  <c:v>393.80928999999969</c:v>
                </c:pt>
                <c:pt idx="88">
                  <c:v>396.90892000000031</c:v>
                </c:pt>
                <c:pt idx="89">
                  <c:v>399.85914000000002</c:v>
                </c:pt>
                <c:pt idx="90">
                  <c:v>402.99847999999974</c:v>
                </c:pt>
                <c:pt idx="91">
                  <c:v>406.08148000000028</c:v>
                </c:pt>
                <c:pt idx="92">
                  <c:v>408.97993999999971</c:v>
                </c:pt>
                <c:pt idx="93">
                  <c:v>411.97058999999945</c:v>
                </c:pt>
                <c:pt idx="94">
                  <c:v>414.50417999999945</c:v>
                </c:pt>
                <c:pt idx="95">
                  <c:v>417.69504000000006</c:v>
                </c:pt>
                <c:pt idx="96">
                  <c:v>420.67308999999977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0B8-4036-A777-5A7CC4FBCB7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  <c:pt idx="95">
                  <c:v>4.8683500000000004</c:v>
                </c:pt>
                <c:pt idx="96">
                  <c:v>4.9191099999999999</c:v>
                </c:pt>
                <c:pt idx="97">
                  <c:v>4.9729000000000001</c:v>
                </c:pt>
              </c:numCache>
            </c:numRef>
          </c:xVal>
          <c:yVal>
            <c:numRef>
              <c:f>'HS-32mN-10'!$C$2:$C$99</c:f>
              <c:numCache>
                <c:formatCode>General</c:formatCode>
                <c:ptCount val="98"/>
                <c:pt idx="0">
                  <c:v>0</c:v>
                </c:pt>
                <c:pt idx="1">
                  <c:v>5.0293900000001486</c:v>
                </c:pt>
                <c:pt idx="2">
                  <c:v>9.705449999999928</c:v>
                </c:pt>
                <c:pt idx="3">
                  <c:v>14.12270000000035</c:v>
                </c:pt>
                <c:pt idx="4">
                  <c:v>18.353650000000016</c:v>
                </c:pt>
                <c:pt idx="5">
                  <c:v>22.357089999999971</c:v>
                </c:pt>
                <c:pt idx="6">
                  <c:v>26.133440000000064</c:v>
                </c:pt>
                <c:pt idx="7">
                  <c:v>29.738209999999981</c:v>
                </c:pt>
                <c:pt idx="8">
                  <c:v>33.146210000000337</c:v>
                </c:pt>
                <c:pt idx="9">
                  <c:v>36.42305000000033</c:v>
                </c:pt>
                <c:pt idx="10">
                  <c:v>39.571230000000014</c:v>
                </c:pt>
                <c:pt idx="11">
                  <c:v>43.080010000000129</c:v>
                </c:pt>
                <c:pt idx="12">
                  <c:v>46.430610000000343</c:v>
                </c:pt>
                <c:pt idx="13">
                  <c:v>49.655300000000352</c:v>
                </c:pt>
                <c:pt idx="14">
                  <c:v>52.850800000000163</c:v>
                </c:pt>
                <c:pt idx="15">
                  <c:v>55.933750000000146</c:v>
                </c:pt>
                <c:pt idx="16">
                  <c:v>58.950280000000021</c:v>
                </c:pt>
                <c:pt idx="17">
                  <c:v>61.886340000000018</c:v>
                </c:pt>
                <c:pt idx="18">
                  <c:v>64.750820000000203</c:v>
                </c:pt>
                <c:pt idx="19">
                  <c:v>67.545720000000074</c:v>
                </c:pt>
                <c:pt idx="20">
                  <c:v>70.261199999999917</c:v>
                </c:pt>
                <c:pt idx="21">
                  <c:v>72.913109999999961</c:v>
                </c:pt>
                <c:pt idx="22">
                  <c:v>75.547990000000027</c:v>
                </c:pt>
                <c:pt idx="23">
                  <c:v>78.108999999999924</c:v>
                </c:pt>
                <c:pt idx="24">
                  <c:v>80.642640000000029</c:v>
                </c:pt>
                <c:pt idx="25">
                  <c:v>83.13686000000007</c:v>
                </c:pt>
                <c:pt idx="26">
                  <c:v>85.619100000000344</c:v>
                </c:pt>
                <c:pt idx="27">
                  <c:v>88.047770000000128</c:v>
                </c:pt>
                <c:pt idx="28">
                  <c:v>90.431690000000344</c:v>
                </c:pt>
                <c:pt idx="29">
                  <c:v>92.796620000000075</c:v>
                </c:pt>
                <c:pt idx="30">
                  <c:v>95.144990000000234</c:v>
                </c:pt>
                <c:pt idx="31">
                  <c:v>97.418050000000221</c:v>
                </c:pt>
                <c:pt idx="32">
                  <c:v>99.667449999999917</c:v>
                </c:pt>
                <c:pt idx="33">
                  <c:v>101.9070099999999</c:v>
                </c:pt>
                <c:pt idx="34">
                  <c:v>104.17450000000008</c:v>
                </c:pt>
                <c:pt idx="35">
                  <c:v>106.32078000000001</c:v>
                </c:pt>
                <c:pt idx="36">
                  <c:v>108.42929000000004</c:v>
                </c:pt>
                <c:pt idx="37">
                  <c:v>110.48730000000023</c:v>
                </c:pt>
                <c:pt idx="38">
                  <c:v>112.48946999999998</c:v>
                </c:pt>
                <c:pt idx="39">
                  <c:v>114.45904000000019</c:v>
                </c:pt>
                <c:pt idx="40">
                  <c:v>116.37084000000004</c:v>
                </c:pt>
                <c:pt idx="41">
                  <c:v>118.25651999999991</c:v>
                </c:pt>
                <c:pt idx="42">
                  <c:v>120.13520000000017</c:v>
                </c:pt>
                <c:pt idx="43">
                  <c:v>121.97832999999991</c:v>
                </c:pt>
                <c:pt idx="44">
                  <c:v>123.78467000000001</c:v>
                </c:pt>
                <c:pt idx="45">
                  <c:v>125.57810000000018</c:v>
                </c:pt>
                <c:pt idx="46">
                  <c:v>127.3745200000003</c:v>
                </c:pt>
                <c:pt idx="47">
                  <c:v>129.15044000000034</c:v>
                </c:pt>
                <c:pt idx="48">
                  <c:v>130.88382000000001</c:v>
                </c:pt>
                <c:pt idx="49">
                  <c:v>132.61518000000024</c:v>
                </c:pt>
                <c:pt idx="50">
                  <c:v>134.31532000000016</c:v>
                </c:pt>
                <c:pt idx="51">
                  <c:v>135.99875999999995</c:v>
                </c:pt>
                <c:pt idx="52">
                  <c:v>137.67023999999992</c:v>
                </c:pt>
                <c:pt idx="53">
                  <c:v>139.31939000000011</c:v>
                </c:pt>
                <c:pt idx="54">
                  <c:v>140.96887000000015</c:v>
                </c:pt>
                <c:pt idx="55">
                  <c:v>142.57531000000017</c:v>
                </c:pt>
                <c:pt idx="56">
                  <c:v>144.17122000000018</c:v>
                </c:pt>
                <c:pt idx="57">
                  <c:v>145.73681000000033</c:v>
                </c:pt>
                <c:pt idx="58">
                  <c:v>147.31377999999995</c:v>
                </c:pt>
                <c:pt idx="59">
                  <c:v>148.88982000000033</c:v>
                </c:pt>
                <c:pt idx="60">
                  <c:v>150.44147999999996</c:v>
                </c:pt>
                <c:pt idx="61">
                  <c:v>151.98516999999993</c:v>
                </c:pt>
                <c:pt idx="62">
                  <c:v>153.52874999999995</c:v>
                </c:pt>
                <c:pt idx="63">
                  <c:v>155.06818999999996</c:v>
                </c:pt>
                <c:pt idx="64">
                  <c:v>156.57461000000012</c:v>
                </c:pt>
                <c:pt idx="65">
                  <c:v>158.08555999999999</c:v>
                </c:pt>
                <c:pt idx="66">
                  <c:v>159.56010000000015</c:v>
                </c:pt>
                <c:pt idx="67">
                  <c:v>160.98342000000002</c:v>
                </c:pt>
                <c:pt idx="68">
                  <c:v>162.36586000000034</c:v>
                </c:pt>
                <c:pt idx="69">
                  <c:v>163.72044000000005</c:v>
                </c:pt>
                <c:pt idx="70">
                  <c:v>165.04682000000003</c:v>
                </c:pt>
                <c:pt idx="71">
                  <c:v>166.33328000000029</c:v>
                </c:pt>
                <c:pt idx="72">
                  <c:v>167.62584000000015</c:v>
                </c:pt>
                <c:pt idx="73">
                  <c:v>168.92516000000023</c:v>
                </c:pt>
                <c:pt idx="74">
                  <c:v>170.17590000000018</c:v>
                </c:pt>
                <c:pt idx="75">
                  <c:v>171.37545</c:v>
                </c:pt>
                <c:pt idx="76">
                  <c:v>172.55742000000009</c:v>
                </c:pt>
                <c:pt idx="77">
                  <c:v>173.78254000000015</c:v>
                </c:pt>
                <c:pt idx="78">
                  <c:v>175.03566000000001</c:v>
                </c:pt>
                <c:pt idx="79">
                  <c:v>176.24944000000005</c:v>
                </c:pt>
                <c:pt idx="80">
                  <c:v>177.47308000000021</c:v>
                </c:pt>
                <c:pt idx="81">
                  <c:v>178.70501000000013</c:v>
                </c:pt>
                <c:pt idx="82">
                  <c:v>179.92779999999993</c:v>
                </c:pt>
                <c:pt idx="83">
                  <c:v>181.11338000000023</c:v>
                </c:pt>
                <c:pt idx="84">
                  <c:v>182.28935000000001</c:v>
                </c:pt>
                <c:pt idx="85">
                  <c:v>183.46753000000035</c:v>
                </c:pt>
                <c:pt idx="86">
                  <c:v>184.61706000000004</c:v>
                </c:pt>
                <c:pt idx="87">
                  <c:v>185.74666999999999</c:v>
                </c:pt>
                <c:pt idx="88">
                  <c:v>186.87339999999995</c:v>
                </c:pt>
                <c:pt idx="89">
                  <c:v>188.06942000000026</c:v>
                </c:pt>
                <c:pt idx="90">
                  <c:v>189.28794999999991</c:v>
                </c:pt>
                <c:pt idx="91">
                  <c:v>190.49573000000009</c:v>
                </c:pt>
                <c:pt idx="92">
                  <c:v>191.84007999999994</c:v>
                </c:pt>
                <c:pt idx="93">
                  <c:v>193.01879000000008</c:v>
                </c:pt>
                <c:pt idx="94">
                  <c:v>194.16720000000032</c:v>
                </c:pt>
                <c:pt idx="95">
                  <c:v>195.1878300000003</c:v>
                </c:pt>
                <c:pt idx="96">
                  <c:v>196.36374000000023</c:v>
                </c:pt>
                <c:pt idx="97">
                  <c:v>197.28527000000031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0B8-4036-A777-5A7CC4FBC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'Pu-32mN-10'!$E$2:$E$96</c:f>
              <c:numCache>
                <c:formatCode>0.00E+00</c:formatCode>
                <c:ptCount val="95"/>
                <c:pt idx="1">
                  <c:v>3.8066334822766425E-2</c:v>
                </c:pt>
                <c:pt idx="2" formatCode="General">
                  <c:v>3.8037521208981143E-2</c:v>
                </c:pt>
                <c:pt idx="3" formatCode="General">
                  <c:v>3.765101980537703E-2</c:v>
                </c:pt>
                <c:pt idx="4" formatCode="General">
                  <c:v>3.6485368996109623E-2</c:v>
                </c:pt>
                <c:pt idx="5" formatCode="General">
                  <c:v>3.6295387777386966E-2</c:v>
                </c:pt>
                <c:pt idx="6" formatCode="General">
                  <c:v>3.5286866925506179E-2</c:v>
                </c:pt>
                <c:pt idx="7" formatCode="General">
                  <c:v>3.3241445012610935E-2</c:v>
                </c:pt>
                <c:pt idx="8" formatCode="General">
                  <c:v>2.9644211999641196E-2</c:v>
                </c:pt>
                <c:pt idx="9" formatCode="General">
                  <c:v>2.7308684495651978E-2</c:v>
                </c:pt>
                <c:pt idx="10" formatCode="General">
                  <c:v>2.8812174710972045E-2</c:v>
                </c:pt>
                <c:pt idx="11" formatCode="General">
                  <c:v>3.0266351442772114E-2</c:v>
                </c:pt>
                <c:pt idx="12" formatCode="General">
                  <c:v>2.9953611173533894E-2</c:v>
                </c:pt>
                <c:pt idx="13" formatCode="General">
                  <c:v>2.7685792193505608E-2</c:v>
                </c:pt>
                <c:pt idx="14" formatCode="General">
                  <c:v>2.6839369409608418E-2</c:v>
                </c:pt>
                <c:pt idx="15" formatCode="General">
                  <c:v>2.8678856538808594E-2</c:v>
                </c:pt>
                <c:pt idx="16" formatCode="General">
                  <c:v>2.8841966637816109E-2</c:v>
                </c:pt>
                <c:pt idx="17" formatCode="General">
                  <c:v>2.7006350373342761E-2</c:v>
                </c:pt>
                <c:pt idx="18" formatCode="General">
                  <c:v>2.6159184970042951E-2</c:v>
                </c:pt>
                <c:pt idx="19" formatCode="General">
                  <c:v>2.6298246782990482E-2</c:v>
                </c:pt>
                <c:pt idx="20" formatCode="General">
                  <c:v>2.3897118213401718E-2</c:v>
                </c:pt>
                <c:pt idx="21" formatCode="General">
                  <c:v>2.2618274941503737E-2</c:v>
                </c:pt>
                <c:pt idx="22" formatCode="General">
                  <c:v>2.337891077186088E-2</c:v>
                </c:pt>
                <c:pt idx="23" formatCode="General">
                  <c:v>2.3122352120263642E-2</c:v>
                </c:pt>
                <c:pt idx="24" formatCode="General">
                  <c:v>2.227195280739756E-2</c:v>
                </c:pt>
                <c:pt idx="25" formatCode="General">
                  <c:v>2.2751531909581315E-2</c:v>
                </c:pt>
                <c:pt idx="26" formatCode="General">
                  <c:v>2.2096628464757816E-2</c:v>
                </c:pt>
                <c:pt idx="27" formatCode="General">
                  <c:v>2.1949028055459157E-2</c:v>
                </c:pt>
                <c:pt idx="28" formatCode="General">
                  <c:v>2.2237149840543272E-2</c:v>
                </c:pt>
                <c:pt idx="29" formatCode="General">
                  <c:v>2.011314319401087E-2</c:v>
                </c:pt>
                <c:pt idx="30" formatCode="General">
                  <c:v>1.9456123608941903E-2</c:v>
                </c:pt>
                <c:pt idx="31" formatCode="General">
                  <c:v>2.0239405969600856E-2</c:v>
                </c:pt>
                <c:pt idx="32" formatCode="General">
                  <c:v>2.0682615967317346E-2</c:v>
                </c:pt>
                <c:pt idx="33" formatCode="General">
                  <c:v>2.0859813447034883E-2</c:v>
                </c:pt>
                <c:pt idx="34" formatCode="General">
                  <c:v>2.0722676931997461E-2</c:v>
                </c:pt>
                <c:pt idx="35" formatCode="General">
                  <c:v>2.0501069836889083E-2</c:v>
                </c:pt>
                <c:pt idx="36" formatCode="General">
                  <c:v>2.0221430070783485E-2</c:v>
                </c:pt>
                <c:pt idx="37" formatCode="General">
                  <c:v>2.008017597829094E-2</c:v>
                </c:pt>
                <c:pt idx="38" formatCode="General">
                  <c:v>1.9377360428648821E-2</c:v>
                </c:pt>
                <c:pt idx="39" formatCode="General">
                  <c:v>1.718371345065688E-2</c:v>
                </c:pt>
                <c:pt idx="40" formatCode="General">
                  <c:v>1.6255704640608614E-2</c:v>
                </c:pt>
                <c:pt idx="41" formatCode="General">
                  <c:v>1.7144870333455593E-2</c:v>
                </c:pt>
                <c:pt idx="42" formatCode="General">
                  <c:v>1.7517947922407014E-2</c:v>
                </c:pt>
                <c:pt idx="43" formatCode="General">
                  <c:v>1.7088847827258606E-2</c:v>
                </c:pt>
                <c:pt idx="44" formatCode="General">
                  <c:v>1.7428958577768532E-2</c:v>
                </c:pt>
                <c:pt idx="45" formatCode="General">
                  <c:v>1.7644323168233087E-2</c:v>
                </c:pt>
                <c:pt idx="46" formatCode="General">
                  <c:v>1.6783536843896055E-2</c:v>
                </c:pt>
                <c:pt idx="47" formatCode="General">
                  <c:v>1.6662370499505724E-2</c:v>
                </c:pt>
                <c:pt idx="48" formatCode="General">
                  <c:v>1.6944301899343747E-2</c:v>
                </c:pt>
                <c:pt idx="49" formatCode="General">
                  <c:v>1.6871102936481756E-2</c:v>
                </c:pt>
                <c:pt idx="50" formatCode="General">
                  <c:v>1.6111634377801182E-2</c:v>
                </c:pt>
                <c:pt idx="51" formatCode="General">
                  <c:v>1.5234907260901483E-2</c:v>
                </c:pt>
                <c:pt idx="52" formatCode="General">
                  <c:v>1.4907839006437265E-2</c:v>
                </c:pt>
                <c:pt idx="53" formatCode="General">
                  <c:v>1.5257233653702773E-2</c:v>
                </c:pt>
                <c:pt idx="54" formatCode="General">
                  <c:v>1.4603347017513466E-2</c:v>
                </c:pt>
                <c:pt idx="55" formatCode="General">
                  <c:v>1.433733238902591E-2</c:v>
                </c:pt>
                <c:pt idx="56" formatCode="General">
                  <c:v>1.4910667638911105E-2</c:v>
                </c:pt>
                <c:pt idx="57" formatCode="General">
                  <c:v>1.443135775382705E-2</c:v>
                </c:pt>
                <c:pt idx="58" formatCode="General">
                  <c:v>1.4114285312867179E-2</c:v>
                </c:pt>
                <c:pt idx="59" formatCode="General">
                  <c:v>1.3602555806431986E-2</c:v>
                </c:pt>
                <c:pt idx="60" formatCode="General">
                  <c:v>1.3366279752487673E-2</c:v>
                </c:pt>
                <c:pt idx="61" formatCode="General">
                  <c:v>1.3071119540298983E-2</c:v>
                </c:pt>
                <c:pt idx="62" formatCode="General">
                  <c:v>1.3644002097013537E-2</c:v>
                </c:pt>
                <c:pt idx="63" formatCode="General">
                  <c:v>1.4529753298482159E-2</c:v>
                </c:pt>
                <c:pt idx="64" formatCode="General">
                  <c:v>1.434252477324623E-2</c:v>
                </c:pt>
                <c:pt idx="65" formatCode="General">
                  <c:v>1.4161396694638647E-2</c:v>
                </c:pt>
                <c:pt idx="66" formatCode="General">
                  <c:v>1.4027264162966719E-2</c:v>
                </c:pt>
                <c:pt idx="67" formatCode="General">
                  <c:v>1.4027042135869494E-2</c:v>
                </c:pt>
                <c:pt idx="68" formatCode="General">
                  <c:v>1.3900813813081066E-2</c:v>
                </c:pt>
                <c:pt idx="69" formatCode="General">
                  <c:v>1.3533809069735971E-2</c:v>
                </c:pt>
                <c:pt idx="70" formatCode="General">
                  <c:v>1.3005620406881364E-2</c:v>
                </c:pt>
                <c:pt idx="71" formatCode="General">
                  <c:v>1.232489095511629E-2</c:v>
                </c:pt>
                <c:pt idx="72" formatCode="General">
                  <c:v>1.2598058906988868E-2</c:v>
                </c:pt>
                <c:pt idx="73" formatCode="General">
                  <c:v>1.2907030763901583E-2</c:v>
                </c:pt>
                <c:pt idx="74" formatCode="General">
                  <c:v>1.2592338617884301E-2</c:v>
                </c:pt>
                <c:pt idx="75" formatCode="General">
                  <c:v>1.2517848518663489E-2</c:v>
                </c:pt>
                <c:pt idx="76" formatCode="General">
                  <c:v>1.2233204596752067E-2</c:v>
                </c:pt>
                <c:pt idx="77" formatCode="General">
                  <c:v>1.2241248386950832E-2</c:v>
                </c:pt>
                <c:pt idx="78" formatCode="General">
                  <c:v>1.2379869810436331E-2</c:v>
                </c:pt>
                <c:pt idx="79" formatCode="General">
                  <c:v>1.1915407178300703E-2</c:v>
                </c:pt>
                <c:pt idx="80" formatCode="General">
                  <c:v>1.1897775108401563E-2</c:v>
                </c:pt>
                <c:pt idx="81" formatCode="General">
                  <c:v>1.2451971117366427E-2</c:v>
                </c:pt>
                <c:pt idx="82" formatCode="General">
                  <c:v>1.2084515779934484E-2</c:v>
                </c:pt>
                <c:pt idx="83" formatCode="General">
                  <c:v>1.1474071213073908E-2</c:v>
                </c:pt>
                <c:pt idx="84" formatCode="General">
                  <c:v>1.1012994987897992E-2</c:v>
                </c:pt>
                <c:pt idx="85" formatCode="General">
                  <c:v>1.0908232807778407E-2</c:v>
                </c:pt>
                <c:pt idx="86" formatCode="General">
                  <c:v>1.1219609251798343E-2</c:v>
                </c:pt>
                <c:pt idx="87" formatCode="General">
                  <c:v>1.1229818185324413E-2</c:v>
                </c:pt>
                <c:pt idx="88" formatCode="General">
                  <c:v>1.130425524253818E-2</c:v>
                </c:pt>
                <c:pt idx="89" formatCode="General">
                  <c:v>1.1128740364558987E-2</c:v>
                </c:pt>
                <c:pt idx="90" formatCode="General">
                  <c:v>1.050484110870924E-2</c:v>
                </c:pt>
                <c:pt idx="91" formatCode="General">
                  <c:v>1.0859086784365169E-2</c:v>
                </c:pt>
                <c:pt idx="92" formatCode="General">
                  <c:v>1.065856512509606E-2</c:v>
                </c:pt>
                <c:pt idx="93" formatCode="General">
                  <c:v>1.0141771310055617E-2</c:v>
                </c:pt>
                <c:pt idx="94" formatCode="General">
                  <c:v>9.9900763607667226E-3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A-41B4-9979-3F38EAC7922B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'ZnO-32mN-10'!$A$2:$A$97</c:f>
              <c:numCache>
                <c:formatCode>General</c:formatCode>
                <c:ptCount val="96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</c:numCache>
            </c:numRef>
          </c:xVal>
          <c:yVal>
            <c:numRef>
              <c:f>'ZnO-32mN-10'!$E$2:$E$97</c:f>
              <c:numCache>
                <c:formatCode>General</c:formatCode>
                <c:ptCount val="96"/>
                <c:pt idx="1">
                  <c:v>4.1082056899228662E-2</c:v>
                </c:pt>
                <c:pt idx="2">
                  <c:v>4.059954007782323E-2</c:v>
                </c:pt>
                <c:pt idx="3">
                  <c:v>3.8234990937017418E-2</c:v>
                </c:pt>
                <c:pt idx="4">
                  <c:v>3.5340557590588094E-2</c:v>
                </c:pt>
                <c:pt idx="5">
                  <c:v>3.4819606377367314E-2</c:v>
                </c:pt>
                <c:pt idx="6">
                  <c:v>3.3424402360374611E-2</c:v>
                </c:pt>
                <c:pt idx="7">
                  <c:v>3.1935076579941324E-2</c:v>
                </c:pt>
                <c:pt idx="8">
                  <c:v>3.1625988404002159E-2</c:v>
                </c:pt>
                <c:pt idx="9">
                  <c:v>3.0397827547658067E-2</c:v>
                </c:pt>
                <c:pt idx="10">
                  <c:v>3.1174026981427339E-2</c:v>
                </c:pt>
                <c:pt idx="11">
                  <c:v>3.2606317718286752E-2</c:v>
                </c:pt>
                <c:pt idx="12">
                  <c:v>3.2615572911984365E-2</c:v>
                </c:pt>
                <c:pt idx="13">
                  <c:v>3.1990737935025597E-2</c:v>
                </c:pt>
                <c:pt idx="14">
                  <c:v>3.0680905323537015E-2</c:v>
                </c:pt>
                <c:pt idx="15">
                  <c:v>2.979672710649817E-2</c:v>
                </c:pt>
                <c:pt idx="16">
                  <c:v>2.904131229252916E-2</c:v>
                </c:pt>
                <c:pt idx="17">
                  <c:v>2.8478810875448127E-2</c:v>
                </c:pt>
                <c:pt idx="18">
                  <c:v>2.760903586073625E-2</c:v>
                </c:pt>
                <c:pt idx="19">
                  <c:v>2.6637408774577598E-2</c:v>
                </c:pt>
                <c:pt idx="20">
                  <c:v>2.6183946865411731E-2</c:v>
                </c:pt>
                <c:pt idx="21">
                  <c:v>2.4772308799226615E-2</c:v>
                </c:pt>
                <c:pt idx="22">
                  <c:v>2.3481029105500834E-2</c:v>
                </c:pt>
                <c:pt idx="23">
                  <c:v>2.4035277396206298E-2</c:v>
                </c:pt>
                <c:pt idx="24">
                  <c:v>2.463213237797757E-2</c:v>
                </c:pt>
                <c:pt idx="25">
                  <c:v>2.4784353171328186E-2</c:v>
                </c:pt>
                <c:pt idx="26">
                  <c:v>2.4213697640516733E-2</c:v>
                </c:pt>
                <c:pt idx="27">
                  <c:v>2.3715828322701481E-2</c:v>
                </c:pt>
                <c:pt idx="28">
                  <c:v>2.3836862771023287E-2</c:v>
                </c:pt>
                <c:pt idx="29">
                  <c:v>2.284897708680645E-2</c:v>
                </c:pt>
                <c:pt idx="30">
                  <c:v>2.2060059432579927E-2</c:v>
                </c:pt>
                <c:pt idx="31">
                  <c:v>2.1991574940412387E-2</c:v>
                </c:pt>
                <c:pt idx="32">
                  <c:v>2.1609625550478552E-2</c:v>
                </c:pt>
                <c:pt idx="33">
                  <c:v>2.1137665892377994E-2</c:v>
                </c:pt>
                <c:pt idx="34">
                  <c:v>2.072391544640723E-2</c:v>
                </c:pt>
                <c:pt idx="35">
                  <c:v>2.0723126780503344E-2</c:v>
                </c:pt>
                <c:pt idx="36">
                  <c:v>2.0582793752719472E-2</c:v>
                </c:pt>
                <c:pt idx="37">
                  <c:v>2.0147859140730678E-2</c:v>
                </c:pt>
                <c:pt idx="38">
                  <c:v>1.9646260647759095E-2</c:v>
                </c:pt>
                <c:pt idx="39">
                  <c:v>1.9001267644322781E-2</c:v>
                </c:pt>
                <c:pt idx="40">
                  <c:v>1.8821328142686083E-2</c:v>
                </c:pt>
                <c:pt idx="41">
                  <c:v>1.9008095447347273E-2</c:v>
                </c:pt>
                <c:pt idx="42">
                  <c:v>1.9027683610755811E-2</c:v>
                </c:pt>
                <c:pt idx="43">
                  <c:v>1.8549611745271678E-2</c:v>
                </c:pt>
                <c:pt idx="44">
                  <c:v>1.842229726182322E-2</c:v>
                </c:pt>
                <c:pt idx="45">
                  <c:v>1.852009234737538E-2</c:v>
                </c:pt>
                <c:pt idx="46">
                  <c:v>1.7645397314077656E-2</c:v>
                </c:pt>
                <c:pt idx="47">
                  <c:v>1.6666593375447476E-2</c:v>
                </c:pt>
                <c:pt idx="48">
                  <c:v>1.6487132249201463E-2</c:v>
                </c:pt>
                <c:pt idx="49">
                  <c:v>1.5979604746478315E-2</c:v>
                </c:pt>
                <c:pt idx="50">
                  <c:v>1.6216488715403096E-2</c:v>
                </c:pt>
                <c:pt idx="51">
                  <c:v>1.6935737681145063E-2</c:v>
                </c:pt>
                <c:pt idx="52">
                  <c:v>1.6623582997214711E-2</c:v>
                </c:pt>
                <c:pt idx="53">
                  <c:v>1.6609903050339981E-2</c:v>
                </c:pt>
                <c:pt idx="54">
                  <c:v>1.6646883227059317E-2</c:v>
                </c:pt>
                <c:pt idx="55">
                  <c:v>1.6344843529459661E-2</c:v>
                </c:pt>
                <c:pt idx="56">
                  <c:v>1.6237347152505344E-2</c:v>
                </c:pt>
                <c:pt idx="57">
                  <c:v>1.6277628102259231E-2</c:v>
                </c:pt>
                <c:pt idx="58">
                  <c:v>1.5949969427837444E-2</c:v>
                </c:pt>
                <c:pt idx="59">
                  <c:v>1.5548017495069096E-2</c:v>
                </c:pt>
                <c:pt idx="60">
                  <c:v>1.4992026215290588E-2</c:v>
                </c:pt>
                <c:pt idx="61">
                  <c:v>1.489964037345585E-2</c:v>
                </c:pt>
                <c:pt idx="62">
                  <c:v>1.4874695641064634E-2</c:v>
                </c:pt>
                <c:pt idx="63">
                  <c:v>1.4739465271475478E-2</c:v>
                </c:pt>
                <c:pt idx="64">
                  <c:v>1.4172631161278411E-2</c:v>
                </c:pt>
                <c:pt idx="65">
                  <c:v>1.3764733098746875E-2</c:v>
                </c:pt>
                <c:pt idx="66">
                  <c:v>1.4039515994010118E-2</c:v>
                </c:pt>
                <c:pt idx="67">
                  <c:v>1.3978341430748987E-2</c:v>
                </c:pt>
                <c:pt idx="68">
                  <c:v>1.3011804838987851E-2</c:v>
                </c:pt>
                <c:pt idx="69">
                  <c:v>1.3047750217739644E-2</c:v>
                </c:pt>
                <c:pt idx="70">
                  <c:v>1.4220561548798829E-2</c:v>
                </c:pt>
                <c:pt idx="71">
                  <c:v>1.4285431760770307E-2</c:v>
                </c:pt>
                <c:pt idx="72">
                  <c:v>1.3895728959851592E-2</c:v>
                </c:pt>
                <c:pt idx="73">
                  <c:v>1.384450540371349E-2</c:v>
                </c:pt>
                <c:pt idx="74">
                  <c:v>1.3859930380838402E-2</c:v>
                </c:pt>
                <c:pt idx="75">
                  <c:v>1.3576595065873583E-2</c:v>
                </c:pt>
                <c:pt idx="76">
                  <c:v>1.3088260384500224E-2</c:v>
                </c:pt>
                <c:pt idx="77">
                  <c:v>1.2756692256082653E-2</c:v>
                </c:pt>
                <c:pt idx="78">
                  <c:v>1.3005295827173082E-2</c:v>
                </c:pt>
                <c:pt idx="79">
                  <c:v>1.2841513433399636E-2</c:v>
                </c:pt>
                <c:pt idx="80">
                  <c:v>1.2267126980699388E-2</c:v>
                </c:pt>
                <c:pt idx="81">
                  <c:v>1.2435944769211839E-2</c:v>
                </c:pt>
                <c:pt idx="82">
                  <c:v>1.2432530188924495E-2</c:v>
                </c:pt>
                <c:pt idx="83">
                  <c:v>1.2124795166100547E-2</c:v>
                </c:pt>
                <c:pt idx="84">
                  <c:v>1.2158056827425118E-2</c:v>
                </c:pt>
                <c:pt idx="85">
                  <c:v>1.217530558734089E-2</c:v>
                </c:pt>
                <c:pt idx="86">
                  <c:v>1.213069878467621E-2</c:v>
                </c:pt>
                <c:pt idx="87">
                  <c:v>1.1632144712868603E-2</c:v>
                </c:pt>
                <c:pt idx="88">
                  <c:v>1.1686848627247512E-2</c:v>
                </c:pt>
                <c:pt idx="89">
                  <c:v>1.1736782293658633E-2</c:v>
                </c:pt>
                <c:pt idx="90">
                  <c:v>1.1535007372238348E-2</c:v>
                </c:pt>
                <c:pt idx="91">
                  <c:v>1.1260836840136059E-2</c:v>
                </c:pt>
                <c:pt idx="92">
                  <c:v>1.090308739292772E-2</c:v>
                </c:pt>
                <c:pt idx="93">
                  <c:v>1.118166537413918E-2</c:v>
                </c:pt>
                <c:pt idx="94">
                  <c:v>1.1112766636263583E-2</c:v>
                </c:pt>
                <c:pt idx="95">
                  <c:v>1.087678811808942E-2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A-41B4-9979-3F38EAC7922B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</c:numCache>
            </c:numRef>
          </c:xVal>
          <c:yVal>
            <c:numRef>
              <c:f>'SS-32mN-10'!$E$2:$E$96</c:f>
              <c:numCache>
                <c:formatCode>General</c:formatCode>
                <c:ptCount val="95"/>
                <c:pt idx="1">
                  <c:v>4.1409081663658337E-2</c:v>
                </c:pt>
                <c:pt idx="2">
                  <c:v>4.0448173212597971E-2</c:v>
                </c:pt>
                <c:pt idx="3">
                  <c:v>3.9766378270086514E-2</c:v>
                </c:pt>
                <c:pt idx="4">
                  <c:v>3.8382817144946013E-2</c:v>
                </c:pt>
                <c:pt idx="5">
                  <c:v>3.7957816902394949E-2</c:v>
                </c:pt>
                <c:pt idx="6">
                  <c:v>3.6575878290582585E-2</c:v>
                </c:pt>
                <c:pt idx="7">
                  <c:v>3.5322585205190535E-2</c:v>
                </c:pt>
                <c:pt idx="8">
                  <c:v>3.3944531210107334E-2</c:v>
                </c:pt>
                <c:pt idx="9">
                  <c:v>2.9410558437800178E-2</c:v>
                </c:pt>
                <c:pt idx="10">
                  <c:v>2.7976086302643349E-2</c:v>
                </c:pt>
                <c:pt idx="11">
                  <c:v>3.003778699908578E-2</c:v>
                </c:pt>
                <c:pt idx="12">
                  <c:v>3.1830165701039755E-2</c:v>
                </c:pt>
                <c:pt idx="13">
                  <c:v>3.2414362330784971E-2</c:v>
                </c:pt>
                <c:pt idx="14">
                  <c:v>3.029301365747844E-2</c:v>
                </c:pt>
                <c:pt idx="15">
                  <c:v>2.860647824179163E-2</c:v>
                </c:pt>
                <c:pt idx="16">
                  <c:v>2.9282055805331119E-2</c:v>
                </c:pt>
                <c:pt idx="17">
                  <c:v>2.9955123568533689E-2</c:v>
                </c:pt>
                <c:pt idx="18">
                  <c:v>2.9932233845971035E-2</c:v>
                </c:pt>
                <c:pt idx="19">
                  <c:v>2.9726373398819426E-2</c:v>
                </c:pt>
                <c:pt idx="20">
                  <c:v>2.8882937330095119E-2</c:v>
                </c:pt>
                <c:pt idx="21">
                  <c:v>2.8035545371534E-2</c:v>
                </c:pt>
                <c:pt idx="22">
                  <c:v>2.7520342832291326E-2</c:v>
                </c:pt>
                <c:pt idx="23">
                  <c:v>2.7361593169555137E-2</c:v>
                </c:pt>
                <c:pt idx="24">
                  <c:v>2.6789964465894475E-2</c:v>
                </c:pt>
                <c:pt idx="25">
                  <c:v>2.5824833538627384E-2</c:v>
                </c:pt>
                <c:pt idx="26">
                  <c:v>2.4586989219089753E-2</c:v>
                </c:pt>
                <c:pt idx="27">
                  <c:v>2.4617016722783238E-2</c:v>
                </c:pt>
                <c:pt idx="28">
                  <c:v>2.5092412492214E-2</c:v>
                </c:pt>
                <c:pt idx="29">
                  <c:v>2.4981534302714142E-2</c:v>
                </c:pt>
                <c:pt idx="30">
                  <c:v>2.3895655536657782E-2</c:v>
                </c:pt>
                <c:pt idx="31">
                  <c:v>2.2604333189038879E-2</c:v>
                </c:pt>
                <c:pt idx="32">
                  <c:v>2.2843771453864552E-2</c:v>
                </c:pt>
                <c:pt idx="33">
                  <c:v>2.3620313892440039E-2</c:v>
                </c:pt>
                <c:pt idx="34">
                  <c:v>2.3408308900232426E-2</c:v>
                </c:pt>
                <c:pt idx="35">
                  <c:v>2.2406376717071904E-2</c:v>
                </c:pt>
                <c:pt idx="36">
                  <c:v>2.1188727447533119E-2</c:v>
                </c:pt>
                <c:pt idx="37">
                  <c:v>2.0956114709340334E-2</c:v>
                </c:pt>
                <c:pt idx="38">
                  <c:v>2.1476028228646492E-2</c:v>
                </c:pt>
                <c:pt idx="39">
                  <c:v>2.0754691646249903E-2</c:v>
                </c:pt>
                <c:pt idx="40">
                  <c:v>2.1248922524829499E-2</c:v>
                </c:pt>
                <c:pt idx="41">
                  <c:v>1.9117720976457014E-2</c:v>
                </c:pt>
                <c:pt idx="42">
                  <c:v>1.7999530455391818E-2</c:v>
                </c:pt>
                <c:pt idx="43">
                  <c:v>1.9612912014937131E-2</c:v>
                </c:pt>
                <c:pt idx="44">
                  <c:v>1.9869185412062687E-2</c:v>
                </c:pt>
                <c:pt idx="45">
                  <c:v>1.9609155595423377E-2</c:v>
                </c:pt>
                <c:pt idx="46">
                  <c:v>1.9314991916215558E-2</c:v>
                </c:pt>
                <c:pt idx="47">
                  <c:v>1.9161946326439697E-2</c:v>
                </c:pt>
                <c:pt idx="48">
                  <c:v>1.8804195646866081E-2</c:v>
                </c:pt>
                <c:pt idx="49">
                  <c:v>1.9207695457860625E-2</c:v>
                </c:pt>
                <c:pt idx="50">
                  <c:v>1.9629684674503604E-2</c:v>
                </c:pt>
                <c:pt idx="51">
                  <c:v>1.9172167785273954E-2</c:v>
                </c:pt>
                <c:pt idx="52">
                  <c:v>1.9092498984274894E-2</c:v>
                </c:pt>
                <c:pt idx="53">
                  <c:v>1.9194367336331394E-2</c:v>
                </c:pt>
                <c:pt idx="54">
                  <c:v>1.8479936685833174E-2</c:v>
                </c:pt>
                <c:pt idx="55">
                  <c:v>1.8126740924028925E-2</c:v>
                </c:pt>
                <c:pt idx="56">
                  <c:v>1.8403506571639836E-2</c:v>
                </c:pt>
                <c:pt idx="57">
                  <c:v>1.7835995455182978E-2</c:v>
                </c:pt>
                <c:pt idx="58">
                  <c:v>1.7526810089063094E-2</c:v>
                </c:pt>
                <c:pt idx="59">
                  <c:v>1.7847657547788099E-2</c:v>
                </c:pt>
                <c:pt idx="60">
                  <c:v>1.7931191191014509E-2</c:v>
                </c:pt>
                <c:pt idx="61">
                  <c:v>1.7872205005485461E-2</c:v>
                </c:pt>
                <c:pt idx="62">
                  <c:v>1.6664456624700705E-2</c:v>
                </c:pt>
                <c:pt idx="63">
                  <c:v>1.6208540852907145E-2</c:v>
                </c:pt>
                <c:pt idx="64">
                  <c:v>1.670883343791732E-2</c:v>
                </c:pt>
                <c:pt idx="65">
                  <c:v>1.6950250621237225E-2</c:v>
                </c:pt>
                <c:pt idx="66">
                  <c:v>1.6899459205783937E-2</c:v>
                </c:pt>
                <c:pt idx="67">
                  <c:v>1.6948752287247824E-2</c:v>
                </c:pt>
                <c:pt idx="68">
                  <c:v>1.5729368294428617E-2</c:v>
                </c:pt>
                <c:pt idx="69">
                  <c:v>1.5444675647452064E-2</c:v>
                </c:pt>
                <c:pt idx="70">
                  <c:v>1.6322132403133075E-2</c:v>
                </c:pt>
                <c:pt idx="71">
                  <c:v>1.4541242081191449E-2</c:v>
                </c:pt>
                <c:pt idx="72">
                  <c:v>1.4000798899479581E-2</c:v>
                </c:pt>
                <c:pt idx="73">
                  <c:v>1.4870393615709424E-2</c:v>
                </c:pt>
                <c:pt idx="74">
                  <c:v>1.4292790669623398E-2</c:v>
                </c:pt>
                <c:pt idx="75">
                  <c:v>1.4684308918229865E-2</c:v>
                </c:pt>
                <c:pt idx="76">
                  <c:v>1.5490214100379868E-2</c:v>
                </c:pt>
                <c:pt idx="77">
                  <c:v>1.5103887730014771E-2</c:v>
                </c:pt>
                <c:pt idx="78">
                  <c:v>1.5298849822141107E-2</c:v>
                </c:pt>
                <c:pt idx="79">
                  <c:v>1.5788277680800249E-2</c:v>
                </c:pt>
                <c:pt idx="80">
                  <c:v>1.5717417198590693E-2</c:v>
                </c:pt>
                <c:pt idx="81">
                  <c:v>1.5251087532298781E-2</c:v>
                </c:pt>
                <c:pt idx="82">
                  <c:v>1.5129809560339614E-2</c:v>
                </c:pt>
                <c:pt idx="83">
                  <c:v>1.5341829080556653E-2</c:v>
                </c:pt>
                <c:pt idx="84">
                  <c:v>1.5125434559220982E-2</c:v>
                </c:pt>
                <c:pt idx="85">
                  <c:v>1.4765676529751616E-2</c:v>
                </c:pt>
                <c:pt idx="86">
                  <c:v>1.3860138365038547E-2</c:v>
                </c:pt>
                <c:pt idx="87">
                  <c:v>1.2574426197212486E-2</c:v>
                </c:pt>
                <c:pt idx="88">
                  <c:v>1.3290760789706571E-2</c:v>
                </c:pt>
                <c:pt idx="89">
                  <c:v>1.4444111271887602E-2</c:v>
                </c:pt>
                <c:pt idx="90">
                  <c:v>1.3836579777922775E-2</c:v>
                </c:pt>
                <c:pt idx="91">
                  <c:v>1.4138694357114514E-2</c:v>
                </c:pt>
                <c:pt idx="92">
                  <c:v>1.4921831187585752E-2</c:v>
                </c:pt>
                <c:pt idx="93">
                  <c:v>1.3538148497554782E-2</c:v>
                </c:pt>
                <c:pt idx="94">
                  <c:v>1.2536907659096035E-2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A-41B4-9979-3F38EAC7922B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</c:numCache>
            </c:numRef>
          </c:xVal>
          <c:yVal>
            <c:numRef>
              <c:f>'HS-32mN-10'!$E$2:$E$96</c:f>
              <c:numCache>
                <c:formatCode>General</c:formatCode>
                <c:ptCount val="95"/>
                <c:pt idx="1">
                  <c:v>3.2416868690486877E-2</c:v>
                </c:pt>
                <c:pt idx="2">
                  <c:v>3.2705236570806456E-2</c:v>
                </c:pt>
                <c:pt idx="3">
                  <c:v>2.7341225190304859E-2</c:v>
                </c:pt>
                <c:pt idx="4">
                  <c:v>2.5538162047816348E-2</c:v>
                </c:pt>
                <c:pt idx="5">
                  <c:v>2.7796902503849315E-2</c:v>
                </c:pt>
                <c:pt idx="6">
                  <c:v>2.678750072748589E-2</c:v>
                </c:pt>
                <c:pt idx="7">
                  <c:v>2.3892342347227251E-2</c:v>
                </c:pt>
                <c:pt idx="8">
                  <c:v>2.206037180304013E-2</c:v>
                </c:pt>
                <c:pt idx="9">
                  <c:v>2.2378507637767539E-2</c:v>
                </c:pt>
                <c:pt idx="10">
                  <c:v>2.3599073652888714E-2</c:v>
                </c:pt>
                <c:pt idx="11">
                  <c:v>2.4883484545201683E-2</c:v>
                </c:pt>
                <c:pt idx="12">
                  <c:v>2.4175653737971193E-2</c:v>
                </c:pt>
                <c:pt idx="13">
                  <c:v>2.3209203014833833E-2</c:v>
                </c:pt>
                <c:pt idx="14">
                  <c:v>2.2706675835219167E-2</c:v>
                </c:pt>
                <c:pt idx="15">
                  <c:v>2.1718569089485024E-2</c:v>
                </c:pt>
                <c:pt idx="16">
                  <c:v>2.0718281147300545E-2</c:v>
                </c:pt>
                <c:pt idx="17">
                  <c:v>2.0019372839861653E-2</c:v>
                </c:pt>
                <c:pt idx="18">
                  <c:v>2.0002791338377388E-2</c:v>
                </c:pt>
                <c:pt idx="19">
                  <c:v>2.014055506397279E-2</c:v>
                </c:pt>
                <c:pt idx="20">
                  <c:v>2.0014424268627262E-2</c:v>
                </c:pt>
                <c:pt idx="21">
                  <c:v>1.9569515620350027E-2</c:v>
                </c:pt>
                <c:pt idx="22">
                  <c:v>1.9216787887267942E-2</c:v>
                </c:pt>
                <c:pt idx="23">
                  <c:v>1.9125883617100901E-2</c:v>
                </c:pt>
                <c:pt idx="24">
                  <c:v>1.8752196922805327E-2</c:v>
                </c:pt>
                <c:pt idx="25">
                  <c:v>1.7564146427593283E-2</c:v>
                </c:pt>
                <c:pt idx="26">
                  <c:v>1.6539537383619591E-2</c:v>
                </c:pt>
                <c:pt idx="27">
                  <c:v>1.6427396495718786E-2</c:v>
                </c:pt>
                <c:pt idx="28">
                  <c:v>1.6325155901900021E-2</c:v>
                </c:pt>
                <c:pt idx="29">
                  <c:v>1.5745975066780368E-2</c:v>
                </c:pt>
                <c:pt idx="30">
                  <c:v>1.5770975084944103E-2</c:v>
                </c:pt>
                <c:pt idx="31">
                  <c:v>1.6136018574001723E-2</c:v>
                </c:pt>
                <c:pt idx="32">
                  <c:v>1.5552748944624493E-2</c:v>
                </c:pt>
                <c:pt idx="33">
                  <c:v>1.4867737455120697E-2</c:v>
                </c:pt>
                <c:pt idx="34">
                  <c:v>1.4583374726851369E-2</c:v>
                </c:pt>
                <c:pt idx="35">
                  <c:v>1.4317067330796022E-2</c:v>
                </c:pt>
                <c:pt idx="36">
                  <c:v>1.4375273804590421E-2</c:v>
                </c:pt>
                <c:pt idx="37">
                  <c:v>1.4496163591517449E-2</c:v>
                </c:pt>
                <c:pt idx="38">
                  <c:v>1.4075545099598241E-2</c:v>
                </c:pt>
                <c:pt idx="39">
                  <c:v>1.3669251980882336E-2</c:v>
                </c:pt>
                <c:pt idx="40">
                  <c:v>1.3506882901489504E-2</c:v>
                </c:pt>
                <c:pt idx="41">
                  <c:v>1.350889662710086E-2</c:v>
                </c:pt>
                <c:pt idx="42">
                  <c:v>1.3176471317961767E-2</c:v>
                </c:pt>
                <c:pt idx="43">
                  <c:v>1.2095492006410025E-2</c:v>
                </c:pt>
                <c:pt idx="44">
                  <c:v>1.1993934491787955E-2</c:v>
                </c:pt>
                <c:pt idx="45">
                  <c:v>1.281944898541291E-2</c:v>
                </c:pt>
                <c:pt idx="46">
                  <c:v>1.237125139044298E-2</c:v>
                </c:pt>
                <c:pt idx="47">
                  <c:v>1.1526978642571841E-2</c:v>
                </c:pt>
                <c:pt idx="48">
                  <c:v>1.1845536126670728E-2</c:v>
                </c:pt>
                <c:pt idx="49">
                  <c:v>1.212919625991148E-2</c:v>
                </c:pt>
                <c:pt idx="50">
                  <c:v>1.1958648578580745E-2</c:v>
                </c:pt>
                <c:pt idx="51">
                  <c:v>1.2206719182201307E-2</c:v>
                </c:pt>
                <c:pt idx="52">
                  <c:v>1.2200946044822799E-2</c:v>
                </c:pt>
                <c:pt idx="53">
                  <c:v>1.2114348163818707E-2</c:v>
                </c:pt>
                <c:pt idx="54">
                  <c:v>1.1905798981097107E-2</c:v>
                </c:pt>
                <c:pt idx="55">
                  <c:v>1.0904552326861758E-2</c:v>
                </c:pt>
                <c:pt idx="56">
                  <c:v>1.0227001062675359E-2</c:v>
                </c:pt>
                <c:pt idx="57">
                  <c:v>1.0120049182287994E-2</c:v>
                </c:pt>
                <c:pt idx="58">
                  <c:v>1.0381540371250882E-2</c:v>
                </c:pt>
                <c:pt idx="59">
                  <c:v>1.0796346450421093E-2</c:v>
                </c:pt>
                <c:pt idx="60">
                  <c:v>1.0591246142587928E-2</c:v>
                </c:pt>
                <c:pt idx="61">
                  <c:v>9.9002585592912196E-3</c:v>
                </c:pt>
                <c:pt idx="62">
                  <c:v>9.8479133022345948E-3</c:v>
                </c:pt>
                <c:pt idx="63">
                  <c:v>1.0047773722785716E-2</c:v>
                </c:pt>
                <c:pt idx="64">
                  <c:v>9.839030582089103E-3</c:v>
                </c:pt>
                <c:pt idx="65">
                  <c:v>9.8531132632022293E-3</c:v>
                </c:pt>
                <c:pt idx="66">
                  <c:v>9.8877957829356777E-3</c:v>
                </c:pt>
                <c:pt idx="67">
                  <c:v>9.8986438189033049E-3</c:v>
                </c:pt>
                <c:pt idx="68">
                  <c:v>9.3922662882059069E-3</c:v>
                </c:pt>
                <c:pt idx="69">
                  <c:v>9.1148457163556136E-3</c:v>
                </c:pt>
                <c:pt idx="70">
                  <c:v>9.0575552888328987E-3</c:v>
                </c:pt>
                <c:pt idx="71">
                  <c:v>8.9123734864339204E-3</c:v>
                </c:pt>
                <c:pt idx="72">
                  <c:v>9.0198954199385284E-3</c:v>
                </c:pt>
                <c:pt idx="73">
                  <c:v>8.8676874550651721E-3</c:v>
                </c:pt>
                <c:pt idx="74">
                  <c:v>8.2796010542038369E-3</c:v>
                </c:pt>
                <c:pt idx="75">
                  <c:v>7.835332326617964E-3</c:v>
                </c:pt>
                <c:pt idx="76">
                  <c:v>7.9132105896797273E-3</c:v>
                </c:pt>
                <c:pt idx="77">
                  <c:v>8.436484808262595E-3</c:v>
                </c:pt>
                <c:pt idx="78">
                  <c:v>8.7419870456463267E-3</c:v>
                </c:pt>
                <c:pt idx="79">
                  <c:v>8.5683051978886083E-3</c:v>
                </c:pt>
                <c:pt idx="80">
                  <c:v>8.7193896393901182E-3</c:v>
                </c:pt>
                <c:pt idx="81">
                  <c:v>8.7144305831933274E-3</c:v>
                </c:pt>
                <c:pt idx="82">
                  <c:v>8.4144877621000116E-3</c:v>
                </c:pt>
                <c:pt idx="83">
                  <c:v>8.4501907471876501E-3</c:v>
                </c:pt>
                <c:pt idx="84">
                  <c:v>8.4657338201794621E-3</c:v>
                </c:pt>
                <c:pt idx="85">
                  <c:v>8.2456886049797687E-3</c:v>
                </c:pt>
                <c:pt idx="86">
                  <c:v>7.9078159137792869E-3</c:v>
                </c:pt>
                <c:pt idx="87">
                  <c:v>7.8952938670077705E-3</c:v>
                </c:pt>
                <c:pt idx="88">
                  <c:v>8.21422422865665E-3</c:v>
                </c:pt>
                <c:pt idx="89">
                  <c:v>8.1862897361772366E-3</c:v>
                </c:pt>
                <c:pt idx="90">
                  <c:v>7.993025736858176E-3</c:v>
                </c:pt>
                <c:pt idx="91">
                  <c:v>8.4857108898411474E-3</c:v>
                </c:pt>
                <c:pt idx="92">
                  <c:v>8.4576149396323724E-3</c:v>
                </c:pt>
                <c:pt idx="93">
                  <c:v>7.8609716564191044E-3</c:v>
                </c:pt>
                <c:pt idx="94">
                  <c:v>7.2104545174532684E-3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A-41B4-9979-3F38EAC7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5.000000000000001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0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'Pu-32mN-10'!$H$2:$H$100</c:f>
              <c:numCache>
                <c:formatCode>General</c:formatCode>
                <c:ptCount val="99"/>
                <c:pt idx="1">
                  <c:v>-3.2684249879067959</c:v>
                </c:pt>
                <c:pt idx="2">
                  <c:v>-3.2691822061783644</c:v>
                </c:pt>
                <c:pt idx="3">
                  <c:v>-3.2793952386388687</c:v>
                </c:pt>
                <c:pt idx="4">
                  <c:v>-3.3108439481769509</c:v>
                </c:pt>
                <c:pt idx="5">
                  <c:v>-3.3160646042581319</c:v>
                </c:pt>
                <c:pt idx="6">
                  <c:v>-3.3442444260379589</c:v>
                </c:pt>
                <c:pt idx="7">
                  <c:v>-3.4039578378395654</c:v>
                </c:pt>
                <c:pt idx="8">
                  <c:v>-3.5184883833991933</c:v>
                </c:pt>
                <c:pt idx="9">
                  <c:v>-3.6005505139847154</c:v>
                </c:pt>
                <c:pt idx="10">
                  <c:v>-3.5469572481468039</c:v>
                </c:pt>
                <c:pt idx="11">
                  <c:v>-3.4977186969836183</c:v>
                </c:pt>
                <c:pt idx="12">
                  <c:v>-3.5081053882822597</c:v>
                </c:pt>
                <c:pt idx="13">
                  <c:v>-3.5868359145778332</c:v>
                </c:pt>
                <c:pt idx="14">
                  <c:v>-3.61788546158057</c:v>
                </c:pt>
                <c:pt idx="15">
                  <c:v>-3.551595133682611</c:v>
                </c:pt>
                <c:pt idx="16">
                  <c:v>-3.5459237775652035</c:v>
                </c:pt>
                <c:pt idx="17">
                  <c:v>-3.6116832416200646</c:v>
                </c:pt>
                <c:pt idx="18">
                  <c:v>-3.6435549084578822</c:v>
                </c:pt>
                <c:pt idx="19">
                  <c:v>-3.6382530042641523</c:v>
                </c:pt>
                <c:pt idx="20">
                  <c:v>-3.7339974041597608</c:v>
                </c:pt>
                <c:pt idx="21">
                  <c:v>-3.7889970737352887</c:v>
                </c:pt>
                <c:pt idx="22">
                  <c:v>-3.755920912053373</c:v>
                </c:pt>
                <c:pt idx="23">
                  <c:v>-3.7669555050471248</c:v>
                </c:pt>
                <c:pt idx="24">
                  <c:v>-3.8044271137531003</c:v>
                </c:pt>
                <c:pt idx="25">
                  <c:v>-3.7831227991672973</c:v>
                </c:pt>
                <c:pt idx="26">
                  <c:v>-3.812330240252364</c:v>
                </c:pt>
                <c:pt idx="27">
                  <c:v>-3.8190324203748656</c:v>
                </c:pt>
                <c:pt idx="28">
                  <c:v>-3.8059909724640959</c:v>
                </c:pt>
                <c:pt idx="29">
                  <c:v>-3.9063817873608895</c:v>
                </c:pt>
                <c:pt idx="30">
                  <c:v>-3.9395934199629137</c:v>
                </c:pt>
                <c:pt idx="31">
                  <c:v>-3.9001237843215932</c:v>
                </c:pt>
                <c:pt idx="32">
                  <c:v>-3.8784617398895538</c:v>
                </c:pt>
                <c:pt idx="33">
                  <c:v>-3.8699307725446643</c:v>
                </c:pt>
                <c:pt idx="34">
                  <c:v>-3.8765266743761595</c:v>
                </c:pt>
                <c:pt idx="35">
                  <c:v>-3.8872782070341563</c:v>
                </c:pt>
                <c:pt idx="36">
                  <c:v>-3.9010123423327103</c:v>
                </c:pt>
                <c:pt idx="37">
                  <c:v>-3.9080222203379003</c:v>
                </c:pt>
                <c:pt idx="38">
                  <c:v>-3.9436498825878017</c:v>
                </c:pt>
                <c:pt idx="39">
                  <c:v>-4.0637932361522093</c:v>
                </c:pt>
                <c:pt idx="40">
                  <c:v>-4.1193113770050278</c:v>
                </c:pt>
                <c:pt idx="41">
                  <c:v>-4.0660562560322422</c:v>
                </c:pt>
                <c:pt idx="42">
                  <c:v>-4.0445293280503734</c:v>
                </c:pt>
                <c:pt idx="43">
                  <c:v>-4.0693292020759193</c:v>
                </c:pt>
                <c:pt idx="44">
                  <c:v>-4.0496221700723867</c:v>
                </c:pt>
                <c:pt idx="45">
                  <c:v>-4.0373411808658579</c:v>
                </c:pt>
                <c:pt idx="46">
                  <c:v>-4.0873568228057033</c:v>
                </c:pt>
                <c:pt idx="47">
                  <c:v>-4.0946023654801618</c:v>
                </c:pt>
                <c:pt idx="48">
                  <c:v>-4.0778236728040218</c:v>
                </c:pt>
                <c:pt idx="49">
                  <c:v>-4.0821530059909987</c:v>
                </c:pt>
                <c:pt idx="50">
                  <c:v>-4.1282136358030588</c:v>
                </c:pt>
                <c:pt idx="51">
                  <c:v>-4.1841659538028031</c:v>
                </c:pt>
                <c:pt idx="52">
                  <c:v>-4.2058680965623374</c:v>
                </c:pt>
                <c:pt idx="53">
                  <c:v>-4.1827015504436762</c:v>
                </c:pt>
                <c:pt idx="54">
                  <c:v>-4.2265045287662071</c:v>
                </c:pt>
                <c:pt idx="55">
                  <c:v>-4.2448884869855021</c:v>
                </c:pt>
                <c:pt idx="56">
                  <c:v>-4.2056783732796816</c:v>
                </c:pt>
                <c:pt idx="57">
                  <c:v>-4.2383518181884661</c:v>
                </c:pt>
                <c:pt idx="58">
                  <c:v>-4.2605678517242129</c:v>
                </c:pt>
                <c:pt idx="59">
                  <c:v>-4.297497576952658</c:v>
                </c:pt>
                <c:pt idx="60">
                  <c:v>-4.315020179954602</c:v>
                </c:pt>
                <c:pt idx="61">
                  <c:v>-4.3373500977612052</c:v>
                </c:pt>
                <c:pt idx="62">
                  <c:v>-4.2944552607308264</c:v>
                </c:pt>
                <c:pt idx="63">
                  <c:v>-4.2315567803133805</c:v>
                </c:pt>
                <c:pt idx="64">
                  <c:v>-4.2445263942283677</c:v>
                </c:pt>
                <c:pt idx="65">
                  <c:v>-4.2572355589538127</c:v>
                </c:pt>
                <c:pt idx="66">
                  <c:v>-4.2667524029583452</c:v>
                </c:pt>
                <c:pt idx="67">
                  <c:v>-4.2667682313374087</c:v>
                </c:pt>
                <c:pt idx="68">
                  <c:v>-4.2758078928556671</c:v>
                </c:pt>
                <c:pt idx="69">
                  <c:v>-4.3025643487242542</c:v>
                </c:pt>
                <c:pt idx="70">
                  <c:v>-4.3423736759612996</c:v>
                </c:pt>
                <c:pt idx="71">
                  <c:v>-4.3961344065475902</c:v>
                </c:pt>
                <c:pt idx="72">
                  <c:v>-4.3742125318932787</c:v>
                </c:pt>
                <c:pt idx="73">
                  <c:v>-4.3499830956267296</c:v>
                </c:pt>
                <c:pt idx="74">
                  <c:v>-4.3746666961594238</c:v>
                </c:pt>
                <c:pt idx="75">
                  <c:v>-4.38059977163421</c:v>
                </c:pt>
                <c:pt idx="76">
                  <c:v>-4.4036013360713557</c:v>
                </c:pt>
                <c:pt idx="77">
                  <c:v>-4.4029440147008838</c:v>
                </c:pt>
                <c:pt idx="78">
                  <c:v>-4.3916835279008257</c:v>
                </c:pt>
                <c:pt idx="79">
                  <c:v>-4.4299229954273622</c:v>
                </c:pt>
                <c:pt idx="80">
                  <c:v>-4.4314038620254559</c:v>
                </c:pt>
                <c:pt idx="81">
                  <c:v>-4.3858763459230987</c:v>
                </c:pt>
                <c:pt idx="82">
                  <c:v>-4.4158303334875599</c:v>
                </c:pt>
                <c:pt idx="83">
                  <c:v>-4.4676654663484818</c:v>
                </c:pt>
                <c:pt idx="84">
                  <c:v>-4.5086793409072161</c:v>
                </c:pt>
                <c:pt idx="85">
                  <c:v>-4.518237471379245</c:v>
                </c:pt>
                <c:pt idx="86">
                  <c:v>-4.4900922055369561</c:v>
                </c:pt>
                <c:pt idx="87">
                  <c:v>-4.4891827004497191</c:v>
                </c:pt>
                <c:pt idx="88">
                  <c:v>-4.4825760540124593</c:v>
                </c:pt>
                <c:pt idx="89">
                  <c:v>-4.4982242948919779</c:v>
                </c:pt>
                <c:pt idx="90">
                  <c:v>-4.5559190701009191</c:v>
                </c:pt>
                <c:pt idx="91">
                  <c:v>-4.5227530578495578</c:v>
                </c:pt>
                <c:pt idx="92">
                  <c:v>-4.5413914729538485</c:v>
                </c:pt>
                <c:pt idx="93">
                  <c:v>-4.5910926106649956</c:v>
                </c:pt>
                <c:pt idx="94">
                  <c:v>-4.6061630426304951</c:v>
                </c:pt>
                <c:pt idx="95">
                  <c:v>-4.5256653148878705</c:v>
                </c:pt>
                <c:pt idx="96">
                  <c:v>-1.5902985900066693</c:v>
                </c:pt>
              </c:numCache>
            </c:numRef>
          </c:xVal>
          <c:yVal>
            <c:numRef>
              <c:f>'Pu-32mN-10'!$J$2:$J$100</c:f>
              <c:numCache>
                <c:formatCode>General</c:formatCode>
                <c:ptCount val="99"/>
                <c:pt idx="1">
                  <c:v>18.565503335122205</c:v>
                </c:pt>
                <c:pt idx="2">
                  <c:v>18.561683232777529</c:v>
                </c:pt>
                <c:pt idx="3">
                  <c:v>18.557874218411563</c:v>
                </c:pt>
                <c:pt idx="4">
                  <c:v>18.554206263137797</c:v>
                </c:pt>
                <c:pt idx="5">
                  <c:v>18.55056351817484</c:v>
                </c:pt>
                <c:pt idx="6">
                  <c:v>18.547072769067817</c:v>
                </c:pt>
                <c:pt idx="7">
                  <c:v>18.543674640077292</c:v>
                </c:pt>
                <c:pt idx="8">
                  <c:v>18.540425585286251</c:v>
                </c:pt>
                <c:pt idx="9">
                  <c:v>18.537290664138375</c:v>
                </c:pt>
                <c:pt idx="10">
                  <c:v>18.534254277693041</c:v>
                </c:pt>
                <c:pt idx="11">
                  <c:v>18.531005426023196</c:v>
                </c:pt>
                <c:pt idx="12">
                  <c:v>18.527851278353765</c:v>
                </c:pt>
                <c:pt idx="13">
                  <c:v>18.524754458496563</c:v>
                </c:pt>
                <c:pt idx="14">
                  <c:v>18.521723573254587</c:v>
                </c:pt>
                <c:pt idx="15">
                  <c:v>18.518751018752649</c:v>
                </c:pt>
                <c:pt idx="16">
                  <c:v>18.515862914259607</c:v>
                </c:pt>
                <c:pt idx="17">
                  <c:v>18.513053348479623</c:v>
                </c:pt>
                <c:pt idx="18">
                  <c:v>18.51028435359855</c:v>
                </c:pt>
                <c:pt idx="19">
                  <c:v>18.507576296452761</c:v>
                </c:pt>
                <c:pt idx="20">
                  <c:v>18.504947740688277</c:v>
                </c:pt>
                <c:pt idx="21">
                  <c:v>18.502390589689902</c:v>
                </c:pt>
                <c:pt idx="22">
                  <c:v>18.49987565949073</c:v>
                </c:pt>
                <c:pt idx="23">
                  <c:v>18.49741921272064</c:v>
                </c:pt>
                <c:pt idx="24">
                  <c:v>18.49503566128211</c:v>
                </c:pt>
                <c:pt idx="25">
                  <c:v>18.492680545072798</c:v>
                </c:pt>
                <c:pt idx="26">
                  <c:v>18.490358878446894</c:v>
                </c:pt>
                <c:pt idx="27">
                  <c:v>18.488106207161074</c:v>
                </c:pt>
                <c:pt idx="28">
                  <c:v>18.485876732980323</c:v>
                </c:pt>
                <c:pt idx="29">
                  <c:v>18.483650660844063</c:v>
                </c:pt>
                <c:pt idx="30">
                  <c:v>18.481451924991038</c:v>
                </c:pt>
                <c:pt idx="31">
                  <c:v>18.479307210223414</c:v>
                </c:pt>
                <c:pt idx="32">
                  <c:v>18.477183032008131</c:v>
                </c:pt>
                <c:pt idx="33">
                  <c:v>18.475119350331209</c:v>
                </c:pt>
                <c:pt idx="34">
                  <c:v>18.473084717807268</c:v>
                </c:pt>
                <c:pt idx="35">
                  <c:v>18.471085495132538</c:v>
                </c:pt>
                <c:pt idx="36">
                  <c:v>18.469120104143066</c:v>
                </c:pt>
                <c:pt idx="37">
                  <c:v>18.467164901028667</c:v>
                </c:pt>
                <c:pt idx="38">
                  <c:v>18.465234061126786</c:v>
                </c:pt>
                <c:pt idx="39">
                  <c:v>18.463353492930562</c:v>
                </c:pt>
                <c:pt idx="40">
                  <c:v>18.461509975255929</c:v>
                </c:pt>
                <c:pt idx="41">
                  <c:v>18.459678431227928</c:v>
                </c:pt>
                <c:pt idx="42">
                  <c:v>18.457847897711517</c:v>
                </c:pt>
                <c:pt idx="43">
                  <c:v>18.456056935257561</c:v>
                </c:pt>
                <c:pt idx="44">
                  <c:v>18.454289253442482</c:v>
                </c:pt>
                <c:pt idx="45">
                  <c:v>18.452514917651705</c:v>
                </c:pt>
                <c:pt idx="46">
                  <c:v>18.45079192381122</c:v>
                </c:pt>
                <c:pt idx="47">
                  <c:v>18.449085641636618</c:v>
                </c:pt>
                <c:pt idx="48">
                  <c:v>18.447380107290527</c:v>
                </c:pt>
                <c:pt idx="49">
                  <c:v>18.445695678222471</c:v>
                </c:pt>
                <c:pt idx="50">
                  <c:v>18.444037016760593</c:v>
                </c:pt>
                <c:pt idx="51">
                  <c:v>18.442414527312341</c:v>
                </c:pt>
                <c:pt idx="52">
                  <c:v>18.44083248327766</c:v>
                </c:pt>
                <c:pt idx="53">
                  <c:v>18.439293320135601</c:v>
                </c:pt>
                <c:pt idx="54">
                  <c:v>18.437756004816489</c:v>
                </c:pt>
                <c:pt idx="55">
                  <c:v>18.43624138168979</c:v>
                </c:pt>
                <c:pt idx="56">
                  <c:v>18.434742528493967</c:v>
                </c:pt>
                <c:pt idx="57">
                  <c:v>18.433249297451098</c:v>
                </c:pt>
                <c:pt idx="58">
                  <c:v>18.431791715771798</c:v>
                </c:pt>
                <c:pt idx="59">
                  <c:v>18.430334950936867</c:v>
                </c:pt>
                <c:pt idx="60">
                  <c:v>18.428882274877971</c:v>
                </c:pt>
                <c:pt idx="61">
                  <c:v>18.427429203941234</c:v>
                </c:pt>
                <c:pt idx="62">
                  <c:v>18.426022954312664</c:v>
                </c:pt>
                <c:pt idx="63">
                  <c:v>18.424616001570563</c:v>
                </c:pt>
                <c:pt idx="64">
                  <c:v>18.423195775310575</c:v>
                </c:pt>
                <c:pt idx="65">
                  <c:v>18.421797520354243</c:v>
                </c:pt>
                <c:pt idx="66">
                  <c:v>18.420430072354257</c:v>
                </c:pt>
                <c:pt idx="67">
                  <c:v>18.419058029129896</c:v>
                </c:pt>
                <c:pt idx="68">
                  <c:v>18.417709029710679</c:v>
                </c:pt>
                <c:pt idx="69">
                  <c:v>18.416362309078167</c:v>
                </c:pt>
                <c:pt idx="70">
                  <c:v>18.415051845808126</c:v>
                </c:pt>
                <c:pt idx="71">
                  <c:v>18.413768171766559</c:v>
                </c:pt>
                <c:pt idx="72">
                  <c:v>18.412479148351498</c:v>
                </c:pt>
                <c:pt idx="73">
                  <c:v>18.411185601590077</c:v>
                </c:pt>
                <c:pt idx="74">
                  <c:v>18.409884887741079</c:v>
                </c:pt>
                <c:pt idx="75">
                  <c:v>18.408608683325358</c:v>
                </c:pt>
                <c:pt idx="76">
                  <c:v>18.407344897445853</c:v>
                </c:pt>
                <c:pt idx="77">
                  <c:v>18.406088205552603</c:v>
                </c:pt>
                <c:pt idx="78">
                  <c:v>18.404834213463467</c:v>
                </c:pt>
                <c:pt idx="79">
                  <c:v>18.40358605512548</c:v>
                </c:pt>
                <c:pt idx="80">
                  <c:v>18.402375141010573</c:v>
                </c:pt>
                <c:pt idx="81">
                  <c:v>18.401159068305848</c:v>
                </c:pt>
                <c:pt idx="82">
                  <c:v>18.399952360810357</c:v>
                </c:pt>
                <c:pt idx="83">
                  <c:v>18.398771915841717</c:v>
                </c:pt>
                <c:pt idx="84">
                  <c:v>18.397627753262512</c:v>
                </c:pt>
                <c:pt idx="85">
                  <c:v>18.396493145973214</c:v>
                </c:pt>
                <c:pt idx="86">
                  <c:v>18.395362187430447</c:v>
                </c:pt>
                <c:pt idx="87">
                  <c:v>18.394202016621279</c:v>
                </c:pt>
                <c:pt idx="88">
                  <c:v>18.393052845168846</c:v>
                </c:pt>
                <c:pt idx="89">
                  <c:v>18.391907301162419</c:v>
                </c:pt>
                <c:pt idx="90">
                  <c:v>18.390784656691203</c:v>
                </c:pt>
                <c:pt idx="91">
                  <c:v>18.389691799187215</c:v>
                </c:pt>
                <c:pt idx="92">
                  <c:v>18.388577711171308</c:v>
                </c:pt>
                <c:pt idx="93">
                  <c:v>18.387551010391189</c:v>
                </c:pt>
                <c:pt idx="94">
                  <c:v>18.386537523304703</c:v>
                </c:pt>
                <c:pt idx="95">
                  <c:v>18.385606148024262</c:v>
                </c:pt>
                <c:pt idx="96">
                  <c:v>18.384431306461558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C7-4C25-B697-F0C664AD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5.6189999999999997E-2</c:v>
                </c:pt>
                <c:pt idx="2">
                  <c:v>0.10802</c:v>
                </c:pt>
                <c:pt idx="3">
                  <c:v>0.15695999999999999</c:v>
                </c:pt>
                <c:pt idx="4">
                  <c:v>0.20779</c:v>
                </c:pt>
                <c:pt idx="5">
                  <c:v>0.25763000000000003</c:v>
                </c:pt>
                <c:pt idx="6">
                  <c:v>0.30653000000000002</c:v>
                </c:pt>
                <c:pt idx="7">
                  <c:v>0.35571000000000003</c:v>
                </c:pt>
                <c:pt idx="8">
                  <c:v>0.40699000000000002</c:v>
                </c:pt>
                <c:pt idx="9">
                  <c:v>0.46389999999999998</c:v>
                </c:pt>
                <c:pt idx="10">
                  <c:v>0.52051999999999998</c:v>
                </c:pt>
                <c:pt idx="11">
                  <c:v>0.57350000000000001</c:v>
                </c:pt>
                <c:pt idx="12">
                  <c:v>0.62680000000000002</c:v>
                </c:pt>
                <c:pt idx="13">
                  <c:v>0.67834000000000005</c:v>
                </c:pt>
                <c:pt idx="14">
                  <c:v>0.73799000000000003</c:v>
                </c:pt>
                <c:pt idx="15">
                  <c:v>0.79071000000000002</c:v>
                </c:pt>
                <c:pt idx="16">
                  <c:v>0.84065000000000001</c:v>
                </c:pt>
                <c:pt idx="17">
                  <c:v>0.88995000000000002</c:v>
                </c:pt>
                <c:pt idx="18">
                  <c:v>0.94442000000000004</c:v>
                </c:pt>
                <c:pt idx="19">
                  <c:v>0.99512999999999996</c:v>
                </c:pt>
                <c:pt idx="20">
                  <c:v>1.04636</c:v>
                </c:pt>
                <c:pt idx="21">
                  <c:v>1.1041399999999999</c:v>
                </c:pt>
                <c:pt idx="22">
                  <c:v>1.1590100000000001</c:v>
                </c:pt>
                <c:pt idx="23">
                  <c:v>1.21096</c:v>
                </c:pt>
                <c:pt idx="24">
                  <c:v>1.26416</c:v>
                </c:pt>
                <c:pt idx="25">
                  <c:v>1.3178399999999999</c:v>
                </c:pt>
                <c:pt idx="26">
                  <c:v>1.3674200000000001</c:v>
                </c:pt>
                <c:pt idx="27">
                  <c:v>1.4218299999999999</c:v>
                </c:pt>
                <c:pt idx="28">
                  <c:v>1.47</c:v>
                </c:pt>
                <c:pt idx="29">
                  <c:v>1.5224800000000001</c:v>
                </c:pt>
                <c:pt idx="30">
                  <c:v>1.5805100000000001</c:v>
                </c:pt>
                <c:pt idx="31">
                  <c:v>1.63462</c:v>
                </c:pt>
                <c:pt idx="32">
                  <c:v>1.6864600000000001</c:v>
                </c:pt>
                <c:pt idx="33">
                  <c:v>1.7363299999999999</c:v>
                </c:pt>
                <c:pt idx="34">
                  <c:v>1.78515</c:v>
                </c:pt>
                <c:pt idx="35">
                  <c:v>1.8341099999999999</c:v>
                </c:pt>
                <c:pt idx="36">
                  <c:v>1.88229</c:v>
                </c:pt>
                <c:pt idx="37">
                  <c:v>1.9315</c:v>
                </c:pt>
                <c:pt idx="38">
                  <c:v>1.9795</c:v>
                </c:pt>
                <c:pt idx="39">
                  <c:v>2.0303</c:v>
                </c:pt>
                <c:pt idx="40">
                  <c:v>2.0883600000000002</c:v>
                </c:pt>
                <c:pt idx="41">
                  <c:v>2.1438600000000001</c:v>
                </c:pt>
                <c:pt idx="42">
                  <c:v>2.1956500000000001</c:v>
                </c:pt>
                <c:pt idx="43">
                  <c:v>2.2477</c:v>
                </c:pt>
                <c:pt idx="44">
                  <c:v>2.3002500000000001</c:v>
                </c:pt>
                <c:pt idx="45">
                  <c:v>2.34978</c:v>
                </c:pt>
                <c:pt idx="46">
                  <c:v>2.39981</c:v>
                </c:pt>
                <c:pt idx="47">
                  <c:v>2.45241</c:v>
                </c:pt>
                <c:pt idx="48">
                  <c:v>2.5026600000000001</c:v>
                </c:pt>
                <c:pt idx="49">
                  <c:v>2.5529000000000002</c:v>
                </c:pt>
                <c:pt idx="50">
                  <c:v>2.6021899999999998</c:v>
                </c:pt>
                <c:pt idx="51">
                  <c:v>2.6551900000000002</c:v>
                </c:pt>
                <c:pt idx="52">
                  <c:v>2.70784</c:v>
                </c:pt>
                <c:pt idx="53">
                  <c:v>2.7603499999999999</c:v>
                </c:pt>
                <c:pt idx="54">
                  <c:v>2.8091200000000001</c:v>
                </c:pt>
                <c:pt idx="55">
                  <c:v>2.8653200000000001</c:v>
                </c:pt>
                <c:pt idx="56">
                  <c:v>2.9146899999999998</c:v>
                </c:pt>
                <c:pt idx="57">
                  <c:v>2.96611</c:v>
                </c:pt>
                <c:pt idx="58">
                  <c:v>3.0173899999999998</c:v>
                </c:pt>
                <c:pt idx="59">
                  <c:v>3.06982</c:v>
                </c:pt>
                <c:pt idx="60">
                  <c:v>3.1248200000000002</c:v>
                </c:pt>
                <c:pt idx="61">
                  <c:v>3.1790099999999999</c:v>
                </c:pt>
                <c:pt idx="62">
                  <c:v>3.2346900000000001</c:v>
                </c:pt>
                <c:pt idx="63">
                  <c:v>3.2825700000000002</c:v>
                </c:pt>
                <c:pt idx="64">
                  <c:v>3.3324199999999999</c:v>
                </c:pt>
                <c:pt idx="65">
                  <c:v>3.3812700000000002</c:v>
                </c:pt>
                <c:pt idx="66">
                  <c:v>3.4305099999999999</c:v>
                </c:pt>
                <c:pt idx="67">
                  <c:v>3.4793599999999998</c:v>
                </c:pt>
                <c:pt idx="68">
                  <c:v>3.5279400000000001</c:v>
                </c:pt>
                <c:pt idx="69">
                  <c:v>3.5767600000000002</c:v>
                </c:pt>
                <c:pt idx="70">
                  <c:v>3.6265499999999999</c:v>
                </c:pt>
                <c:pt idx="71">
                  <c:v>3.6769400000000001</c:v>
                </c:pt>
                <c:pt idx="72">
                  <c:v>3.7313900000000002</c:v>
                </c:pt>
                <c:pt idx="73">
                  <c:v>3.7799</c:v>
                </c:pt>
                <c:pt idx="74">
                  <c:v>3.8323399999999999</c:v>
                </c:pt>
                <c:pt idx="75">
                  <c:v>3.8826800000000001</c:v>
                </c:pt>
                <c:pt idx="76">
                  <c:v>3.93425</c:v>
                </c:pt>
                <c:pt idx="77">
                  <c:v>3.9861599999999999</c:v>
                </c:pt>
                <c:pt idx="78">
                  <c:v>4.0372599999999998</c:v>
                </c:pt>
                <c:pt idx="79">
                  <c:v>4.0876700000000001</c:v>
                </c:pt>
                <c:pt idx="80">
                  <c:v>4.1409099999999999</c:v>
                </c:pt>
                <c:pt idx="81">
                  <c:v>4.1901200000000003</c:v>
                </c:pt>
                <c:pt idx="82">
                  <c:v>4.2386299999999997</c:v>
                </c:pt>
                <c:pt idx="83">
                  <c:v>4.2893299999999996</c:v>
                </c:pt>
                <c:pt idx="84">
                  <c:v>4.3403799999999997</c:v>
                </c:pt>
                <c:pt idx="85">
                  <c:v>4.3932500000000001</c:v>
                </c:pt>
                <c:pt idx="86">
                  <c:v>4.4446899999999996</c:v>
                </c:pt>
                <c:pt idx="87">
                  <c:v>4.4958099999999996</c:v>
                </c:pt>
                <c:pt idx="88">
                  <c:v>4.5479700000000003</c:v>
                </c:pt>
                <c:pt idx="89">
                  <c:v>4.5977600000000001</c:v>
                </c:pt>
                <c:pt idx="90">
                  <c:v>4.6503300000000003</c:v>
                </c:pt>
                <c:pt idx="91">
                  <c:v>4.7036800000000003</c:v>
                </c:pt>
                <c:pt idx="92">
                  <c:v>4.7523999999999997</c:v>
                </c:pt>
                <c:pt idx="93">
                  <c:v>4.8045499999999999</c:v>
                </c:pt>
                <c:pt idx="94">
                  <c:v>4.8534300000000004</c:v>
                </c:pt>
                <c:pt idx="95">
                  <c:v>4.9023199999999996</c:v>
                </c:pt>
                <c:pt idx="96">
                  <c:v>4.95113</c:v>
                </c:pt>
              </c:numCache>
            </c:numRef>
          </c:xVal>
          <c:yVal>
            <c:numRef>
              <c:f>'Pu-32mN-10'!$F$2:$F$98</c:f>
              <c:numCache>
                <c:formatCode>General</c:formatCode>
                <c:ptCount val="97"/>
                <c:pt idx="1">
                  <c:v>0.11558344968316975</c:v>
                </c:pt>
                <c:pt idx="2">
                  <c:v>0.11514275136829491</c:v>
                </c:pt>
                <c:pt idx="3">
                  <c:v>0.11470500519418535</c:v>
                </c:pt>
                <c:pt idx="4">
                  <c:v>0.11428504303750375</c:v>
                </c:pt>
                <c:pt idx="5">
                  <c:v>0.11386948911064358</c:v>
                </c:pt>
                <c:pt idx="6">
                  <c:v>0.1134726922552729</c:v>
                </c:pt>
                <c:pt idx="7">
                  <c:v>0.11308775181913296</c:v>
                </c:pt>
                <c:pt idx="8">
                  <c:v>0.11272091976869315</c:v>
                </c:pt>
                <c:pt idx="9">
                  <c:v>0.11236810189056591</c:v>
                </c:pt>
                <c:pt idx="10">
                  <c:v>0.11202742638208774</c:v>
                </c:pt>
                <c:pt idx="11">
                  <c:v>0.11166405647789285</c:v>
                </c:pt>
                <c:pt idx="12">
                  <c:v>0.11131240642402959</c:v>
                </c:pt>
                <c:pt idx="13">
                  <c:v>0.11096822516221236</c:v>
                </c:pt>
                <c:pt idx="14">
                  <c:v>0.11063240238347165</c:v>
                </c:pt>
                <c:pt idx="15">
                  <c:v>0.11030402983215326</c:v>
                </c:pt>
                <c:pt idx="16">
                  <c:v>0.10998591985653623</c:v>
                </c:pt>
                <c:pt idx="17">
                  <c:v>0.1096773408692934</c:v>
                </c:pt>
                <c:pt idx="18">
                  <c:v>0.10937406495236361</c:v>
                </c:pt>
                <c:pt idx="19">
                  <c:v>0.10907827442379951</c:v>
                </c:pt>
                <c:pt idx="20">
                  <c:v>0.10879193259438447</c:v>
                </c:pt>
                <c:pt idx="21">
                  <c:v>0.1085140905887181</c:v>
                </c:pt>
                <c:pt idx="22">
                  <c:v>0.10824152810672952</c:v>
                </c:pt>
                <c:pt idx="23">
                  <c:v>0.10797596485915019</c:v>
                </c:pt>
                <c:pt idx="24">
                  <c:v>0.10771890507209905</c:v>
                </c:pt>
                <c:pt idx="25">
                  <c:v>0.10746551303368428</c:v>
                </c:pt>
                <c:pt idx="26">
                  <c:v>0.10721630334149052</c:v>
                </c:pt>
                <c:pt idx="27">
                  <c:v>0.10697505208548985</c:v>
                </c:pt>
                <c:pt idx="28">
                  <c:v>0.10673681963410937</c:v>
                </c:pt>
                <c:pt idx="29">
                  <c:v>0.10649948003954707</c:v>
                </c:pt>
                <c:pt idx="30">
                  <c:v>0.1062655730585224</c:v>
                </c:pt>
                <c:pt idx="31">
                  <c:v>0.10603790794033249</c:v>
                </c:pt>
                <c:pt idx="32">
                  <c:v>0.10581290358556997</c:v>
                </c:pt>
                <c:pt idx="33">
                  <c:v>0.10559476459739185</c:v>
                </c:pt>
                <c:pt idx="34">
                  <c:v>0.10538013647370663</c:v>
                </c:pt>
                <c:pt idx="35">
                  <c:v>0.1051696685716048</c:v>
                </c:pt>
                <c:pt idx="36">
                  <c:v>0.10496317204230778</c:v>
                </c:pt>
                <c:pt idx="37">
                  <c:v>0.10475814821835736</c:v>
                </c:pt>
                <c:pt idx="38">
                  <c:v>0.1045560721567724</c:v>
                </c:pt>
                <c:pt idx="39">
                  <c:v>0.10435963210010654</c:v>
                </c:pt>
                <c:pt idx="40">
                  <c:v>0.10416742050098905</c:v>
                </c:pt>
                <c:pt idx="41">
                  <c:v>0.10397680789503332</c:v>
                </c:pt>
                <c:pt idx="42">
                  <c:v>0.1037866489625011</c:v>
                </c:pt>
                <c:pt idx="43">
                  <c:v>0.10360093732191514</c:v>
                </c:pt>
                <c:pt idx="44">
                  <c:v>0.10341796559452773</c:v>
                </c:pt>
                <c:pt idx="45">
                  <c:v>0.10323463009423325</c:v>
                </c:pt>
                <c:pt idx="46">
                  <c:v>0.10305691061120965</c:v>
                </c:pt>
                <c:pt idx="47">
                  <c:v>0.10288121637626135</c:v>
                </c:pt>
                <c:pt idx="48">
                  <c:v>0.10270589847601205</c:v>
                </c:pt>
                <c:pt idx="49">
                  <c:v>0.1025330432971723</c:v>
                </c:pt>
                <c:pt idx="50">
                  <c:v>0.10236311665403099</c:v>
                </c:pt>
                <c:pt idx="51">
                  <c:v>0.10219716823855084</c:v>
                </c:pt>
                <c:pt idx="52">
                  <c:v>0.10203561564353265</c:v>
                </c:pt>
                <c:pt idx="53">
                  <c:v>0.10187868698514115</c:v>
                </c:pt>
                <c:pt idx="54">
                  <c:v>0.10172218764418667</c:v>
                </c:pt>
                <c:pt idx="55">
                  <c:v>0.10156823348697767</c:v>
                </c:pt>
                <c:pt idx="56">
                  <c:v>0.10141611164825316</c:v>
                </c:pt>
                <c:pt idx="57">
                  <c:v>0.10126478697156317</c:v>
                </c:pt>
                <c:pt idx="58">
                  <c:v>0.10111729279183551</c:v>
                </c:pt>
                <c:pt idx="59">
                  <c:v>0.10097009591713955</c:v>
                </c:pt>
                <c:pt idx="60">
                  <c:v>0.10082352556153483</c:v>
                </c:pt>
                <c:pt idx="61">
                  <c:v>0.10067712821542528</c:v>
                </c:pt>
                <c:pt idx="62">
                  <c:v>0.10053565054104524</c:v>
                </c:pt>
                <c:pt idx="63">
                  <c:v>0.10039430109115227</c:v>
                </c:pt>
                <c:pt idx="64">
                  <c:v>0.1002518196702665</c:v>
                </c:pt>
                <c:pt idx="65">
                  <c:v>0.10011174002288452</c:v>
                </c:pt>
                <c:pt idx="66">
                  <c:v>9.9974935981739135E-2</c:v>
                </c:pt>
                <c:pt idx="67">
                  <c:v>9.983786010673619E-2</c:v>
                </c:pt>
                <c:pt idx="68">
                  <c:v>9.9703269693041913E-2</c:v>
                </c:pt>
                <c:pt idx="69">
                  <c:v>9.9569087615783078E-2</c:v>
                </c:pt>
                <c:pt idx="70">
                  <c:v>9.9438691441990204E-2</c:v>
                </c:pt>
                <c:pt idx="71">
                  <c:v>9.931112646849842E-2</c:v>
                </c:pt>
                <c:pt idx="72">
                  <c:v>9.9183194572423264E-2</c:v>
                </c:pt>
                <c:pt idx="73">
                  <c:v>9.9054979416325017E-2</c:v>
                </c:pt>
                <c:pt idx="74">
                  <c:v>9.8926220989873553E-2</c:v>
                </c:pt>
                <c:pt idx="75">
                  <c:v>9.8800051436010797E-2</c:v>
                </c:pt>
                <c:pt idx="76">
                  <c:v>9.8675268192370422E-2</c:v>
                </c:pt>
                <c:pt idx="77">
                  <c:v>9.8551341667807713E-2</c:v>
                </c:pt>
                <c:pt idx="78">
                  <c:v>9.8427836518407072E-2</c:v>
                </c:pt>
                <c:pt idx="79">
                  <c:v>9.8305059632003186E-2</c:v>
                </c:pt>
                <c:pt idx="80">
                  <c:v>9.8186092691638777E-2</c:v>
                </c:pt>
                <c:pt idx="81">
                  <c:v>9.80667638353208E-2</c:v>
                </c:pt>
                <c:pt idx="82">
                  <c:v>9.7948497307246266E-2</c:v>
                </c:pt>
                <c:pt idx="83">
                  <c:v>9.7832942712752169E-2</c:v>
                </c:pt>
                <c:pt idx="84">
                  <c:v>9.7721069933215193E-2</c:v>
                </c:pt>
                <c:pt idx="85">
                  <c:v>9.7610257770982214E-2</c:v>
                </c:pt>
                <c:pt idx="86">
                  <c:v>9.7499927017608651E-2</c:v>
                </c:pt>
                <c:pt idx="87">
                  <c:v>9.7386876040289089E-2</c:v>
                </c:pt>
                <c:pt idx="88">
                  <c:v>9.7275026102189063E-2</c:v>
                </c:pt>
                <c:pt idx="89">
                  <c:v>9.7163657080299226E-2</c:v>
                </c:pt>
                <c:pt idx="90">
                  <c:v>9.7054638044133973E-2</c:v>
                </c:pt>
                <c:pt idx="91">
                  <c:v>9.6948629091541172E-2</c:v>
                </c:pt>
                <c:pt idx="92">
                  <c:v>9.6840679929311252E-2</c:v>
                </c:pt>
                <c:pt idx="93">
                  <c:v>9.6741304550799004E-2</c:v>
                </c:pt>
                <c:pt idx="94">
                  <c:v>9.6643308155335977E-2</c:v>
                </c:pt>
                <c:pt idx="95">
                  <c:v>9.655333887118743E-2</c:v>
                </c:pt>
                <c:pt idx="96">
                  <c:v>9.6439970603579533E-2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B-4BAF-998D-0EE45DC7DA6E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'ZnO-32mN-10'!$A$2:$A$100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5.4550000000000001E-2</c:v>
                </c:pt>
                <c:pt idx="2">
                  <c:v>0.10818999999999999</c:v>
                </c:pt>
                <c:pt idx="3">
                  <c:v>0.15925</c:v>
                </c:pt>
                <c:pt idx="4">
                  <c:v>0.21434</c:v>
                </c:pt>
                <c:pt idx="5">
                  <c:v>0.26845999999999998</c:v>
                </c:pt>
                <c:pt idx="6">
                  <c:v>0.32020999999999999</c:v>
                </c:pt>
                <c:pt idx="7">
                  <c:v>0.37254999999999999</c:v>
                </c:pt>
                <c:pt idx="8">
                  <c:v>0.42423</c:v>
                </c:pt>
                <c:pt idx="9">
                  <c:v>0.47482999999999997</c:v>
                </c:pt>
                <c:pt idx="10">
                  <c:v>0.52839999999999998</c:v>
                </c:pt>
                <c:pt idx="11">
                  <c:v>0.57923999999999998</c:v>
                </c:pt>
                <c:pt idx="12">
                  <c:v>0.63046999999999997</c:v>
                </c:pt>
                <c:pt idx="13">
                  <c:v>0.67834000000000005</c:v>
                </c:pt>
                <c:pt idx="14">
                  <c:v>0.72819999999999996</c:v>
                </c:pt>
                <c:pt idx="15">
                  <c:v>0.77703999999999995</c:v>
                </c:pt>
                <c:pt idx="16">
                  <c:v>0.82689000000000001</c:v>
                </c:pt>
                <c:pt idx="17">
                  <c:v>0.87649999999999995</c:v>
                </c:pt>
                <c:pt idx="18">
                  <c:v>0.92657</c:v>
                </c:pt>
                <c:pt idx="19">
                  <c:v>0.97662000000000004</c:v>
                </c:pt>
                <c:pt idx="20">
                  <c:v>1.028</c:v>
                </c:pt>
                <c:pt idx="21">
                  <c:v>1.0777300000000001</c:v>
                </c:pt>
                <c:pt idx="22">
                  <c:v>1.13235</c:v>
                </c:pt>
                <c:pt idx="23">
                  <c:v>1.1862999999999999</c:v>
                </c:pt>
                <c:pt idx="24">
                  <c:v>1.2375799999999999</c:v>
                </c:pt>
                <c:pt idx="25">
                  <c:v>1.2874099999999999</c:v>
                </c:pt>
                <c:pt idx="26">
                  <c:v>1.3363100000000001</c:v>
                </c:pt>
                <c:pt idx="27">
                  <c:v>1.3865099999999999</c:v>
                </c:pt>
                <c:pt idx="28">
                  <c:v>1.43571</c:v>
                </c:pt>
                <c:pt idx="29">
                  <c:v>1.4840199999999999</c:v>
                </c:pt>
                <c:pt idx="30">
                  <c:v>1.53548</c:v>
                </c:pt>
                <c:pt idx="31">
                  <c:v>1.58443</c:v>
                </c:pt>
                <c:pt idx="32">
                  <c:v>1.6339999999999999</c:v>
                </c:pt>
                <c:pt idx="33">
                  <c:v>1.6829700000000001</c:v>
                </c:pt>
                <c:pt idx="34">
                  <c:v>1.7330099999999999</c:v>
                </c:pt>
                <c:pt idx="35">
                  <c:v>1.7834399999999999</c:v>
                </c:pt>
                <c:pt idx="36">
                  <c:v>1.8329800000000001</c:v>
                </c:pt>
                <c:pt idx="37">
                  <c:v>1.8828100000000001</c:v>
                </c:pt>
                <c:pt idx="38">
                  <c:v>1.93251</c:v>
                </c:pt>
                <c:pt idx="39">
                  <c:v>1.98326</c:v>
                </c:pt>
                <c:pt idx="40">
                  <c:v>2.0350000000000001</c:v>
                </c:pt>
                <c:pt idx="41">
                  <c:v>2.08541</c:v>
                </c:pt>
                <c:pt idx="42">
                  <c:v>2.13428</c:v>
                </c:pt>
                <c:pt idx="43">
                  <c:v>2.18222</c:v>
                </c:pt>
                <c:pt idx="44">
                  <c:v>2.2320700000000002</c:v>
                </c:pt>
                <c:pt idx="45">
                  <c:v>2.2797900000000002</c:v>
                </c:pt>
                <c:pt idx="46">
                  <c:v>2.3278400000000001</c:v>
                </c:pt>
                <c:pt idx="47">
                  <c:v>2.3784900000000002</c:v>
                </c:pt>
                <c:pt idx="48">
                  <c:v>2.4312</c:v>
                </c:pt>
                <c:pt idx="49">
                  <c:v>2.4817300000000002</c:v>
                </c:pt>
                <c:pt idx="50">
                  <c:v>2.5357699999999999</c:v>
                </c:pt>
                <c:pt idx="51">
                  <c:v>2.5842700000000001</c:v>
                </c:pt>
                <c:pt idx="52">
                  <c:v>2.6345200000000002</c:v>
                </c:pt>
                <c:pt idx="53">
                  <c:v>2.6844100000000002</c:v>
                </c:pt>
                <c:pt idx="54">
                  <c:v>2.7342900000000001</c:v>
                </c:pt>
                <c:pt idx="55">
                  <c:v>2.7831399999999999</c:v>
                </c:pt>
                <c:pt idx="56">
                  <c:v>2.8330099999999998</c:v>
                </c:pt>
                <c:pt idx="57">
                  <c:v>2.8809200000000001</c:v>
                </c:pt>
                <c:pt idx="58">
                  <c:v>2.9297900000000001</c:v>
                </c:pt>
                <c:pt idx="59">
                  <c:v>2.9786199999999998</c:v>
                </c:pt>
                <c:pt idx="60">
                  <c:v>3.0275099999999999</c:v>
                </c:pt>
                <c:pt idx="61">
                  <c:v>3.0784099999999999</c:v>
                </c:pt>
                <c:pt idx="62">
                  <c:v>3.1264699999999999</c:v>
                </c:pt>
                <c:pt idx="63">
                  <c:v>3.1773199999999999</c:v>
                </c:pt>
                <c:pt idx="64">
                  <c:v>3.22729</c:v>
                </c:pt>
                <c:pt idx="65">
                  <c:v>3.2818900000000002</c:v>
                </c:pt>
                <c:pt idx="66">
                  <c:v>3.3337300000000001</c:v>
                </c:pt>
                <c:pt idx="67">
                  <c:v>3.3854799999999998</c:v>
                </c:pt>
                <c:pt idx="68">
                  <c:v>3.43757</c:v>
                </c:pt>
                <c:pt idx="69">
                  <c:v>3.4962200000000001</c:v>
                </c:pt>
                <c:pt idx="70">
                  <c:v>3.5470700000000002</c:v>
                </c:pt>
                <c:pt idx="71">
                  <c:v>3.5959300000000001</c:v>
                </c:pt>
                <c:pt idx="72">
                  <c:v>3.6445500000000002</c:v>
                </c:pt>
                <c:pt idx="73">
                  <c:v>3.69381</c:v>
                </c:pt>
                <c:pt idx="74">
                  <c:v>3.742</c:v>
                </c:pt>
                <c:pt idx="75">
                  <c:v>3.7899600000000002</c:v>
                </c:pt>
                <c:pt idx="76">
                  <c:v>3.8392499999999998</c:v>
                </c:pt>
                <c:pt idx="77">
                  <c:v>3.8904000000000001</c:v>
                </c:pt>
                <c:pt idx="78">
                  <c:v>3.9416600000000002</c:v>
                </c:pt>
                <c:pt idx="79">
                  <c:v>3.98949</c:v>
                </c:pt>
                <c:pt idx="80">
                  <c:v>4.0407799999999998</c:v>
                </c:pt>
                <c:pt idx="81">
                  <c:v>4.0938600000000003</c:v>
                </c:pt>
                <c:pt idx="82">
                  <c:v>4.1440200000000003</c:v>
                </c:pt>
                <c:pt idx="83">
                  <c:v>4.1967100000000004</c:v>
                </c:pt>
                <c:pt idx="84">
                  <c:v>4.2484599999999997</c:v>
                </c:pt>
                <c:pt idx="85">
                  <c:v>4.2994700000000003</c:v>
                </c:pt>
                <c:pt idx="86">
                  <c:v>4.3495200000000001</c:v>
                </c:pt>
                <c:pt idx="87">
                  <c:v>4.3992800000000001</c:v>
                </c:pt>
                <c:pt idx="88">
                  <c:v>4.4513999999999996</c:v>
                </c:pt>
                <c:pt idx="89">
                  <c:v>4.5008100000000004</c:v>
                </c:pt>
                <c:pt idx="90">
                  <c:v>4.5536399999999997</c:v>
                </c:pt>
                <c:pt idx="91">
                  <c:v>4.6044999999999998</c:v>
                </c:pt>
                <c:pt idx="92">
                  <c:v>4.6589900000000002</c:v>
                </c:pt>
                <c:pt idx="93">
                  <c:v>4.7117300000000002</c:v>
                </c:pt>
                <c:pt idx="94">
                  <c:v>4.76213</c:v>
                </c:pt>
                <c:pt idx="95">
                  <c:v>4.8136700000000001</c:v>
                </c:pt>
                <c:pt idx="96">
                  <c:v>4.8637199999999998</c:v>
                </c:pt>
                <c:pt idx="97">
                  <c:v>4.9167399999999999</c:v>
                </c:pt>
                <c:pt idx="98">
                  <c:v>4.96692</c:v>
                </c:pt>
              </c:numCache>
            </c:numRef>
          </c:xVal>
          <c:yVal>
            <c:numRef>
              <c:f>'ZnO-32mN-10'!$F$2:$F$100</c:f>
              <c:numCache>
                <c:formatCode>General</c:formatCode>
                <c:ptCount val="99"/>
                <c:pt idx="1">
                  <c:v>0.1209507264874814</c:v>
                </c:pt>
                <c:pt idx="2">
                  <c:v>0.12043108288727773</c:v>
                </c:pt>
                <c:pt idx="3">
                  <c:v>0.11993180925879476</c:v>
                </c:pt>
                <c:pt idx="4">
                  <c:v>0.11946218458245032</c:v>
                </c:pt>
                <c:pt idx="5">
                  <c:v>0.1190140857398457</c:v>
                </c:pt>
                <c:pt idx="6">
                  <c:v>0.11858891335611686</c:v>
                </c:pt>
                <c:pt idx="7">
                  <c:v>0.11819280422147647</c:v>
                </c:pt>
                <c:pt idx="8">
                  <c:v>0.11780745682413604</c:v>
                </c:pt>
                <c:pt idx="9">
                  <c:v>0.11743432390491761</c:v>
                </c:pt>
                <c:pt idx="10">
                  <c:v>0.11706733414183691</c:v>
                </c:pt>
                <c:pt idx="11">
                  <c:v>0.11667607329947656</c:v>
                </c:pt>
                <c:pt idx="12">
                  <c:v>0.1162944373295377</c:v>
                </c:pt>
                <c:pt idx="13">
                  <c:v>0.11592787551248231</c:v>
                </c:pt>
                <c:pt idx="14">
                  <c:v>0.11557300933893745</c:v>
                </c:pt>
                <c:pt idx="15">
                  <c:v>0.11523124555425336</c:v>
                </c:pt>
                <c:pt idx="16">
                  <c:v>0.11489853677768049</c:v>
                </c:pt>
                <c:pt idx="17">
                  <c:v>0.11457066962049625</c:v>
                </c:pt>
                <c:pt idx="18">
                  <c:v>0.1142511557365065</c:v>
                </c:pt>
                <c:pt idx="19">
                  <c:v>0.11394203508162622</c:v>
                </c:pt>
                <c:pt idx="20">
                  <c:v>0.11363838663541569</c:v>
                </c:pt>
                <c:pt idx="21">
                  <c:v>0.11334318214690119</c:v>
                </c:pt>
                <c:pt idx="22">
                  <c:v>0.11305518391545719</c:v>
                </c:pt>
                <c:pt idx="23">
                  <c:v>0.11276950004958723</c:v>
                </c:pt>
                <c:pt idx="24">
                  <c:v>0.11248745539561927</c:v>
                </c:pt>
                <c:pt idx="25">
                  <c:v>0.11221183772407554</c:v>
                </c:pt>
                <c:pt idx="26">
                  <c:v>0.11194090015216114</c:v>
                </c:pt>
                <c:pt idx="27">
                  <c:v>0.11167714766436222</c:v>
                </c:pt>
                <c:pt idx="28">
                  <c:v>0.11141686641440145</c:v>
                </c:pt>
                <c:pt idx="29">
                  <c:v>0.1111616501499442</c:v>
                </c:pt>
                <c:pt idx="30">
                  <c:v>0.11091243248644793</c:v>
                </c:pt>
                <c:pt idx="31">
                  <c:v>0.1106725939160746</c:v>
                </c:pt>
                <c:pt idx="32">
                  <c:v>0.11043512586039976</c:v>
                </c:pt>
                <c:pt idx="33">
                  <c:v>0.11020447193175792</c:v>
                </c:pt>
                <c:pt idx="34">
                  <c:v>0.10997601676004944</c:v>
                </c:pt>
                <c:pt idx="35">
                  <c:v>0.10974866000362718</c:v>
                </c:pt>
                <c:pt idx="36">
                  <c:v>0.10952342269459225</c:v>
                </c:pt>
                <c:pt idx="37">
                  <c:v>0.10930273621084055</c:v>
                </c:pt>
                <c:pt idx="38">
                  <c:v>0.10908709620758836</c:v>
                </c:pt>
                <c:pt idx="39">
                  <c:v>0.10887419160237229</c:v>
                </c:pt>
                <c:pt idx="40">
                  <c:v>0.10866502390451221</c:v>
                </c:pt>
                <c:pt idx="41">
                  <c:v>0.10845830550209395</c:v>
                </c:pt>
                <c:pt idx="42">
                  <c:v>0.10825757627640363</c:v>
                </c:pt>
                <c:pt idx="43">
                  <c:v>0.10806132382827184</c:v>
                </c:pt>
                <c:pt idx="44">
                  <c:v>0.10786736404157893</c:v>
                </c:pt>
                <c:pt idx="45">
                  <c:v>0.10767535493589317</c:v>
                </c:pt>
                <c:pt idx="46">
                  <c:v>0.10748717585475701</c:v>
                </c:pt>
                <c:pt idx="47">
                  <c:v>0.10730269188869862</c:v>
                </c:pt>
                <c:pt idx="48">
                  <c:v>0.10711920398136371</c:v>
                </c:pt>
                <c:pt idx="49">
                  <c:v>0.10693971747447062</c:v>
                </c:pt>
                <c:pt idx="50">
                  <c:v>0.10676346852945541</c:v>
                </c:pt>
                <c:pt idx="51">
                  <c:v>0.10658630911321049</c:v>
                </c:pt>
                <c:pt idx="52">
                  <c:v>0.10640861472681808</c:v>
                </c:pt>
                <c:pt idx="53">
                  <c:v>0.10623367235785534</c:v>
                </c:pt>
                <c:pt idx="54">
                  <c:v>0.10605815404449045</c:v>
                </c:pt>
                <c:pt idx="55">
                  <c:v>0.10588665439578622</c:v>
                </c:pt>
                <c:pt idx="56">
                  <c:v>0.1057180192318066</c:v>
                </c:pt>
                <c:pt idx="57">
                  <c:v>0.1055525051405666</c:v>
                </c:pt>
                <c:pt idx="58">
                  <c:v>0.10538699207351394</c:v>
                </c:pt>
                <c:pt idx="59">
                  <c:v>0.10522556069090547</c:v>
                </c:pt>
                <c:pt idx="60">
                  <c:v>0.10506870764388822</c:v>
                </c:pt>
                <c:pt idx="61">
                  <c:v>0.10491263143971354</c:v>
                </c:pt>
                <c:pt idx="62">
                  <c:v>0.10476074306655352</c:v>
                </c:pt>
                <c:pt idx="63">
                  <c:v>0.1046057975560627</c:v>
                </c:pt>
                <c:pt idx="64">
                  <c:v>0.10445127707553183</c:v>
                </c:pt>
                <c:pt idx="65">
                  <c:v>0.10429761862578389</c:v>
                </c:pt>
                <c:pt idx="66">
                  <c:v>0.10414705752793645</c:v>
                </c:pt>
                <c:pt idx="67">
                  <c:v>0.10399607684201641</c:v>
                </c:pt>
                <c:pt idx="68">
                  <c:v>0.10384653635409173</c:v>
                </c:pt>
                <c:pt idx="69">
                  <c:v>0.10369817547084705</c:v>
                </c:pt>
                <c:pt idx="70">
                  <c:v>0.10355157673657192</c:v>
                </c:pt>
                <c:pt idx="71">
                  <c:v>0.10340585951345675</c:v>
                </c:pt>
                <c:pt idx="72">
                  <c:v>0.10326488974669031</c:v>
                </c:pt>
                <c:pt idx="73">
                  <c:v>0.10312623473657322</c:v>
                </c:pt>
                <c:pt idx="74">
                  <c:v>0.1029878952403214</c:v>
                </c:pt>
                <c:pt idx="75">
                  <c:v>0.10285299086135878</c:v>
                </c:pt>
                <c:pt idx="76">
                  <c:v>0.10271753674662271</c:v>
                </c:pt>
                <c:pt idx="77">
                  <c:v>0.10258415607192312</c:v>
                </c:pt>
                <c:pt idx="78">
                  <c:v>0.10245072341319396</c:v>
                </c:pt>
                <c:pt idx="79">
                  <c:v>0.10232129511637034</c:v>
                </c:pt>
                <c:pt idx="80">
                  <c:v>0.10219142989553295</c:v>
                </c:pt>
                <c:pt idx="81">
                  <c:v>0.10206081091696509</c:v>
                </c:pt>
                <c:pt idx="82">
                  <c:v>0.10193055098766871</c:v>
                </c:pt>
                <c:pt idx="83">
                  <c:v>0.10180131844508626</c:v>
                </c:pt>
                <c:pt idx="84">
                  <c:v>0.10167389286912128</c:v>
                </c:pt>
                <c:pt idx="85">
                  <c:v>0.10154841209114156</c:v>
                </c:pt>
                <c:pt idx="86">
                  <c:v>0.10142512381472675</c:v>
                </c:pt>
                <c:pt idx="87">
                  <c:v>0.10130391689245115</c:v>
                </c:pt>
                <c:pt idx="88">
                  <c:v>0.10118609773707116</c:v>
                </c:pt>
                <c:pt idx="89">
                  <c:v>0.10106488146008047</c:v>
                </c:pt>
                <c:pt idx="90">
                  <c:v>0.10094464338031357</c:v>
                </c:pt>
                <c:pt idx="91">
                  <c:v>0.10082449985113252</c:v>
                </c:pt>
                <c:pt idx="92">
                  <c:v>0.10070649793552067</c:v>
                </c:pt>
                <c:pt idx="93">
                  <c:v>0.10059008039501555</c:v>
                </c:pt>
                <c:pt idx="94">
                  <c:v>0.10047552495260964</c:v>
                </c:pt>
                <c:pt idx="95">
                  <c:v>0.10036345807405136</c:v>
                </c:pt>
                <c:pt idx="96">
                  <c:v>0.10025472108852888</c:v>
                </c:pt>
                <c:pt idx="97">
                  <c:v>0.10015869182747639</c:v>
                </c:pt>
                <c:pt idx="98">
                  <c:v>0.10007164669910321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B-4BAF-998D-0EE45DC7DA6E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'SS-32mN-10'!$A$2:$A$98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5.3760000000000002E-2</c:v>
                </c:pt>
                <c:pt idx="2">
                  <c:v>0.10743999999999999</c:v>
                </c:pt>
                <c:pt idx="3">
                  <c:v>0.15847</c:v>
                </c:pt>
                <c:pt idx="4">
                  <c:v>0.20860000000000001</c:v>
                </c:pt>
                <c:pt idx="5">
                  <c:v>0.26094000000000001</c:v>
                </c:pt>
                <c:pt idx="6">
                  <c:v>0.31154999999999999</c:v>
                </c:pt>
                <c:pt idx="7">
                  <c:v>0.36553999999999998</c:v>
                </c:pt>
                <c:pt idx="8">
                  <c:v>0.41685</c:v>
                </c:pt>
                <c:pt idx="9">
                  <c:v>0.47025</c:v>
                </c:pt>
                <c:pt idx="10">
                  <c:v>0.53159999999999996</c:v>
                </c:pt>
                <c:pt idx="11">
                  <c:v>0.59214999999999995</c:v>
                </c:pt>
                <c:pt idx="12">
                  <c:v>0.64729999999999999</c:v>
                </c:pt>
                <c:pt idx="13">
                  <c:v>0.69808000000000003</c:v>
                </c:pt>
                <c:pt idx="14">
                  <c:v>0.74909999999999999</c:v>
                </c:pt>
                <c:pt idx="15">
                  <c:v>0.8054</c:v>
                </c:pt>
                <c:pt idx="16">
                  <c:v>0.86012</c:v>
                </c:pt>
                <c:pt idx="17">
                  <c:v>0.91156000000000004</c:v>
                </c:pt>
                <c:pt idx="18">
                  <c:v>0.96187999999999996</c:v>
                </c:pt>
                <c:pt idx="19">
                  <c:v>1.0117499999999999</c:v>
                </c:pt>
                <c:pt idx="20">
                  <c:v>1.06063</c:v>
                </c:pt>
                <c:pt idx="21">
                  <c:v>1.1104799999999999</c:v>
                </c:pt>
                <c:pt idx="22">
                  <c:v>1.15933</c:v>
                </c:pt>
                <c:pt idx="23">
                  <c:v>1.2091099999999999</c:v>
                </c:pt>
                <c:pt idx="24">
                  <c:v>1.2569999999999999</c:v>
                </c:pt>
                <c:pt idx="25">
                  <c:v>1.3066899999999999</c:v>
                </c:pt>
                <c:pt idx="26">
                  <c:v>1.35622</c:v>
                </c:pt>
                <c:pt idx="27">
                  <c:v>1.4100900000000001</c:v>
                </c:pt>
                <c:pt idx="28">
                  <c:v>1.45872</c:v>
                </c:pt>
                <c:pt idx="29">
                  <c:v>1.50976</c:v>
                </c:pt>
                <c:pt idx="30">
                  <c:v>1.5580099999999999</c:v>
                </c:pt>
                <c:pt idx="31">
                  <c:v>1.6121099999999999</c:v>
                </c:pt>
                <c:pt idx="32">
                  <c:v>1.6652800000000001</c:v>
                </c:pt>
                <c:pt idx="33">
                  <c:v>1.71787</c:v>
                </c:pt>
                <c:pt idx="34">
                  <c:v>1.76692</c:v>
                </c:pt>
                <c:pt idx="35">
                  <c:v>1.8184800000000001</c:v>
                </c:pt>
                <c:pt idx="36">
                  <c:v>1.8702700000000001</c:v>
                </c:pt>
                <c:pt idx="37">
                  <c:v>1.9269499999999999</c:v>
                </c:pt>
                <c:pt idx="38">
                  <c:v>1.9789300000000001</c:v>
                </c:pt>
                <c:pt idx="39">
                  <c:v>2.0312399999999999</c:v>
                </c:pt>
                <c:pt idx="40">
                  <c:v>2.0846800000000001</c:v>
                </c:pt>
                <c:pt idx="41">
                  <c:v>2.1334599999999999</c:v>
                </c:pt>
                <c:pt idx="42">
                  <c:v>2.1964700000000001</c:v>
                </c:pt>
                <c:pt idx="43">
                  <c:v>2.2505199999999999</c:v>
                </c:pt>
                <c:pt idx="44">
                  <c:v>2.3023899999999999</c:v>
                </c:pt>
                <c:pt idx="45">
                  <c:v>2.3526799999999999</c:v>
                </c:pt>
                <c:pt idx="46">
                  <c:v>2.40462</c:v>
                </c:pt>
                <c:pt idx="47">
                  <c:v>2.45581</c:v>
                </c:pt>
                <c:pt idx="48">
                  <c:v>2.5073300000000001</c:v>
                </c:pt>
                <c:pt idx="49">
                  <c:v>2.5582199999999999</c:v>
                </c:pt>
                <c:pt idx="50">
                  <c:v>2.6060699999999999</c:v>
                </c:pt>
                <c:pt idx="51">
                  <c:v>2.6549499999999999</c:v>
                </c:pt>
                <c:pt idx="52">
                  <c:v>2.7049799999999999</c:v>
                </c:pt>
                <c:pt idx="53">
                  <c:v>2.7528600000000001</c:v>
                </c:pt>
                <c:pt idx="54">
                  <c:v>2.8007200000000001</c:v>
                </c:pt>
                <c:pt idx="55">
                  <c:v>2.8505699999999998</c:v>
                </c:pt>
                <c:pt idx="56">
                  <c:v>2.8994399999999998</c:v>
                </c:pt>
                <c:pt idx="57">
                  <c:v>2.94733</c:v>
                </c:pt>
                <c:pt idx="58">
                  <c:v>2.9981800000000001</c:v>
                </c:pt>
                <c:pt idx="59">
                  <c:v>3.0470600000000001</c:v>
                </c:pt>
                <c:pt idx="60">
                  <c:v>3.0959300000000001</c:v>
                </c:pt>
                <c:pt idx="61">
                  <c:v>3.1451500000000001</c:v>
                </c:pt>
                <c:pt idx="62">
                  <c:v>3.1947100000000002</c:v>
                </c:pt>
                <c:pt idx="63">
                  <c:v>3.2502399999999998</c:v>
                </c:pt>
                <c:pt idx="64">
                  <c:v>3.3022499999999999</c:v>
                </c:pt>
                <c:pt idx="65">
                  <c:v>3.3552599999999999</c:v>
                </c:pt>
                <c:pt idx="66">
                  <c:v>3.4072</c:v>
                </c:pt>
                <c:pt idx="67">
                  <c:v>3.4592999999999998</c:v>
                </c:pt>
                <c:pt idx="68">
                  <c:v>3.5076100000000001</c:v>
                </c:pt>
                <c:pt idx="69">
                  <c:v>3.5646499999999999</c:v>
                </c:pt>
                <c:pt idx="70">
                  <c:v>3.6156100000000002</c:v>
                </c:pt>
                <c:pt idx="71">
                  <c:v>3.6682199999999998</c:v>
                </c:pt>
                <c:pt idx="72">
                  <c:v>3.7291300000000001</c:v>
                </c:pt>
                <c:pt idx="73">
                  <c:v>3.7824900000000001</c:v>
                </c:pt>
                <c:pt idx="74">
                  <c:v>3.8359800000000002</c:v>
                </c:pt>
                <c:pt idx="75">
                  <c:v>3.8943599999999998</c:v>
                </c:pt>
                <c:pt idx="76">
                  <c:v>3.9456099999999998</c:v>
                </c:pt>
                <c:pt idx="77">
                  <c:v>3.9978699999999998</c:v>
                </c:pt>
                <c:pt idx="78">
                  <c:v>4.0493899999999998</c:v>
                </c:pt>
                <c:pt idx="79">
                  <c:v>4.0992199999999999</c:v>
                </c:pt>
                <c:pt idx="80">
                  <c:v>4.14811</c:v>
                </c:pt>
                <c:pt idx="81">
                  <c:v>4.1989900000000002</c:v>
                </c:pt>
                <c:pt idx="82">
                  <c:v>4.2482300000000004</c:v>
                </c:pt>
                <c:pt idx="83">
                  <c:v>4.2961</c:v>
                </c:pt>
                <c:pt idx="84">
                  <c:v>4.3440500000000002</c:v>
                </c:pt>
                <c:pt idx="85">
                  <c:v>4.3942899999999998</c:v>
                </c:pt>
                <c:pt idx="86">
                  <c:v>4.4436900000000001</c:v>
                </c:pt>
                <c:pt idx="87">
                  <c:v>4.4980399999999996</c:v>
                </c:pt>
                <c:pt idx="88">
                  <c:v>4.5604100000000001</c:v>
                </c:pt>
                <c:pt idx="89">
                  <c:v>4.6089500000000001</c:v>
                </c:pt>
                <c:pt idx="90">
                  <c:v>4.6630599999999998</c:v>
                </c:pt>
                <c:pt idx="91">
                  <c:v>4.7183599999999997</c:v>
                </c:pt>
                <c:pt idx="92">
                  <c:v>4.7659099999999999</c:v>
                </c:pt>
                <c:pt idx="93">
                  <c:v>4.8142399999999999</c:v>
                </c:pt>
                <c:pt idx="94">
                  <c:v>4.8649699999999996</c:v>
                </c:pt>
                <c:pt idx="95">
                  <c:v>4.92502</c:v>
                </c:pt>
                <c:pt idx="96">
                  <c:v>4.9765100000000002</c:v>
                </c:pt>
              </c:numCache>
            </c:numRef>
          </c:xVal>
          <c:yVal>
            <c:numRef>
              <c:f>'SS-32mN-10'!$F$2:$F$98</c:f>
              <c:numCache>
                <c:formatCode>General</c:formatCode>
                <c:ptCount val="97"/>
                <c:pt idx="1">
                  <c:v>9.3779005631322451E-2</c:v>
                </c:pt>
                <c:pt idx="2">
                  <c:v>9.3373632096693915E-2</c:v>
                </c:pt>
                <c:pt idx="3">
                  <c:v>9.2991369869037221E-2</c:v>
                </c:pt>
                <c:pt idx="4">
                  <c:v>9.2628602350137895E-2</c:v>
                </c:pt>
                <c:pt idx="5">
                  <c:v>9.2265897939432559E-2</c:v>
                </c:pt>
                <c:pt idx="6">
                  <c:v>9.1910576157969229E-2</c:v>
                </c:pt>
                <c:pt idx="7">
                  <c:v>9.1565608060905287E-2</c:v>
                </c:pt>
                <c:pt idx="8">
                  <c:v>9.1232298266135325E-2</c:v>
                </c:pt>
                <c:pt idx="9">
                  <c:v>9.0919749542858905E-2</c:v>
                </c:pt>
                <c:pt idx="10">
                  <c:v>9.0621181082725127E-2</c:v>
                </c:pt>
                <c:pt idx="11">
                  <c:v>9.0304405288486836E-2</c:v>
                </c:pt>
                <c:pt idx="12">
                  <c:v>8.9996141850822248E-2</c:v>
                </c:pt>
                <c:pt idx="13">
                  <c:v>8.9700045575873646E-2</c:v>
                </c:pt>
                <c:pt idx="14">
                  <c:v>8.9406673213564283E-2</c:v>
                </c:pt>
                <c:pt idx="15">
                  <c:v>8.9121153387268962E-2</c:v>
                </c:pt>
                <c:pt idx="16">
                  <c:v>8.884296767159211E-2</c:v>
                </c:pt>
                <c:pt idx="17">
                  <c:v>8.8571117738853775E-2</c:v>
                </c:pt>
                <c:pt idx="18">
                  <c:v>8.8305258594789549E-2</c:v>
                </c:pt>
                <c:pt idx="19">
                  <c:v>8.8043701157758128E-2</c:v>
                </c:pt>
                <c:pt idx="20">
                  <c:v>8.7790505555173287E-2</c:v>
                </c:pt>
                <c:pt idx="21">
                  <c:v>8.7545091889788096E-2</c:v>
                </c:pt>
                <c:pt idx="22">
                  <c:v>8.7308019112408736E-2</c:v>
                </c:pt>
                <c:pt idx="23">
                  <c:v>8.7073111713073706E-2</c:v>
                </c:pt>
                <c:pt idx="24">
                  <c:v>8.6844559815227498E-2</c:v>
                </c:pt>
                <c:pt idx="25">
                  <c:v>8.6620945864840385E-2</c:v>
                </c:pt>
                <c:pt idx="26">
                  <c:v>8.640249578579047E-2</c:v>
                </c:pt>
                <c:pt idx="27">
                  <c:v>8.6183465669443321E-2</c:v>
                </c:pt>
                <c:pt idx="28">
                  <c:v>8.59693714052399E-2</c:v>
                </c:pt>
                <c:pt idx="29">
                  <c:v>8.5755249027162112E-2</c:v>
                </c:pt>
                <c:pt idx="30">
                  <c:v>8.5545710833106525E-2</c:v>
                </c:pt>
                <c:pt idx="31">
                  <c:v>8.5338541239200816E-2</c:v>
                </c:pt>
                <c:pt idx="32">
                  <c:v>8.5133572154351383E-2</c:v>
                </c:pt>
                <c:pt idx="33">
                  <c:v>8.4928891043069096E-2</c:v>
                </c:pt>
                <c:pt idx="34">
                  <c:v>8.4727463354575872E-2</c:v>
                </c:pt>
                <c:pt idx="35">
                  <c:v>8.4531441029626661E-2</c:v>
                </c:pt>
                <c:pt idx="36">
                  <c:v>8.4337577767800029E-2</c:v>
                </c:pt>
                <c:pt idx="37">
                  <c:v>8.4145365238140965E-2</c:v>
                </c:pt>
                <c:pt idx="38">
                  <c:v>8.3955937601557243E-2</c:v>
                </c:pt>
                <c:pt idx="39">
                  <c:v>8.3770824139830613E-2</c:v>
                </c:pt>
                <c:pt idx="40">
                  <c:v>8.3589717860505036E-2</c:v>
                </c:pt>
                <c:pt idx="41">
                  <c:v>8.340919235581179E-2</c:v>
                </c:pt>
                <c:pt idx="42">
                  <c:v>8.3234645400046173E-2</c:v>
                </c:pt>
                <c:pt idx="43">
                  <c:v>8.3059878731844547E-2</c:v>
                </c:pt>
                <c:pt idx="44">
                  <c:v>8.2890946071936381E-2</c:v>
                </c:pt>
                <c:pt idx="45">
                  <c:v>8.2724739646020409E-2</c:v>
                </c:pt>
                <c:pt idx="46">
                  <c:v>8.2560630493381568E-2</c:v>
                </c:pt>
                <c:pt idx="47">
                  <c:v>8.2397168969162882E-2</c:v>
                </c:pt>
                <c:pt idx="48">
                  <c:v>8.2237608748831986E-2</c:v>
                </c:pt>
                <c:pt idx="49">
                  <c:v>8.208171529947797E-2</c:v>
                </c:pt>
                <c:pt idx="50">
                  <c:v>8.1927526615823948E-2</c:v>
                </c:pt>
                <c:pt idx="51">
                  <c:v>8.1771862574030921E-2</c:v>
                </c:pt>
                <c:pt idx="52">
                  <c:v>8.1618651019555857E-2</c:v>
                </c:pt>
                <c:pt idx="53">
                  <c:v>8.1467949450428956E-2</c:v>
                </c:pt>
                <c:pt idx="54">
                  <c:v>8.1320436613396274E-2</c:v>
                </c:pt>
                <c:pt idx="55">
                  <c:v>8.1175458230107092E-2</c:v>
                </c:pt>
                <c:pt idx="56">
                  <c:v>8.1031090834608216E-2</c:v>
                </c:pt>
                <c:pt idx="57">
                  <c:v>8.0888036199570398E-2</c:v>
                </c:pt>
                <c:pt idx="58">
                  <c:v>8.0747330003862958E-2</c:v>
                </c:pt>
                <c:pt idx="59">
                  <c:v>8.0606892911039701E-2</c:v>
                </c:pt>
                <c:pt idx="60">
                  <c:v>8.0467209748980667E-2</c:v>
                </c:pt>
                <c:pt idx="61">
                  <c:v>8.0324979776337443E-2</c:v>
                </c:pt>
                <c:pt idx="62">
                  <c:v>8.0184734644259945E-2</c:v>
                </c:pt>
                <c:pt idx="63">
                  <c:v>8.0045259941152927E-2</c:v>
                </c:pt>
                <c:pt idx="64">
                  <c:v>7.9906807382055606E-2</c:v>
                </c:pt>
                <c:pt idx="65">
                  <c:v>7.9765959848156071E-2</c:v>
                </c:pt>
                <c:pt idx="66">
                  <c:v>7.9624154973633135E-2</c:v>
                </c:pt>
                <c:pt idx="67">
                  <c:v>7.9487078583881154E-2</c:v>
                </c:pt>
                <c:pt idx="68">
                  <c:v>7.9354682767667842E-2</c:v>
                </c:pt>
                <c:pt idx="69">
                  <c:v>7.9225130571254077E-2</c:v>
                </c:pt>
                <c:pt idx="70">
                  <c:v>7.9091452990185135E-2</c:v>
                </c:pt>
                <c:pt idx="71">
                  <c:v>7.8958792940919592E-2</c:v>
                </c:pt>
                <c:pt idx="72">
                  <c:v>7.8831803670914524E-2</c:v>
                </c:pt>
                <c:pt idx="73">
                  <c:v>7.8707553005497463E-2</c:v>
                </c:pt>
                <c:pt idx="74">
                  <c:v>7.8582686834149498E-2</c:v>
                </c:pt>
                <c:pt idx="75">
                  <c:v>7.8457259941738966E-2</c:v>
                </c:pt>
                <c:pt idx="76">
                  <c:v>7.8331088397213672E-2</c:v>
                </c:pt>
                <c:pt idx="77">
                  <c:v>7.8207064619296759E-2</c:v>
                </c:pt>
                <c:pt idx="78">
                  <c:v>7.8086879123590469E-2</c:v>
                </c:pt>
                <c:pt idx="79">
                  <c:v>7.796587628460086E-2</c:v>
                </c:pt>
                <c:pt idx="80">
                  <c:v>7.7844807083923134E-2</c:v>
                </c:pt>
                <c:pt idx="81">
                  <c:v>7.7722707256297666E-2</c:v>
                </c:pt>
                <c:pt idx="82">
                  <c:v>7.7608375611290775E-2</c:v>
                </c:pt>
                <c:pt idx="83">
                  <c:v>7.7495555120662224E-2</c:v>
                </c:pt>
                <c:pt idx="84">
                  <c:v>7.7381435969155893E-2</c:v>
                </c:pt>
                <c:pt idx="85">
                  <c:v>7.7266618143758098E-2</c:v>
                </c:pt>
                <c:pt idx="86">
                  <c:v>7.7154971222375746E-2</c:v>
                </c:pt>
                <c:pt idx="87">
                  <c:v>7.704559451634993E-2</c:v>
                </c:pt>
                <c:pt idx="88">
                  <c:v>7.6929721363414832E-2</c:v>
                </c:pt>
                <c:pt idx="89">
                  <c:v>7.6819676225270014E-2</c:v>
                </c:pt>
                <c:pt idx="90">
                  <c:v>7.6702835900437347E-2</c:v>
                </c:pt>
                <c:pt idx="91">
                  <c:v>7.6588351686034048E-2</c:v>
                </c:pt>
                <c:pt idx="92">
                  <c:v>7.6480953785408715E-2</c:v>
                </c:pt>
                <c:pt idx="93">
                  <c:v>7.6370376550878652E-2</c:v>
                </c:pt>
                <c:pt idx="94">
                  <c:v>7.6276886326103299E-2</c:v>
                </c:pt>
                <c:pt idx="95">
                  <c:v>7.6159386694672815E-2</c:v>
                </c:pt>
                <c:pt idx="96">
                  <c:v>7.6049968312024027E-2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B-4BAF-998D-0EE45DC7DA6E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'HS-32mN-10'!$A$2:$A$99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5.8209999999999998E-2</c:v>
                </c:pt>
                <c:pt idx="2">
                  <c:v>0.1105</c:v>
                </c:pt>
                <c:pt idx="3">
                  <c:v>0.16064999999999999</c:v>
                </c:pt>
                <c:pt idx="4">
                  <c:v>0.22685</c:v>
                </c:pt>
                <c:pt idx="5">
                  <c:v>0.27906999999999998</c:v>
                </c:pt>
                <c:pt idx="6">
                  <c:v>0.32949000000000001</c:v>
                </c:pt>
                <c:pt idx="7">
                  <c:v>0.37997999999999998</c:v>
                </c:pt>
                <c:pt idx="8">
                  <c:v>0.43684000000000001</c:v>
                </c:pt>
                <c:pt idx="9">
                  <c:v>0.49067</c:v>
                </c:pt>
                <c:pt idx="10">
                  <c:v>0.54159000000000002</c:v>
                </c:pt>
                <c:pt idx="11">
                  <c:v>0.59347000000000005</c:v>
                </c:pt>
                <c:pt idx="12">
                  <c:v>0.64192000000000005</c:v>
                </c:pt>
                <c:pt idx="13">
                  <c:v>0.69233999999999996</c:v>
                </c:pt>
                <c:pt idx="14">
                  <c:v>0.74236000000000002</c:v>
                </c:pt>
                <c:pt idx="15">
                  <c:v>0.79261999999999999</c:v>
                </c:pt>
                <c:pt idx="16">
                  <c:v>0.84409999999999996</c:v>
                </c:pt>
                <c:pt idx="17">
                  <c:v>0.89659</c:v>
                </c:pt>
                <c:pt idx="18">
                  <c:v>0.94884000000000002</c:v>
                </c:pt>
                <c:pt idx="19">
                  <c:v>0.99875999999999998</c:v>
                </c:pt>
                <c:pt idx="20">
                  <c:v>1.0475399999999999</c:v>
                </c:pt>
                <c:pt idx="21">
                  <c:v>1.09541</c:v>
                </c:pt>
                <c:pt idx="22">
                  <c:v>1.1448100000000001</c:v>
                </c:pt>
                <c:pt idx="23">
                  <c:v>1.1926699999999999</c:v>
                </c:pt>
                <c:pt idx="24">
                  <c:v>1.24054</c:v>
                </c:pt>
                <c:pt idx="25">
                  <c:v>1.28894</c:v>
                </c:pt>
                <c:pt idx="26">
                  <c:v>1.3421799999999999</c:v>
                </c:pt>
                <c:pt idx="27">
                  <c:v>1.3953599999999999</c:v>
                </c:pt>
                <c:pt idx="28">
                  <c:v>1.44709</c:v>
                </c:pt>
                <c:pt idx="29">
                  <c:v>1.4994400000000001</c:v>
                </c:pt>
                <c:pt idx="30">
                  <c:v>1.5541</c:v>
                </c:pt>
                <c:pt idx="31">
                  <c:v>1.6041099999999999</c:v>
                </c:pt>
                <c:pt idx="32">
                  <c:v>1.6541300000000001</c:v>
                </c:pt>
                <c:pt idx="33">
                  <c:v>1.7070399999999999</c:v>
                </c:pt>
                <c:pt idx="34">
                  <c:v>1.7621500000000001</c:v>
                </c:pt>
                <c:pt idx="35">
                  <c:v>1.8148</c:v>
                </c:pt>
                <c:pt idx="36">
                  <c:v>1.86788</c:v>
                </c:pt>
                <c:pt idx="37">
                  <c:v>1.91784</c:v>
                </c:pt>
                <c:pt idx="38">
                  <c:v>1.9673799999999999</c:v>
                </c:pt>
                <c:pt idx="39">
                  <c:v>2.0180099999999999</c:v>
                </c:pt>
                <c:pt idx="40">
                  <c:v>2.0681099999999999</c:v>
                </c:pt>
                <c:pt idx="41">
                  <c:v>2.11768</c:v>
                </c:pt>
                <c:pt idx="42">
                  <c:v>2.16683</c:v>
                </c:pt>
                <c:pt idx="43">
                  <c:v>2.2176800000000001</c:v>
                </c:pt>
                <c:pt idx="44">
                  <c:v>2.2735799999999999</c:v>
                </c:pt>
                <c:pt idx="45">
                  <c:v>2.3237999999999999</c:v>
                </c:pt>
                <c:pt idx="46">
                  <c:v>2.3725299999999998</c:v>
                </c:pt>
                <c:pt idx="47">
                  <c:v>2.42577</c:v>
                </c:pt>
                <c:pt idx="48">
                  <c:v>2.4799699999999998</c:v>
                </c:pt>
                <c:pt idx="49">
                  <c:v>2.5289299999999999</c:v>
                </c:pt>
                <c:pt idx="50">
                  <c:v>2.5796899999999998</c:v>
                </c:pt>
                <c:pt idx="51">
                  <c:v>2.6286</c:v>
                </c:pt>
                <c:pt idx="52">
                  <c:v>2.67645</c:v>
                </c:pt>
                <c:pt idx="53">
                  <c:v>2.7243599999999999</c:v>
                </c:pt>
                <c:pt idx="54">
                  <c:v>2.7722000000000002</c:v>
                </c:pt>
                <c:pt idx="55">
                  <c:v>2.8204699999999998</c:v>
                </c:pt>
                <c:pt idx="56">
                  <c:v>2.8753500000000001</c:v>
                </c:pt>
                <c:pt idx="57">
                  <c:v>2.9289900000000002</c:v>
                </c:pt>
                <c:pt idx="58">
                  <c:v>2.9843000000000002</c:v>
                </c:pt>
                <c:pt idx="59">
                  <c:v>3.0354899999999998</c:v>
                </c:pt>
                <c:pt idx="60">
                  <c:v>3.0858300000000001</c:v>
                </c:pt>
                <c:pt idx="61">
                  <c:v>3.1378599999999999</c:v>
                </c:pt>
                <c:pt idx="62">
                  <c:v>3.1949999999999998</c:v>
                </c:pt>
                <c:pt idx="63">
                  <c:v>3.2473999999999998</c:v>
                </c:pt>
                <c:pt idx="64">
                  <c:v>3.3010100000000002</c:v>
                </c:pt>
                <c:pt idx="65">
                  <c:v>3.35459</c:v>
                </c:pt>
                <c:pt idx="66">
                  <c:v>3.40686</c:v>
                </c:pt>
                <c:pt idx="67">
                  <c:v>3.4569200000000002</c:v>
                </c:pt>
                <c:pt idx="68">
                  <c:v>3.5057800000000001</c:v>
                </c:pt>
                <c:pt idx="69">
                  <c:v>3.55857</c:v>
                </c:pt>
                <c:pt idx="70">
                  <c:v>3.60833</c:v>
                </c:pt>
                <c:pt idx="71">
                  <c:v>3.6591</c:v>
                </c:pt>
                <c:pt idx="72">
                  <c:v>3.70913</c:v>
                </c:pt>
                <c:pt idx="73">
                  <c:v>3.75915</c:v>
                </c:pt>
                <c:pt idx="74">
                  <c:v>3.8092100000000002</c:v>
                </c:pt>
                <c:pt idx="75">
                  <c:v>3.8620999999999999</c:v>
                </c:pt>
                <c:pt idx="76">
                  <c:v>3.9148999999999998</c:v>
                </c:pt>
                <c:pt idx="77">
                  <c:v>3.9678300000000002</c:v>
                </c:pt>
                <c:pt idx="78">
                  <c:v>4.0169600000000001</c:v>
                </c:pt>
                <c:pt idx="79">
                  <c:v>4.0658300000000001</c:v>
                </c:pt>
                <c:pt idx="80">
                  <c:v>4.11571</c:v>
                </c:pt>
                <c:pt idx="81">
                  <c:v>4.1635499999999999</c:v>
                </c:pt>
                <c:pt idx="82">
                  <c:v>4.2134099999999997</c:v>
                </c:pt>
                <c:pt idx="83">
                  <c:v>4.2627800000000002</c:v>
                </c:pt>
                <c:pt idx="84">
                  <c:v>4.3102600000000004</c:v>
                </c:pt>
                <c:pt idx="85">
                  <c:v>4.3591100000000003</c:v>
                </c:pt>
                <c:pt idx="86">
                  <c:v>4.40801</c:v>
                </c:pt>
                <c:pt idx="87">
                  <c:v>4.4588700000000001</c:v>
                </c:pt>
                <c:pt idx="88">
                  <c:v>4.5068900000000003</c:v>
                </c:pt>
                <c:pt idx="89">
                  <c:v>4.5566700000000004</c:v>
                </c:pt>
                <c:pt idx="90">
                  <c:v>4.60886</c:v>
                </c:pt>
                <c:pt idx="91">
                  <c:v>4.6615700000000002</c:v>
                </c:pt>
                <c:pt idx="92">
                  <c:v>4.7127499999999998</c:v>
                </c:pt>
                <c:pt idx="93">
                  <c:v>4.76457</c:v>
                </c:pt>
                <c:pt idx="94">
                  <c:v>4.8149199999999999</c:v>
                </c:pt>
                <c:pt idx="95">
                  <c:v>4.8683500000000004</c:v>
                </c:pt>
                <c:pt idx="96">
                  <c:v>4.9191099999999999</c:v>
                </c:pt>
                <c:pt idx="97">
                  <c:v>4.9729000000000001</c:v>
                </c:pt>
              </c:numCache>
            </c:numRef>
          </c:xVal>
          <c:yVal>
            <c:numRef>
              <c:f>'HS-32mN-10'!$F$2:$F$99</c:f>
              <c:numCache>
                <c:formatCode>General</c:formatCode>
                <c:ptCount val="98"/>
                <c:pt idx="1">
                  <c:v>0.17579591877200157</c:v>
                </c:pt>
                <c:pt idx="2">
                  <c:v>0.1751942982702489</c:v>
                </c:pt>
                <c:pt idx="3">
                  <c:v>0.17462880841915501</c:v>
                </c:pt>
                <c:pt idx="4">
                  <c:v>0.17408973169194406</c:v>
                </c:pt>
                <c:pt idx="5">
                  <c:v>0.17358193781668133</c:v>
                </c:pt>
                <c:pt idx="6">
                  <c:v>0.17310498145525927</c:v>
                </c:pt>
                <c:pt idx="7">
                  <c:v>0.17265152733125375</c:v>
                </c:pt>
                <c:pt idx="8">
                  <c:v>0.17222446201140265</c:v>
                </c:pt>
                <c:pt idx="9">
                  <c:v>0.17181532521867274</c:v>
                </c:pt>
                <c:pt idx="10">
                  <c:v>0.17142362419314416</c:v>
                </c:pt>
                <c:pt idx="11">
                  <c:v>0.17098863316742532</c:v>
                </c:pt>
                <c:pt idx="12">
                  <c:v>0.17057479565391728</c:v>
                </c:pt>
                <c:pt idx="13">
                  <c:v>0.17017792662437586</c:v>
                </c:pt>
                <c:pt idx="14">
                  <c:v>0.16978601483080707</c:v>
                </c:pt>
                <c:pt idx="15">
                  <c:v>0.1694091884750494</c:v>
                </c:pt>
                <c:pt idx="16">
                  <c:v>0.16904169353941742</c:v>
                </c:pt>
                <c:pt idx="17">
                  <c:v>0.16868514921118602</c:v>
                </c:pt>
                <c:pt idx="18">
                  <c:v>0.16833838332258633</c:v>
                </c:pt>
                <c:pt idx="19">
                  <c:v>0.16800107020572</c:v>
                </c:pt>
                <c:pt idx="20">
                  <c:v>0.16767431231576405</c:v>
                </c:pt>
                <c:pt idx="21">
                  <c:v>0.16735612313570691</c:v>
                </c:pt>
                <c:pt idx="22">
                  <c:v>0.16704087348315413</c:v>
                </c:pt>
                <c:pt idx="23">
                  <c:v>0.16673531487448412</c:v>
                </c:pt>
                <c:pt idx="24">
                  <c:v>0.16643384611438436</c:v>
                </c:pt>
                <c:pt idx="25">
                  <c:v>0.16613786573310924</c:v>
                </c:pt>
                <c:pt idx="26">
                  <c:v>0.1658440901566017</c:v>
                </c:pt>
                <c:pt idx="27">
                  <c:v>0.1655574081703575</c:v>
                </c:pt>
                <c:pt idx="28">
                  <c:v>0.16527673083492014</c:v>
                </c:pt>
                <c:pt idx="29">
                  <c:v>0.16499899401828597</c:v>
                </c:pt>
                <c:pt idx="30">
                  <c:v>0.16472389417762362</c:v>
                </c:pt>
                <c:pt idx="31">
                  <c:v>0.16445827127474347</c:v>
                </c:pt>
                <c:pt idx="32">
                  <c:v>0.16419604520472031</c:v>
                </c:pt>
                <c:pt idx="33">
                  <c:v>0.163935588819596</c:v>
                </c:pt>
                <c:pt idx="34">
                  <c:v>0.16367251509483013</c:v>
                </c:pt>
                <c:pt idx="35">
                  <c:v>0.16342408707708911</c:v>
                </c:pt>
                <c:pt idx="36">
                  <c:v>0.16318058123327936</c:v>
                </c:pt>
                <c:pt idx="37">
                  <c:v>0.16294343196692415</c:v>
                </c:pt>
                <c:pt idx="38">
                  <c:v>0.16271321305257572</c:v>
                </c:pt>
                <c:pt idx="39">
                  <c:v>0.16248721837043911</c:v>
                </c:pt>
                <c:pt idx="40">
                  <c:v>0.16226830242344994</c:v>
                </c:pt>
                <c:pt idx="41">
                  <c:v>0.16205281052417866</c:v>
                </c:pt>
                <c:pt idx="42">
                  <c:v>0.16183854516610244</c:v>
                </c:pt>
                <c:pt idx="43">
                  <c:v>0.16162874702504615</c:v>
                </c:pt>
                <c:pt idx="44">
                  <c:v>0.16142353215971816</c:v>
                </c:pt>
                <c:pt idx="45">
                  <c:v>0.16122017038847855</c:v>
                </c:pt>
                <c:pt idx="46">
                  <c:v>0.16101685458945195</c:v>
                </c:pt>
                <c:pt idx="47">
                  <c:v>0.16081623676144249</c:v>
                </c:pt>
                <c:pt idx="48">
                  <c:v>0.16062078584848616</c:v>
                </c:pt>
                <c:pt idx="49">
                  <c:v>0.16042591818764307</c:v>
                </c:pt>
                <c:pt idx="50">
                  <c:v>0.16023490928362599</c:v>
                </c:pt>
                <c:pt idx="51">
                  <c:v>0.16004611253630877</c:v>
                </c:pt>
                <c:pt idx="52">
                  <c:v>0.15985898703371051</c:v>
                </c:pt>
                <c:pt idx="53">
                  <c:v>0.15967468287065897</c:v>
                </c:pt>
                <c:pt idx="54">
                  <c:v>0.15949066047430135</c:v>
                </c:pt>
                <c:pt idx="55">
                  <c:v>0.15931174540199736</c:v>
                </c:pt>
                <c:pt idx="56">
                  <c:v>0.15913430103586038</c:v>
                </c:pt>
                <c:pt idx="57">
                  <c:v>0.15896051577110623</c:v>
                </c:pt>
                <c:pt idx="58">
                  <c:v>0.15878575492523428</c:v>
                </c:pt>
                <c:pt idx="59">
                  <c:v>0.15861138493024565</c:v>
                </c:pt>
                <c:pt idx="60">
                  <c:v>0.15843999273848025</c:v>
                </c:pt>
                <c:pt idx="61">
                  <c:v>0.158269756414185</c:v>
                </c:pt>
                <c:pt idx="62">
                  <c:v>0.15809980641328009</c:v>
                </c:pt>
                <c:pt idx="63">
                  <c:v>0.1579305847265273</c:v>
                </c:pt>
                <c:pt idx="64">
                  <c:v>0.15776525561261368</c:v>
                </c:pt>
                <c:pt idx="65">
                  <c:v>0.15759968998201926</c:v>
                </c:pt>
                <c:pt idx="66">
                  <c:v>0.15743836521396276</c:v>
                </c:pt>
                <c:pt idx="67">
                  <c:v>0.15728287910201721</c:v>
                </c:pt>
                <c:pt idx="68">
                  <c:v>0.15713207920327815</c:v>
                </c:pt>
                <c:pt idx="69">
                  <c:v>0.15698452860913176</c:v>
                </c:pt>
                <c:pt idx="70">
                  <c:v>0.15684025105711324</c:v>
                </c:pt>
                <c:pt idx="71">
                  <c:v>0.15670050574783406</c:v>
                </c:pt>
                <c:pt idx="72">
                  <c:v>0.15656028582771178</c:v>
                </c:pt>
                <c:pt idx="73">
                  <c:v>0.1564195221716439</c:v>
                </c:pt>
                <c:pt idx="74">
                  <c:v>0.15628420075050556</c:v>
                </c:pt>
                <c:pt idx="75">
                  <c:v>0.156154582637857</c:v>
                </c:pt>
                <c:pt idx="76">
                  <c:v>0.15602702180585193</c:v>
                </c:pt>
                <c:pt idx="77">
                  <c:v>0.15589496902879588</c:v>
                </c:pt>
                <c:pt idx="78">
                  <c:v>0.15576007155885072</c:v>
                </c:pt>
                <c:pt idx="79">
                  <c:v>0.15562957587760035</c:v>
                </c:pt>
                <c:pt idx="80">
                  <c:v>0.15549818605889992</c:v>
                </c:pt>
                <c:pt idx="81">
                  <c:v>0.1553660741045923</c:v>
                </c:pt>
                <c:pt idx="82">
                  <c:v>0.15523510874930452</c:v>
                </c:pt>
                <c:pt idx="83">
                  <c:v>0.1551082867743564</c:v>
                </c:pt>
                <c:pt idx="84">
                  <c:v>0.15498264625417862</c:v>
                </c:pt>
                <c:pt idx="85">
                  <c:v>0.15485692264453824</c:v>
                </c:pt>
                <c:pt idx="86">
                  <c:v>0.15473440366825325</c:v>
                </c:pt>
                <c:pt idx="87">
                  <c:v>0.15461414939156595</c:v>
                </c:pt>
                <c:pt idx="88">
                  <c:v>0.15449434130746725</c:v>
                </c:pt>
                <c:pt idx="89">
                  <c:v>0.15436731774320064</c:v>
                </c:pt>
                <c:pt idx="90">
                  <c:v>0.15423806453972094</c:v>
                </c:pt>
                <c:pt idx="91">
                  <c:v>0.15411011175250222</c:v>
                </c:pt>
                <c:pt idx="92">
                  <c:v>0.15396787783152716</c:v>
                </c:pt>
                <c:pt idx="93">
                  <c:v>0.15384333078182019</c:v>
                </c:pt>
                <c:pt idx="94">
                  <c:v>0.15372213063678528</c:v>
                </c:pt>
                <c:pt idx="95">
                  <c:v>0.15361453622222895</c:v>
                </c:pt>
                <c:pt idx="96">
                  <c:v>0.15349071224273897</c:v>
                </c:pt>
                <c:pt idx="97">
                  <c:v>0.15339377922832939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B-4BAF-998D-0EE45DC7D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21000000000000002"/>
          <c:min val="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  <c:pt idx="97">
                  <c:v>4.9065700000000003</c:v>
                </c:pt>
                <c:pt idx="98">
                  <c:v>4.9576399999999996</c:v>
                </c:pt>
              </c:numCache>
            </c:numRef>
          </c:xVal>
          <c:yVal>
            <c:numRef>
              <c:f>'Pu-2mN-15'!$C$2:$C$100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0.82119999999997617</c:v>
                </c:pt>
                <c:pt idx="2">
                  <c:v>1.9770999999999503</c:v>
                </c:pt>
                <c:pt idx="3">
                  <c:v>2.7094200000000228</c:v>
                </c:pt>
                <c:pt idx="4">
                  <c:v>3.4251199999999926</c:v>
                </c:pt>
                <c:pt idx="5">
                  <c:v>4.1869900000000371</c:v>
                </c:pt>
                <c:pt idx="6">
                  <c:v>4.9786000000000286</c:v>
                </c:pt>
                <c:pt idx="7">
                  <c:v>5.8354100000000244</c:v>
                </c:pt>
                <c:pt idx="8">
                  <c:v>6.5659600000000182</c:v>
                </c:pt>
                <c:pt idx="9">
                  <c:v>7.2261499999999614</c:v>
                </c:pt>
                <c:pt idx="10">
                  <c:v>8.0538400000000365</c:v>
                </c:pt>
                <c:pt idx="11">
                  <c:v>8.8486000000000331</c:v>
                </c:pt>
                <c:pt idx="12">
                  <c:v>9.6120600000000422</c:v>
                </c:pt>
                <c:pt idx="13">
                  <c:v>10.405420000000049</c:v>
                </c:pt>
                <c:pt idx="14">
                  <c:v>11.122420000000034</c:v>
                </c:pt>
                <c:pt idx="15">
                  <c:v>11.786039999999957</c:v>
                </c:pt>
                <c:pt idx="16">
                  <c:v>12.525499999999965</c:v>
                </c:pt>
                <c:pt idx="17">
                  <c:v>13.294179999999983</c:v>
                </c:pt>
                <c:pt idx="18">
                  <c:v>14.04543000000001</c:v>
                </c:pt>
                <c:pt idx="19">
                  <c:v>14.756920000000036</c:v>
                </c:pt>
                <c:pt idx="20">
                  <c:v>15.482510000000048</c:v>
                </c:pt>
                <c:pt idx="21">
                  <c:v>16.18285000000003</c:v>
                </c:pt>
                <c:pt idx="22">
                  <c:v>16.864450000000033</c:v>
                </c:pt>
                <c:pt idx="23">
                  <c:v>17.528440000000046</c:v>
                </c:pt>
                <c:pt idx="24">
                  <c:v>18.172280000000001</c:v>
                </c:pt>
                <c:pt idx="25">
                  <c:v>18.826760000000036</c:v>
                </c:pt>
                <c:pt idx="26">
                  <c:v>19.439300000000003</c:v>
                </c:pt>
                <c:pt idx="27">
                  <c:v>20.068200000000047</c:v>
                </c:pt>
                <c:pt idx="28">
                  <c:v>20.702649999999949</c:v>
                </c:pt>
                <c:pt idx="29">
                  <c:v>21.321180000000027</c:v>
                </c:pt>
                <c:pt idx="30">
                  <c:v>21.820100000000025</c:v>
                </c:pt>
                <c:pt idx="31">
                  <c:v>22.356440000000021</c:v>
                </c:pt>
                <c:pt idx="32">
                  <c:v>22.881349999999998</c:v>
                </c:pt>
                <c:pt idx="33">
                  <c:v>23.421820000000025</c:v>
                </c:pt>
                <c:pt idx="34">
                  <c:v>23.940990000000056</c:v>
                </c:pt>
                <c:pt idx="35">
                  <c:v>24.498180000000048</c:v>
                </c:pt>
                <c:pt idx="36">
                  <c:v>25.084609999999998</c:v>
                </c:pt>
                <c:pt idx="37">
                  <c:v>25.620509999999967</c:v>
                </c:pt>
                <c:pt idx="38">
                  <c:v>26.096850000000018</c:v>
                </c:pt>
                <c:pt idx="39">
                  <c:v>26.582139999999981</c:v>
                </c:pt>
                <c:pt idx="40">
                  <c:v>27.127389999999991</c:v>
                </c:pt>
                <c:pt idx="41">
                  <c:v>27.641340000000014</c:v>
                </c:pt>
                <c:pt idx="42">
                  <c:v>28.127330000000029</c:v>
                </c:pt>
                <c:pt idx="43">
                  <c:v>28.622600000000034</c:v>
                </c:pt>
                <c:pt idx="44">
                  <c:v>29.151650000000018</c:v>
                </c:pt>
                <c:pt idx="45">
                  <c:v>29.630760000000009</c:v>
                </c:pt>
                <c:pt idx="46">
                  <c:v>30.067300000000046</c:v>
                </c:pt>
                <c:pt idx="47">
                  <c:v>30.547699999999963</c:v>
                </c:pt>
                <c:pt idx="48">
                  <c:v>31.085299999999961</c:v>
                </c:pt>
                <c:pt idx="49">
                  <c:v>31.61098000000004</c:v>
                </c:pt>
                <c:pt idx="50">
                  <c:v>32.143699999999967</c:v>
                </c:pt>
                <c:pt idx="51">
                  <c:v>32.690240000000017</c:v>
                </c:pt>
                <c:pt idx="52">
                  <c:v>33.175140000000056</c:v>
                </c:pt>
                <c:pt idx="53">
                  <c:v>33.687919999999963</c:v>
                </c:pt>
                <c:pt idx="54">
                  <c:v>34.191850000000045</c:v>
                </c:pt>
                <c:pt idx="55">
                  <c:v>34.686619999999948</c:v>
                </c:pt>
                <c:pt idx="56">
                  <c:v>35.14670000000001</c:v>
                </c:pt>
                <c:pt idx="57">
                  <c:v>35.608680000000049</c:v>
                </c:pt>
                <c:pt idx="58">
                  <c:v>35.976089999999999</c:v>
                </c:pt>
                <c:pt idx="59">
                  <c:v>36.406989999999951</c:v>
                </c:pt>
                <c:pt idx="60">
                  <c:v>36.791159999999991</c:v>
                </c:pt>
                <c:pt idx="61">
                  <c:v>37.161460000000034</c:v>
                </c:pt>
                <c:pt idx="62">
                  <c:v>37.502880000000005</c:v>
                </c:pt>
                <c:pt idx="63">
                  <c:v>37.895430000000033</c:v>
                </c:pt>
                <c:pt idx="64">
                  <c:v>38.272600000000011</c:v>
                </c:pt>
                <c:pt idx="65">
                  <c:v>38.67933000000005</c:v>
                </c:pt>
                <c:pt idx="66">
                  <c:v>39.070870000000014</c:v>
                </c:pt>
                <c:pt idx="67">
                  <c:v>39.517849999999953</c:v>
                </c:pt>
                <c:pt idx="68">
                  <c:v>39.918379999999956</c:v>
                </c:pt>
                <c:pt idx="69">
                  <c:v>40.304319999999962</c:v>
                </c:pt>
                <c:pt idx="70">
                  <c:v>40.677429999999958</c:v>
                </c:pt>
                <c:pt idx="71">
                  <c:v>41.03254000000004</c:v>
                </c:pt>
                <c:pt idx="72">
                  <c:v>41.405669999999986</c:v>
                </c:pt>
                <c:pt idx="73">
                  <c:v>41.796659999999974</c:v>
                </c:pt>
                <c:pt idx="74">
                  <c:v>42.159689999999955</c:v>
                </c:pt>
                <c:pt idx="75">
                  <c:v>42.549579999999992</c:v>
                </c:pt>
                <c:pt idx="76">
                  <c:v>42.920709999999985</c:v>
                </c:pt>
                <c:pt idx="77">
                  <c:v>43.286129999999957</c:v>
                </c:pt>
                <c:pt idx="78">
                  <c:v>43.664610000000039</c:v>
                </c:pt>
                <c:pt idx="79">
                  <c:v>44.111670000000004</c:v>
                </c:pt>
                <c:pt idx="80">
                  <c:v>44.531780000000026</c:v>
                </c:pt>
                <c:pt idx="81">
                  <c:v>44.990930000000048</c:v>
                </c:pt>
                <c:pt idx="82">
                  <c:v>45.428469999999948</c:v>
                </c:pt>
                <c:pt idx="83">
                  <c:v>45.86748</c:v>
                </c:pt>
                <c:pt idx="84">
                  <c:v>46.287500000000023</c:v>
                </c:pt>
                <c:pt idx="85">
                  <c:v>46.686619999999948</c:v>
                </c:pt>
                <c:pt idx="86">
                  <c:v>47.03171999999995</c:v>
                </c:pt>
                <c:pt idx="87">
                  <c:v>47.404089999999997</c:v>
                </c:pt>
                <c:pt idx="88">
                  <c:v>47.75518999999997</c:v>
                </c:pt>
                <c:pt idx="89">
                  <c:v>48.147619999999961</c:v>
                </c:pt>
                <c:pt idx="90">
                  <c:v>48.54692</c:v>
                </c:pt>
                <c:pt idx="91">
                  <c:v>48.93443000000002</c:v>
                </c:pt>
                <c:pt idx="92">
                  <c:v>49.293819999999982</c:v>
                </c:pt>
                <c:pt idx="93">
                  <c:v>49.665550000000053</c:v>
                </c:pt>
                <c:pt idx="94">
                  <c:v>49.974109999999996</c:v>
                </c:pt>
                <c:pt idx="95">
                  <c:v>50.274220000000014</c:v>
                </c:pt>
                <c:pt idx="96">
                  <c:v>50.550129999999967</c:v>
                </c:pt>
                <c:pt idx="97">
                  <c:v>50.830749999999966</c:v>
                </c:pt>
                <c:pt idx="98">
                  <c:v>51.303099999999972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F-4B13-8C34-9FE5C7449135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  <c:pt idx="96">
                  <c:v>4.8613999999999997</c:v>
                </c:pt>
                <c:pt idx="97">
                  <c:v>4.9096700000000002</c:v>
                </c:pt>
                <c:pt idx="98">
                  <c:v>4.95763</c:v>
                </c:pt>
              </c:numCache>
            </c:numRef>
          </c:xVal>
          <c:yVal>
            <c:numRef>
              <c:f>'ZnO-2mN-15'!$C$2:$C$100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0.87803999999994176</c:v>
                </c:pt>
                <c:pt idx="2">
                  <c:v>2.0571999999999662</c:v>
                </c:pt>
                <c:pt idx="3">
                  <c:v>3.0002799999999752</c:v>
                </c:pt>
                <c:pt idx="4">
                  <c:v>3.7288499999999658</c:v>
                </c:pt>
                <c:pt idx="5">
                  <c:v>4.4556900000000041</c:v>
                </c:pt>
                <c:pt idx="6">
                  <c:v>5.3069799999999532</c:v>
                </c:pt>
                <c:pt idx="7">
                  <c:v>6.2226599999999053</c:v>
                </c:pt>
                <c:pt idx="8">
                  <c:v>7.1015199999999368</c:v>
                </c:pt>
                <c:pt idx="9">
                  <c:v>7.9405600000000049</c:v>
                </c:pt>
                <c:pt idx="10">
                  <c:v>8.7172899999999345</c:v>
                </c:pt>
                <c:pt idx="11">
                  <c:v>9.5308599999999615</c:v>
                </c:pt>
                <c:pt idx="12">
                  <c:v>10.327959999999962</c:v>
                </c:pt>
                <c:pt idx="13">
                  <c:v>11.108200000000011</c:v>
                </c:pt>
                <c:pt idx="14">
                  <c:v>11.873269999999934</c:v>
                </c:pt>
                <c:pt idx="15">
                  <c:v>12.611959999999954</c:v>
                </c:pt>
                <c:pt idx="16">
                  <c:v>13.356449999999995</c:v>
                </c:pt>
                <c:pt idx="17">
                  <c:v>14.064250000000015</c:v>
                </c:pt>
                <c:pt idx="18">
                  <c:v>14.781849999999963</c:v>
                </c:pt>
                <c:pt idx="19">
                  <c:v>15.536779999999908</c:v>
                </c:pt>
                <c:pt idx="20">
                  <c:v>16.249959999999987</c:v>
                </c:pt>
                <c:pt idx="21">
                  <c:v>16.950179999999932</c:v>
                </c:pt>
                <c:pt idx="22">
                  <c:v>17.656499999999937</c:v>
                </c:pt>
                <c:pt idx="23">
                  <c:v>18.311109999999985</c:v>
                </c:pt>
                <c:pt idx="24">
                  <c:v>18.922379999999976</c:v>
                </c:pt>
                <c:pt idx="25">
                  <c:v>19.497119999999995</c:v>
                </c:pt>
                <c:pt idx="26">
                  <c:v>20.033649999999966</c:v>
                </c:pt>
                <c:pt idx="27">
                  <c:v>20.578149999999937</c:v>
                </c:pt>
                <c:pt idx="28">
                  <c:v>21.099879999999985</c:v>
                </c:pt>
                <c:pt idx="29">
                  <c:v>21.619109999999978</c:v>
                </c:pt>
                <c:pt idx="30">
                  <c:v>22.184869999999933</c:v>
                </c:pt>
                <c:pt idx="31">
                  <c:v>22.750859999999989</c:v>
                </c:pt>
                <c:pt idx="32">
                  <c:v>23.308119999999917</c:v>
                </c:pt>
                <c:pt idx="33">
                  <c:v>23.871559999999931</c:v>
                </c:pt>
                <c:pt idx="34">
                  <c:v>24.399199999999951</c:v>
                </c:pt>
                <c:pt idx="35">
                  <c:v>24.935339999999997</c:v>
                </c:pt>
                <c:pt idx="36">
                  <c:v>25.454549999999927</c:v>
                </c:pt>
                <c:pt idx="37">
                  <c:v>25.957299999999918</c:v>
                </c:pt>
                <c:pt idx="38">
                  <c:v>26.48748999999998</c:v>
                </c:pt>
                <c:pt idx="39">
                  <c:v>27.007729999999924</c:v>
                </c:pt>
                <c:pt idx="40">
                  <c:v>27.492819999999938</c:v>
                </c:pt>
                <c:pt idx="41">
                  <c:v>28.017139999999927</c:v>
                </c:pt>
                <c:pt idx="42">
                  <c:v>28.529809999999998</c:v>
                </c:pt>
                <c:pt idx="43">
                  <c:v>29.015839999999912</c:v>
                </c:pt>
                <c:pt idx="44">
                  <c:v>29.504489999999919</c:v>
                </c:pt>
                <c:pt idx="45">
                  <c:v>29.989789999999971</c:v>
                </c:pt>
                <c:pt idx="46">
                  <c:v>30.441589999999906</c:v>
                </c:pt>
                <c:pt idx="47">
                  <c:v>30.901499999999942</c:v>
                </c:pt>
                <c:pt idx="48">
                  <c:v>31.372379999999907</c:v>
                </c:pt>
                <c:pt idx="49">
                  <c:v>31.869239999999991</c:v>
                </c:pt>
                <c:pt idx="50">
                  <c:v>32.362499999999955</c:v>
                </c:pt>
                <c:pt idx="51">
                  <c:v>32.804949999999963</c:v>
                </c:pt>
                <c:pt idx="52">
                  <c:v>33.272759999999948</c:v>
                </c:pt>
                <c:pt idx="53">
                  <c:v>33.733069999999998</c:v>
                </c:pt>
                <c:pt idx="54">
                  <c:v>34.148109999999974</c:v>
                </c:pt>
                <c:pt idx="55">
                  <c:v>34.564539999999965</c:v>
                </c:pt>
                <c:pt idx="56">
                  <c:v>34.947879999999941</c:v>
                </c:pt>
                <c:pt idx="57">
                  <c:v>35.332299999999918</c:v>
                </c:pt>
                <c:pt idx="58">
                  <c:v>35.73461999999995</c:v>
                </c:pt>
                <c:pt idx="59">
                  <c:v>36.154029999999921</c:v>
                </c:pt>
                <c:pt idx="60">
                  <c:v>36.598909999999933</c:v>
                </c:pt>
                <c:pt idx="61">
                  <c:v>37.027009999999905</c:v>
                </c:pt>
                <c:pt idx="62">
                  <c:v>37.430629999999951</c:v>
                </c:pt>
                <c:pt idx="63">
                  <c:v>37.834740000000011</c:v>
                </c:pt>
                <c:pt idx="64">
                  <c:v>38.250829999999951</c:v>
                </c:pt>
                <c:pt idx="65">
                  <c:v>38.633529999999951</c:v>
                </c:pt>
                <c:pt idx="66">
                  <c:v>39.050759999999968</c:v>
                </c:pt>
                <c:pt idx="67">
                  <c:v>39.488129999999956</c:v>
                </c:pt>
                <c:pt idx="68">
                  <c:v>39.96708000000001</c:v>
                </c:pt>
                <c:pt idx="69">
                  <c:v>40.398680000000013</c:v>
                </c:pt>
                <c:pt idx="70">
                  <c:v>40.809509999999932</c:v>
                </c:pt>
                <c:pt idx="71">
                  <c:v>41.23145999999997</c:v>
                </c:pt>
                <c:pt idx="72">
                  <c:v>41.661609999999996</c:v>
                </c:pt>
                <c:pt idx="73">
                  <c:v>42.01475999999991</c:v>
                </c:pt>
                <c:pt idx="74">
                  <c:v>42.357979999999998</c:v>
                </c:pt>
                <c:pt idx="75">
                  <c:v>42.776459999999929</c:v>
                </c:pt>
                <c:pt idx="76">
                  <c:v>43.176870000000008</c:v>
                </c:pt>
                <c:pt idx="77">
                  <c:v>43.596169999999915</c:v>
                </c:pt>
                <c:pt idx="78">
                  <c:v>43.98786999999993</c:v>
                </c:pt>
                <c:pt idx="79">
                  <c:v>44.361710000000016</c:v>
                </c:pt>
                <c:pt idx="80">
                  <c:v>44.733479999999986</c:v>
                </c:pt>
                <c:pt idx="81">
                  <c:v>45.081539999999904</c:v>
                </c:pt>
                <c:pt idx="82">
                  <c:v>45.409249999999929</c:v>
                </c:pt>
                <c:pt idx="83">
                  <c:v>45.740139999999997</c:v>
                </c:pt>
                <c:pt idx="84">
                  <c:v>46.056730000000016</c:v>
                </c:pt>
                <c:pt idx="85">
                  <c:v>46.323939999999993</c:v>
                </c:pt>
                <c:pt idx="86">
                  <c:v>46.627889999999979</c:v>
                </c:pt>
                <c:pt idx="87">
                  <c:v>46.904220000000009</c:v>
                </c:pt>
                <c:pt idx="88">
                  <c:v>47.235770000000002</c:v>
                </c:pt>
                <c:pt idx="89">
                  <c:v>47.536599999999908</c:v>
                </c:pt>
                <c:pt idx="90">
                  <c:v>47.818219999999997</c:v>
                </c:pt>
                <c:pt idx="91">
                  <c:v>48.092379999999935</c:v>
                </c:pt>
                <c:pt idx="92">
                  <c:v>48.386519999999905</c:v>
                </c:pt>
                <c:pt idx="93">
                  <c:v>48.64828</c:v>
                </c:pt>
                <c:pt idx="94">
                  <c:v>48.935429999999997</c:v>
                </c:pt>
                <c:pt idx="95">
                  <c:v>49.058479999999918</c:v>
                </c:pt>
                <c:pt idx="96">
                  <c:v>49.248559999999998</c:v>
                </c:pt>
                <c:pt idx="97">
                  <c:v>49.626609999999914</c:v>
                </c:pt>
                <c:pt idx="98">
                  <c:v>50.345269999999914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3F-4B13-8C34-9FE5C7449135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  <c:pt idx="95">
                  <c:v>4.8799700000000001</c:v>
                </c:pt>
                <c:pt idx="96">
                  <c:v>4.9317900000000003</c:v>
                </c:pt>
                <c:pt idx="97">
                  <c:v>4.98583</c:v>
                </c:pt>
              </c:numCache>
            </c:numRef>
          </c:xVal>
          <c:yVal>
            <c:numRef>
              <c:f>'SS-2mN-15'!$C$2:$C$100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1.5594099999999571</c:v>
                </c:pt>
                <c:pt idx="2">
                  <c:v>2.501260000000002</c:v>
                </c:pt>
                <c:pt idx="3">
                  <c:v>3.6654099999999517</c:v>
                </c:pt>
                <c:pt idx="4">
                  <c:v>4.7382300000000441</c:v>
                </c:pt>
                <c:pt idx="5">
                  <c:v>5.7497899999999618</c:v>
                </c:pt>
                <c:pt idx="6">
                  <c:v>6.8840400000000272</c:v>
                </c:pt>
                <c:pt idx="7">
                  <c:v>7.8244099999999435</c:v>
                </c:pt>
                <c:pt idx="8">
                  <c:v>8.7523800000000165</c:v>
                </c:pt>
                <c:pt idx="9">
                  <c:v>9.7224499999999807</c:v>
                </c:pt>
                <c:pt idx="10">
                  <c:v>10.615639999999985</c:v>
                </c:pt>
                <c:pt idx="11">
                  <c:v>11.586419999999976</c:v>
                </c:pt>
                <c:pt idx="12">
                  <c:v>12.546100000000024</c:v>
                </c:pt>
                <c:pt idx="13">
                  <c:v>13.453599999999938</c:v>
                </c:pt>
                <c:pt idx="14">
                  <c:v>14.33104000000003</c:v>
                </c:pt>
                <c:pt idx="15">
                  <c:v>15.159729999999968</c:v>
                </c:pt>
                <c:pt idx="16">
                  <c:v>15.914800000000014</c:v>
                </c:pt>
                <c:pt idx="17">
                  <c:v>16.738569999999982</c:v>
                </c:pt>
                <c:pt idx="18">
                  <c:v>17.517820000000029</c:v>
                </c:pt>
                <c:pt idx="19">
                  <c:v>18.336479999999938</c:v>
                </c:pt>
                <c:pt idx="20">
                  <c:v>19.160600000000045</c:v>
                </c:pt>
                <c:pt idx="21">
                  <c:v>19.933909999999969</c:v>
                </c:pt>
                <c:pt idx="22">
                  <c:v>20.661740000000009</c:v>
                </c:pt>
                <c:pt idx="23">
                  <c:v>21.422590000000014</c:v>
                </c:pt>
                <c:pt idx="24">
                  <c:v>22.243830000000003</c:v>
                </c:pt>
                <c:pt idx="25">
                  <c:v>23.004050000000007</c:v>
                </c:pt>
                <c:pt idx="26">
                  <c:v>23.735389999999938</c:v>
                </c:pt>
                <c:pt idx="27">
                  <c:v>24.458219999999983</c:v>
                </c:pt>
                <c:pt idx="28">
                  <c:v>25.192030000000045</c:v>
                </c:pt>
                <c:pt idx="29">
                  <c:v>25.914009999999962</c:v>
                </c:pt>
                <c:pt idx="30">
                  <c:v>26.623519999999985</c:v>
                </c:pt>
                <c:pt idx="31">
                  <c:v>27.306640000000016</c:v>
                </c:pt>
                <c:pt idx="32">
                  <c:v>27.97867999999994</c:v>
                </c:pt>
                <c:pt idx="33">
                  <c:v>28.671979999999962</c:v>
                </c:pt>
                <c:pt idx="34">
                  <c:v>29.339619999999968</c:v>
                </c:pt>
                <c:pt idx="35">
                  <c:v>30.016840000000002</c:v>
                </c:pt>
                <c:pt idx="36">
                  <c:v>30.70772999999997</c:v>
                </c:pt>
                <c:pt idx="37">
                  <c:v>31.441010000000006</c:v>
                </c:pt>
                <c:pt idx="38">
                  <c:v>32.158789999999954</c:v>
                </c:pt>
                <c:pt idx="39">
                  <c:v>32.86451999999997</c:v>
                </c:pt>
                <c:pt idx="40">
                  <c:v>33.541129999999953</c:v>
                </c:pt>
                <c:pt idx="41">
                  <c:v>34.181100000000015</c:v>
                </c:pt>
                <c:pt idx="42">
                  <c:v>34.815500000000043</c:v>
                </c:pt>
                <c:pt idx="43">
                  <c:v>35.451549999999997</c:v>
                </c:pt>
                <c:pt idx="44">
                  <c:v>36.00603000000001</c:v>
                </c:pt>
                <c:pt idx="45">
                  <c:v>36.490800000000036</c:v>
                </c:pt>
                <c:pt idx="46">
                  <c:v>36.999799999999937</c:v>
                </c:pt>
                <c:pt idx="47">
                  <c:v>37.543750000000045</c:v>
                </c:pt>
                <c:pt idx="48">
                  <c:v>38.096519999999941</c:v>
                </c:pt>
                <c:pt idx="49">
                  <c:v>38.57808</c:v>
                </c:pt>
                <c:pt idx="50">
                  <c:v>39.098970000000008</c:v>
                </c:pt>
                <c:pt idx="51">
                  <c:v>39.647780000000012</c:v>
                </c:pt>
                <c:pt idx="52">
                  <c:v>40.22172999999998</c:v>
                </c:pt>
                <c:pt idx="53">
                  <c:v>40.812000000000012</c:v>
                </c:pt>
                <c:pt idx="54">
                  <c:v>41.328179999999975</c:v>
                </c:pt>
                <c:pt idx="55">
                  <c:v>41.896949999999947</c:v>
                </c:pt>
                <c:pt idx="56">
                  <c:v>42.466620000000034</c:v>
                </c:pt>
                <c:pt idx="57">
                  <c:v>43.037820000000011</c:v>
                </c:pt>
                <c:pt idx="58">
                  <c:v>43.578430000000026</c:v>
                </c:pt>
                <c:pt idx="59">
                  <c:v>44.078009999999949</c:v>
                </c:pt>
                <c:pt idx="60">
                  <c:v>44.60311999999999</c:v>
                </c:pt>
                <c:pt idx="61">
                  <c:v>45.129990000000021</c:v>
                </c:pt>
                <c:pt idx="62">
                  <c:v>45.693210000000022</c:v>
                </c:pt>
                <c:pt idx="63">
                  <c:v>46.227499999999964</c:v>
                </c:pt>
                <c:pt idx="64">
                  <c:v>46.750059999999962</c:v>
                </c:pt>
                <c:pt idx="65">
                  <c:v>47.292349999999942</c:v>
                </c:pt>
                <c:pt idx="66">
                  <c:v>47.866369999999961</c:v>
                </c:pt>
                <c:pt idx="67">
                  <c:v>48.46271999999999</c:v>
                </c:pt>
                <c:pt idx="68">
                  <c:v>49.035729999999944</c:v>
                </c:pt>
                <c:pt idx="69">
                  <c:v>49.588330000000042</c:v>
                </c:pt>
                <c:pt idx="70">
                  <c:v>50.124590000000012</c:v>
                </c:pt>
                <c:pt idx="71">
                  <c:v>50.689480000000003</c:v>
                </c:pt>
                <c:pt idx="72">
                  <c:v>51.208290000000034</c:v>
                </c:pt>
                <c:pt idx="73">
                  <c:v>51.684489999999983</c:v>
                </c:pt>
                <c:pt idx="74">
                  <c:v>52.101300000000037</c:v>
                </c:pt>
                <c:pt idx="75">
                  <c:v>52.499220000000037</c:v>
                </c:pt>
                <c:pt idx="76">
                  <c:v>52.895149999999944</c:v>
                </c:pt>
                <c:pt idx="77">
                  <c:v>53.326099999999997</c:v>
                </c:pt>
                <c:pt idx="78">
                  <c:v>53.789499999999975</c:v>
                </c:pt>
                <c:pt idx="79">
                  <c:v>54.264450000000011</c:v>
                </c:pt>
                <c:pt idx="80">
                  <c:v>54.731229999999982</c:v>
                </c:pt>
                <c:pt idx="81">
                  <c:v>55.174719999999979</c:v>
                </c:pt>
                <c:pt idx="82">
                  <c:v>55.643130000000042</c:v>
                </c:pt>
                <c:pt idx="83">
                  <c:v>56.066339999999968</c:v>
                </c:pt>
                <c:pt idx="84">
                  <c:v>56.514419999999973</c:v>
                </c:pt>
                <c:pt idx="85">
                  <c:v>56.946280000000002</c:v>
                </c:pt>
                <c:pt idx="86">
                  <c:v>57.382910000000038</c:v>
                </c:pt>
                <c:pt idx="87">
                  <c:v>57.80192999999997</c:v>
                </c:pt>
                <c:pt idx="88">
                  <c:v>58.226310000000012</c:v>
                </c:pt>
                <c:pt idx="89">
                  <c:v>58.650819999999953</c:v>
                </c:pt>
                <c:pt idx="90">
                  <c:v>58.982989999999972</c:v>
                </c:pt>
                <c:pt idx="91">
                  <c:v>59.482409999999959</c:v>
                </c:pt>
                <c:pt idx="92">
                  <c:v>60.122520000000009</c:v>
                </c:pt>
                <c:pt idx="93">
                  <c:v>60.691209999999955</c:v>
                </c:pt>
                <c:pt idx="94">
                  <c:v>61.11731999999995</c:v>
                </c:pt>
                <c:pt idx="95">
                  <c:v>61.401610000000005</c:v>
                </c:pt>
                <c:pt idx="96">
                  <c:v>61.583899999999971</c:v>
                </c:pt>
                <c:pt idx="97">
                  <c:v>61.643299999999954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3F-4B13-8C34-9FE5C7449135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  <c:pt idx="95">
                  <c:v>4.8289900000000001</c:v>
                </c:pt>
                <c:pt idx="96">
                  <c:v>4.88483</c:v>
                </c:pt>
                <c:pt idx="97">
                  <c:v>4.9371400000000003</c:v>
                </c:pt>
                <c:pt idx="98">
                  <c:v>4.9874799999999997</c:v>
                </c:pt>
              </c:numCache>
            </c:numRef>
          </c:xVal>
          <c:yVal>
            <c:numRef>
              <c:f>'HS-2mN-15'!$C$2:$C$100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1.350879999999961</c:v>
                </c:pt>
                <c:pt idx="2">
                  <c:v>2.2592300000000023</c:v>
                </c:pt>
                <c:pt idx="3">
                  <c:v>3.3693199999999024</c:v>
                </c:pt>
                <c:pt idx="4">
                  <c:v>4.2495899999998983</c:v>
                </c:pt>
                <c:pt idx="5">
                  <c:v>5.0462099999999737</c:v>
                </c:pt>
                <c:pt idx="6">
                  <c:v>5.6400299999999106</c:v>
                </c:pt>
                <c:pt idx="7">
                  <c:v>6.2825899999999137</c:v>
                </c:pt>
                <c:pt idx="8">
                  <c:v>6.8749799999999368</c:v>
                </c:pt>
                <c:pt idx="9">
                  <c:v>7.5603999999999587</c:v>
                </c:pt>
                <c:pt idx="10">
                  <c:v>8.2470999999999322</c:v>
                </c:pt>
                <c:pt idx="11">
                  <c:v>8.984489999999937</c:v>
                </c:pt>
                <c:pt idx="12">
                  <c:v>9.7098299999998972</c:v>
                </c:pt>
                <c:pt idx="13">
                  <c:v>10.389689999999973</c:v>
                </c:pt>
                <c:pt idx="14">
                  <c:v>11.073849999999993</c:v>
                </c:pt>
                <c:pt idx="15">
                  <c:v>11.777769999999919</c:v>
                </c:pt>
                <c:pt idx="16">
                  <c:v>12.409279999999967</c:v>
                </c:pt>
                <c:pt idx="17">
                  <c:v>13.018820000000005</c:v>
                </c:pt>
                <c:pt idx="18">
                  <c:v>13.607279999999946</c:v>
                </c:pt>
                <c:pt idx="19">
                  <c:v>14.183879999999931</c:v>
                </c:pt>
                <c:pt idx="20">
                  <c:v>14.772209999999973</c:v>
                </c:pt>
                <c:pt idx="21">
                  <c:v>15.342889999999898</c:v>
                </c:pt>
                <c:pt idx="22">
                  <c:v>15.939739999999915</c:v>
                </c:pt>
                <c:pt idx="23">
                  <c:v>16.53830999999991</c:v>
                </c:pt>
                <c:pt idx="24">
                  <c:v>17.157139999999913</c:v>
                </c:pt>
                <c:pt idx="25">
                  <c:v>17.696069999999963</c:v>
                </c:pt>
                <c:pt idx="26">
                  <c:v>18.280569999999898</c:v>
                </c:pt>
                <c:pt idx="27">
                  <c:v>18.863629999999944</c:v>
                </c:pt>
                <c:pt idx="28">
                  <c:v>19.418639999999982</c:v>
                </c:pt>
                <c:pt idx="29">
                  <c:v>19.913159999999948</c:v>
                </c:pt>
                <c:pt idx="30">
                  <c:v>20.408749999999941</c:v>
                </c:pt>
                <c:pt idx="31">
                  <c:v>20.899229999999989</c:v>
                </c:pt>
                <c:pt idx="32">
                  <c:v>21.341879999999946</c:v>
                </c:pt>
                <c:pt idx="33">
                  <c:v>21.778959999999984</c:v>
                </c:pt>
                <c:pt idx="34">
                  <c:v>22.189809999999966</c:v>
                </c:pt>
                <c:pt idx="35">
                  <c:v>22.574359999999956</c:v>
                </c:pt>
                <c:pt idx="36">
                  <c:v>22.963289999999915</c:v>
                </c:pt>
                <c:pt idx="37">
                  <c:v>23.364499999999907</c:v>
                </c:pt>
                <c:pt idx="38">
                  <c:v>23.769839999999931</c:v>
                </c:pt>
                <c:pt idx="39">
                  <c:v>24.188419999999951</c:v>
                </c:pt>
                <c:pt idx="40">
                  <c:v>24.625139999999988</c:v>
                </c:pt>
                <c:pt idx="41">
                  <c:v>25.045289999999909</c:v>
                </c:pt>
                <c:pt idx="42">
                  <c:v>25.467519999999922</c:v>
                </c:pt>
                <c:pt idx="43">
                  <c:v>25.870990000000006</c:v>
                </c:pt>
                <c:pt idx="44">
                  <c:v>26.288439999999923</c:v>
                </c:pt>
                <c:pt idx="45">
                  <c:v>26.685989999999947</c:v>
                </c:pt>
                <c:pt idx="46">
                  <c:v>27.096609999999941</c:v>
                </c:pt>
                <c:pt idx="47">
                  <c:v>27.479209999999966</c:v>
                </c:pt>
                <c:pt idx="48">
                  <c:v>27.855500000000006</c:v>
                </c:pt>
                <c:pt idx="49">
                  <c:v>28.221589999999992</c:v>
                </c:pt>
                <c:pt idx="50">
                  <c:v>28.595719999999915</c:v>
                </c:pt>
                <c:pt idx="51">
                  <c:v>28.947469999999953</c:v>
                </c:pt>
                <c:pt idx="52">
                  <c:v>29.32538999999997</c:v>
                </c:pt>
                <c:pt idx="53">
                  <c:v>29.733889999999974</c:v>
                </c:pt>
                <c:pt idx="54">
                  <c:v>30.13808999999992</c:v>
                </c:pt>
                <c:pt idx="55">
                  <c:v>30.547849999999926</c:v>
                </c:pt>
                <c:pt idx="56">
                  <c:v>30.949899999999957</c:v>
                </c:pt>
                <c:pt idx="57">
                  <c:v>31.312939999999912</c:v>
                </c:pt>
                <c:pt idx="58">
                  <c:v>31.689399999999978</c:v>
                </c:pt>
                <c:pt idx="59">
                  <c:v>32.041849999999954</c:v>
                </c:pt>
                <c:pt idx="60">
                  <c:v>32.407579999999939</c:v>
                </c:pt>
                <c:pt idx="61">
                  <c:v>32.749099999999999</c:v>
                </c:pt>
                <c:pt idx="62">
                  <c:v>33.038969999999949</c:v>
                </c:pt>
                <c:pt idx="63">
                  <c:v>33.314909999999941</c:v>
                </c:pt>
                <c:pt idx="64">
                  <c:v>33.629129999999918</c:v>
                </c:pt>
                <c:pt idx="65">
                  <c:v>33.915679999999952</c:v>
                </c:pt>
                <c:pt idx="66">
                  <c:v>34.172599999999989</c:v>
                </c:pt>
                <c:pt idx="67">
                  <c:v>34.439949999999953</c:v>
                </c:pt>
                <c:pt idx="68">
                  <c:v>34.704199999999901</c:v>
                </c:pt>
                <c:pt idx="69">
                  <c:v>34.996800000000007</c:v>
                </c:pt>
                <c:pt idx="70">
                  <c:v>35.316229999999905</c:v>
                </c:pt>
                <c:pt idx="71">
                  <c:v>35.660809999999969</c:v>
                </c:pt>
                <c:pt idx="72">
                  <c:v>35.99721999999997</c:v>
                </c:pt>
                <c:pt idx="73">
                  <c:v>36.28941999999995</c:v>
                </c:pt>
                <c:pt idx="74">
                  <c:v>36.598469999999907</c:v>
                </c:pt>
                <c:pt idx="75">
                  <c:v>36.882239999999911</c:v>
                </c:pt>
                <c:pt idx="76">
                  <c:v>37.159339999999929</c:v>
                </c:pt>
                <c:pt idx="77">
                  <c:v>37.457639999999969</c:v>
                </c:pt>
                <c:pt idx="78">
                  <c:v>37.782529999999952</c:v>
                </c:pt>
                <c:pt idx="79">
                  <c:v>38.081410000000005</c:v>
                </c:pt>
                <c:pt idx="80">
                  <c:v>38.344799999999964</c:v>
                </c:pt>
                <c:pt idx="81">
                  <c:v>38.623649999999998</c:v>
                </c:pt>
                <c:pt idx="82">
                  <c:v>38.885079999999903</c:v>
                </c:pt>
                <c:pt idx="83">
                  <c:v>39.182239999999979</c:v>
                </c:pt>
                <c:pt idx="84">
                  <c:v>39.507159999999999</c:v>
                </c:pt>
                <c:pt idx="85">
                  <c:v>39.803749999999923</c:v>
                </c:pt>
                <c:pt idx="86">
                  <c:v>40.113470000000007</c:v>
                </c:pt>
                <c:pt idx="87">
                  <c:v>40.43277999999998</c:v>
                </c:pt>
                <c:pt idx="88">
                  <c:v>40.755959999999959</c:v>
                </c:pt>
                <c:pt idx="89">
                  <c:v>41.110019999999963</c:v>
                </c:pt>
                <c:pt idx="90">
                  <c:v>41.340479999999957</c:v>
                </c:pt>
                <c:pt idx="91">
                  <c:v>41.601029999999923</c:v>
                </c:pt>
                <c:pt idx="92">
                  <c:v>41.863479999999981</c:v>
                </c:pt>
                <c:pt idx="93">
                  <c:v>42.107789999999909</c:v>
                </c:pt>
                <c:pt idx="94">
                  <c:v>42.303939999999898</c:v>
                </c:pt>
                <c:pt idx="95">
                  <c:v>42.565889999999968</c:v>
                </c:pt>
                <c:pt idx="96">
                  <c:v>42.9378999999999</c:v>
                </c:pt>
                <c:pt idx="97">
                  <c:v>43.238859999999931</c:v>
                </c:pt>
                <c:pt idx="98">
                  <c:v>43.618650000000002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3F-4B13-8C34-9FE5C7449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6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F0-4D0C-A4E4-2820EADB116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F0-4D0C-A4E4-2820EADB116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F0-4D0C-A4E4-2820EADB116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prstDash val="dash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F0-4D0C-A4E4-2820EADB1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2057424990311461"/>
          <c:y val="0.12665087220821702"/>
          <c:w val="0.2072882034389214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</c:numCache>
            </c:numRef>
          </c:xVal>
          <c:yVal>
            <c:numRef>
              <c:f>'Pu-2mN-15'!$E$2:$E$96</c:f>
              <c:numCache>
                <c:formatCode>General</c:formatCode>
                <c:ptCount val="95"/>
                <c:pt idx="1">
                  <c:v>2.574729765178211E-2</c:v>
                </c:pt>
                <c:pt idx="2">
                  <c:v>2.5188805871458365E-2</c:v>
                </c:pt>
                <c:pt idx="3">
                  <c:v>1.8619280555098192E-2</c:v>
                </c:pt>
                <c:pt idx="4">
                  <c:v>1.8624160939499694E-2</c:v>
                </c:pt>
                <c:pt idx="5">
                  <c:v>1.9787356056185253E-2</c:v>
                </c:pt>
                <c:pt idx="6">
                  <c:v>2.1860566219917461E-2</c:v>
                </c:pt>
                <c:pt idx="7">
                  <c:v>2.17663328277472E-2</c:v>
                </c:pt>
                <c:pt idx="8">
                  <c:v>1.9168357585631658E-2</c:v>
                </c:pt>
                <c:pt idx="9">
                  <c:v>2.062192834089718E-2</c:v>
                </c:pt>
                <c:pt idx="10">
                  <c:v>2.1727180494187193E-2</c:v>
                </c:pt>
                <c:pt idx="11">
                  <c:v>2.0794660918027209E-2</c:v>
                </c:pt>
                <c:pt idx="12">
                  <c:v>2.1184098859581932E-2</c:v>
                </c:pt>
                <c:pt idx="13">
                  <c:v>2.0329611894749917E-2</c:v>
                </c:pt>
                <c:pt idx="14">
                  <c:v>1.8428682530102585E-2</c:v>
                </c:pt>
                <c:pt idx="15">
                  <c:v>1.8341219832872079E-2</c:v>
                </c:pt>
                <c:pt idx="16">
                  <c:v>2.010580922699811E-2</c:v>
                </c:pt>
                <c:pt idx="17">
                  <c:v>2.0683992237010351E-2</c:v>
                </c:pt>
                <c:pt idx="18">
                  <c:v>1.9869622291484253E-2</c:v>
                </c:pt>
                <c:pt idx="19">
                  <c:v>1.8786809284519295E-2</c:v>
                </c:pt>
                <c:pt idx="20">
                  <c:v>1.7452932254434946E-2</c:v>
                </c:pt>
                <c:pt idx="21">
                  <c:v>1.6952715529243823E-2</c:v>
                </c:pt>
                <c:pt idx="22">
                  <c:v>1.7243673860436189E-2</c:v>
                </c:pt>
                <c:pt idx="23">
                  <c:v>1.6235519986680366E-2</c:v>
                </c:pt>
                <c:pt idx="24">
                  <c:v>1.597663231787394E-2</c:v>
                </c:pt>
                <c:pt idx="25">
                  <c:v>1.6677965442202722E-2</c:v>
                </c:pt>
                <c:pt idx="26">
                  <c:v>1.6380974340292107E-2</c:v>
                </c:pt>
                <c:pt idx="27">
                  <c:v>1.6494735956798592E-2</c:v>
                </c:pt>
                <c:pt idx="28">
                  <c:v>1.6088243119260503E-2</c:v>
                </c:pt>
                <c:pt idx="29">
                  <c:v>1.3735856399667006E-2</c:v>
                </c:pt>
                <c:pt idx="30">
                  <c:v>1.2613751920007342E-2</c:v>
                </c:pt>
                <c:pt idx="31">
                  <c:v>1.3154069115574478E-2</c:v>
                </c:pt>
                <c:pt idx="32">
                  <c:v>1.3493212184729221E-2</c:v>
                </c:pt>
                <c:pt idx="33">
                  <c:v>1.3339616955091813E-2</c:v>
                </c:pt>
                <c:pt idx="34">
                  <c:v>1.3362287053237651E-2</c:v>
                </c:pt>
                <c:pt idx="35">
                  <c:v>1.4528767292000849E-2</c:v>
                </c:pt>
                <c:pt idx="36">
                  <c:v>1.4765071609070538E-2</c:v>
                </c:pt>
                <c:pt idx="37">
                  <c:v>1.3199016080100268E-2</c:v>
                </c:pt>
                <c:pt idx="38">
                  <c:v>1.2612607281066487E-2</c:v>
                </c:pt>
                <c:pt idx="39">
                  <c:v>1.3787283793143396E-2</c:v>
                </c:pt>
                <c:pt idx="40">
                  <c:v>1.4153409815993967E-2</c:v>
                </c:pt>
                <c:pt idx="41">
                  <c:v>1.2939465763980815E-2</c:v>
                </c:pt>
                <c:pt idx="42">
                  <c:v>1.2526682125026712E-2</c:v>
                </c:pt>
                <c:pt idx="43">
                  <c:v>1.3474319424757932E-2</c:v>
                </c:pt>
                <c:pt idx="44">
                  <c:v>1.3349312307077874E-2</c:v>
                </c:pt>
                <c:pt idx="45">
                  <c:v>1.1571510284137439E-2</c:v>
                </c:pt>
                <c:pt idx="46">
                  <c:v>1.1563155160195678E-2</c:v>
                </c:pt>
                <c:pt idx="47">
                  <c:v>1.3374359190976133E-2</c:v>
                </c:pt>
                <c:pt idx="48">
                  <c:v>1.3546200201035306E-2</c:v>
                </c:pt>
                <c:pt idx="49">
                  <c:v>1.3500321214038168E-2</c:v>
                </c:pt>
                <c:pt idx="50">
                  <c:v>1.3620476019269001E-2</c:v>
                </c:pt>
                <c:pt idx="51">
                  <c:v>1.2901379563042817E-2</c:v>
                </c:pt>
                <c:pt idx="52">
                  <c:v>1.2755968259939391E-2</c:v>
                </c:pt>
                <c:pt idx="53">
                  <c:v>1.2667542609788683E-2</c:v>
                </c:pt>
                <c:pt idx="54">
                  <c:v>1.2625292699100283E-2</c:v>
                </c:pt>
                <c:pt idx="55">
                  <c:v>1.2403530939246649E-2</c:v>
                </c:pt>
                <c:pt idx="56">
                  <c:v>1.163759476538242E-2</c:v>
                </c:pt>
                <c:pt idx="57">
                  <c:v>1.0254459691049874E-2</c:v>
                </c:pt>
                <c:pt idx="58">
                  <c:v>9.8001828568928563E-3</c:v>
                </c:pt>
                <c:pt idx="59">
                  <c:v>9.8518829655465344E-3</c:v>
                </c:pt>
                <c:pt idx="60">
                  <c:v>9.1617326124747434E-3</c:v>
                </c:pt>
                <c:pt idx="61">
                  <c:v>8.8609741910613826E-3</c:v>
                </c:pt>
                <c:pt idx="62">
                  <c:v>9.3268776256266572E-3</c:v>
                </c:pt>
                <c:pt idx="63">
                  <c:v>9.6693698974588526E-3</c:v>
                </c:pt>
                <c:pt idx="64">
                  <c:v>9.5419669178246555E-3</c:v>
                </c:pt>
                <c:pt idx="65">
                  <c:v>9.7969924426999401E-3</c:v>
                </c:pt>
                <c:pt idx="66">
                  <c:v>1.0700243905411964E-2</c:v>
                </c:pt>
                <c:pt idx="67">
                  <c:v>1.073778684385682E-2</c:v>
                </c:pt>
                <c:pt idx="68">
                  <c:v>1.0057477170710774E-2</c:v>
                </c:pt>
                <c:pt idx="69">
                  <c:v>1.0077987542346654E-2</c:v>
                </c:pt>
                <c:pt idx="70">
                  <c:v>9.5691286655499863E-3</c:v>
                </c:pt>
                <c:pt idx="71">
                  <c:v>9.5621088852601756E-3</c:v>
                </c:pt>
                <c:pt idx="72">
                  <c:v>9.9228161996285907E-3</c:v>
                </c:pt>
                <c:pt idx="73">
                  <c:v>9.8118921809091496E-3</c:v>
                </c:pt>
                <c:pt idx="74">
                  <c:v>9.9130278021467566E-3</c:v>
                </c:pt>
                <c:pt idx="75">
                  <c:v>9.900637121957951E-3</c:v>
                </c:pt>
                <c:pt idx="76">
                  <c:v>9.5620825872152308E-3</c:v>
                </c:pt>
                <c:pt idx="77">
                  <c:v>9.3688941243531519E-3</c:v>
                </c:pt>
                <c:pt idx="78">
                  <c:v>1.0277642252615557E-2</c:v>
                </c:pt>
                <c:pt idx="79">
                  <c:v>1.1083020240026831E-2</c:v>
                </c:pt>
                <c:pt idx="80">
                  <c:v>1.0987380313321842E-2</c:v>
                </c:pt>
                <c:pt idx="81">
                  <c:v>1.0782065697625853E-2</c:v>
                </c:pt>
                <c:pt idx="82">
                  <c:v>1.0708297996353956E-2</c:v>
                </c:pt>
                <c:pt idx="83">
                  <c:v>1.0590886915313081E-2</c:v>
                </c:pt>
                <c:pt idx="84">
                  <c:v>9.7767249131635002E-3</c:v>
                </c:pt>
                <c:pt idx="85">
                  <c:v>9.0075772119713911E-3</c:v>
                </c:pt>
                <c:pt idx="86">
                  <c:v>8.8733592937119497E-3</c:v>
                </c:pt>
                <c:pt idx="87">
                  <c:v>8.9981042162044327E-3</c:v>
                </c:pt>
                <c:pt idx="88">
                  <c:v>9.081248851687861E-3</c:v>
                </c:pt>
                <c:pt idx="89">
                  <c:v>9.7407479383124287E-3</c:v>
                </c:pt>
                <c:pt idx="90">
                  <c:v>9.9356160986143402E-3</c:v>
                </c:pt>
                <c:pt idx="91">
                  <c:v>8.8446819824915153E-3</c:v>
                </c:pt>
                <c:pt idx="92">
                  <c:v>8.7428250142282862E-3</c:v>
                </c:pt>
                <c:pt idx="93">
                  <c:v>8.4687855031125477E-3</c:v>
                </c:pt>
                <c:pt idx="94">
                  <c:v>7.3954628705641453E-3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C9-40B2-91F5-9947044ABE62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</c:numCache>
            </c:numRef>
          </c:xVal>
          <c:yVal>
            <c:numRef>
              <c:f>'ZnO-2mN-15'!$E$2:$E$97</c:f>
              <c:numCache>
                <c:formatCode>General</c:formatCode>
                <c:ptCount val="96"/>
                <c:pt idx="1">
                  <c:v>2.6709497682822068E-2</c:v>
                </c:pt>
                <c:pt idx="2">
                  <c:v>2.6449923487592449E-2</c:v>
                </c:pt>
                <c:pt idx="3">
                  <c:v>2.0145560196911664E-2</c:v>
                </c:pt>
                <c:pt idx="4">
                  <c:v>1.8563908394962497E-2</c:v>
                </c:pt>
                <c:pt idx="5">
                  <c:v>2.0128813291790976E-2</c:v>
                </c:pt>
                <c:pt idx="6">
                  <c:v>2.2636974082095338E-2</c:v>
                </c:pt>
                <c:pt idx="7">
                  <c:v>2.3525927107761382E-2</c:v>
                </c:pt>
                <c:pt idx="8">
                  <c:v>2.3198913137700498E-2</c:v>
                </c:pt>
                <c:pt idx="9">
                  <c:v>2.201838578731358E-2</c:v>
                </c:pt>
                <c:pt idx="10">
                  <c:v>2.1697758244082557E-2</c:v>
                </c:pt>
                <c:pt idx="11">
                  <c:v>2.2106100733208824E-2</c:v>
                </c:pt>
                <c:pt idx="12">
                  <c:v>2.0080606671241435E-2</c:v>
                </c:pt>
                <c:pt idx="13">
                  <c:v>1.9053138095388601E-2</c:v>
                </c:pt>
                <c:pt idx="14">
                  <c:v>1.8995389200294387E-2</c:v>
                </c:pt>
                <c:pt idx="15">
                  <c:v>1.8679702756781769E-2</c:v>
                </c:pt>
                <c:pt idx="16">
                  <c:v>1.8986364665891424E-2</c:v>
                </c:pt>
                <c:pt idx="17">
                  <c:v>1.8812725430241511E-2</c:v>
                </c:pt>
                <c:pt idx="18">
                  <c:v>1.9673874700895856E-2</c:v>
                </c:pt>
                <c:pt idx="19">
                  <c:v>1.9783581073002252E-2</c:v>
                </c:pt>
                <c:pt idx="20">
                  <c:v>1.8619250247456278E-2</c:v>
                </c:pt>
                <c:pt idx="21">
                  <c:v>1.8532198019481607E-2</c:v>
                </c:pt>
                <c:pt idx="22">
                  <c:v>1.8050154969473122E-2</c:v>
                </c:pt>
                <c:pt idx="23">
                  <c:v>1.6600878864222887E-2</c:v>
                </c:pt>
                <c:pt idx="24">
                  <c:v>1.5463782195767361E-2</c:v>
                </c:pt>
                <c:pt idx="25">
                  <c:v>1.416043642147689E-2</c:v>
                </c:pt>
                <c:pt idx="26">
                  <c:v>1.2902882792652191E-2</c:v>
                </c:pt>
                <c:pt idx="27">
                  <c:v>1.2830506963245151E-2</c:v>
                </c:pt>
                <c:pt idx="28">
                  <c:v>1.3470972411085427E-2</c:v>
                </c:pt>
                <c:pt idx="29">
                  <c:v>1.4165697412550889E-2</c:v>
                </c:pt>
                <c:pt idx="30">
                  <c:v>1.465844877325018E-2</c:v>
                </c:pt>
                <c:pt idx="31">
                  <c:v>1.4567923348257527E-2</c:v>
                </c:pt>
                <c:pt idx="32">
                  <c:v>1.4690606913458457E-2</c:v>
                </c:pt>
                <c:pt idx="33">
                  <c:v>1.4422213993196136E-2</c:v>
                </c:pt>
                <c:pt idx="34">
                  <c:v>1.410028360322717E-2</c:v>
                </c:pt>
                <c:pt idx="35">
                  <c:v>1.39376647512366E-2</c:v>
                </c:pt>
                <c:pt idx="36">
                  <c:v>1.3401943780438116E-2</c:v>
                </c:pt>
                <c:pt idx="37">
                  <c:v>1.3706982893253479E-2</c:v>
                </c:pt>
                <c:pt idx="38">
                  <c:v>1.4015276642788099E-2</c:v>
                </c:pt>
                <c:pt idx="39">
                  <c:v>1.3283095781423915E-2</c:v>
                </c:pt>
                <c:pt idx="40">
                  <c:v>1.3148020511662941E-2</c:v>
                </c:pt>
                <c:pt idx="41">
                  <c:v>1.3540203404761655E-2</c:v>
                </c:pt>
                <c:pt idx="42">
                  <c:v>1.2874742440631281E-2</c:v>
                </c:pt>
                <c:pt idx="43">
                  <c:v>1.2712704618238336E-2</c:v>
                </c:pt>
                <c:pt idx="44">
                  <c:v>1.2424905289329879E-2</c:v>
                </c:pt>
                <c:pt idx="45">
                  <c:v>1.1064087951422042E-2</c:v>
                </c:pt>
                <c:pt idx="46">
                  <c:v>1.089625663322528E-2</c:v>
                </c:pt>
                <c:pt idx="47">
                  <c:v>1.1877449808826887E-2</c:v>
                </c:pt>
                <c:pt idx="48">
                  <c:v>1.2518228550919611E-2</c:v>
                </c:pt>
                <c:pt idx="49">
                  <c:v>1.2538273045610867E-2</c:v>
                </c:pt>
                <c:pt idx="50">
                  <c:v>1.1911851717067448E-2</c:v>
                </c:pt>
                <c:pt idx="51">
                  <c:v>1.1574402597629627E-2</c:v>
                </c:pt>
                <c:pt idx="52">
                  <c:v>1.1541628019152289E-2</c:v>
                </c:pt>
                <c:pt idx="53">
                  <c:v>1.081526949261869E-2</c:v>
                </c:pt>
                <c:pt idx="54">
                  <c:v>1.0426732420499501E-2</c:v>
                </c:pt>
                <c:pt idx="55">
                  <c:v>1.0205856042577338E-2</c:v>
                </c:pt>
                <c:pt idx="56">
                  <c:v>9.79643735535006E-3</c:v>
                </c:pt>
                <c:pt idx="57">
                  <c:v>1.0183264901868971E-2</c:v>
                </c:pt>
                <c:pt idx="58">
                  <c:v>1.090758771431476E-2</c:v>
                </c:pt>
                <c:pt idx="59">
                  <c:v>1.1575235039069494E-2</c:v>
                </c:pt>
                <c:pt idx="60">
                  <c:v>1.1501318968629467E-2</c:v>
                </c:pt>
                <c:pt idx="61">
                  <c:v>1.0548662934808264E-2</c:v>
                </c:pt>
                <c:pt idx="62">
                  <c:v>1.0001626558214672E-2</c:v>
                </c:pt>
                <c:pt idx="63">
                  <c:v>1.031931033756815E-2</c:v>
                </c:pt>
                <c:pt idx="64">
                  <c:v>1.0209073406981888E-2</c:v>
                </c:pt>
                <c:pt idx="65">
                  <c:v>1.03300350565118E-2</c:v>
                </c:pt>
                <c:pt idx="66">
                  <c:v>1.1291132033149066E-2</c:v>
                </c:pt>
                <c:pt idx="67">
                  <c:v>1.2082343050494675E-2</c:v>
                </c:pt>
                <c:pt idx="68">
                  <c:v>1.185942329764786E-2</c:v>
                </c:pt>
                <c:pt idx="69">
                  <c:v>1.0960563411268954E-2</c:v>
                </c:pt>
                <c:pt idx="70">
                  <c:v>1.0716821866957101E-2</c:v>
                </c:pt>
                <c:pt idx="71">
                  <c:v>1.0833875604783372E-2</c:v>
                </c:pt>
                <c:pt idx="72">
                  <c:v>9.5599849001756464E-3</c:v>
                </c:pt>
                <c:pt idx="73">
                  <c:v>8.3261592681876818E-3</c:v>
                </c:pt>
                <c:pt idx="74">
                  <c:v>9.5855447169581574E-3</c:v>
                </c:pt>
                <c:pt idx="75">
                  <c:v>1.050639788241454E-2</c:v>
                </c:pt>
                <c:pt idx="76">
                  <c:v>1.0222981199555992E-2</c:v>
                </c:pt>
                <c:pt idx="77">
                  <c:v>1.0036144928495626E-2</c:v>
                </c:pt>
                <c:pt idx="78">
                  <c:v>9.6348663633468324E-3</c:v>
                </c:pt>
                <c:pt idx="79">
                  <c:v>9.6628791433315975E-3</c:v>
                </c:pt>
                <c:pt idx="80">
                  <c:v>8.9913293362935756E-3</c:v>
                </c:pt>
                <c:pt idx="81">
                  <c:v>7.835857844392247E-3</c:v>
                </c:pt>
                <c:pt idx="82">
                  <c:v>7.7267941914001713E-3</c:v>
                </c:pt>
                <c:pt idx="83">
                  <c:v>8.1860291762512142E-3</c:v>
                </c:pt>
                <c:pt idx="84">
                  <c:v>7.5051996396241563E-3</c:v>
                </c:pt>
                <c:pt idx="85">
                  <c:v>6.9751165435883757E-3</c:v>
                </c:pt>
                <c:pt idx="86">
                  <c:v>7.2272784846439762E-3</c:v>
                </c:pt>
                <c:pt idx="87">
                  <c:v>7.8461782334523413E-3</c:v>
                </c:pt>
                <c:pt idx="88">
                  <c:v>7.9223181430435833E-3</c:v>
                </c:pt>
                <c:pt idx="89">
                  <c:v>7.2317422909505659E-3</c:v>
                </c:pt>
                <c:pt idx="90">
                  <c:v>7.0475666085675999E-3</c:v>
                </c:pt>
                <c:pt idx="91">
                  <c:v>7.249629953873335E-3</c:v>
                </c:pt>
                <c:pt idx="92">
                  <c:v>7.1283773619012338E-3</c:v>
                </c:pt>
                <c:pt idx="93">
                  <c:v>7.0086775133328619E-3</c:v>
                </c:pt>
                <c:pt idx="94">
                  <c:v>5.0686546499204054E-3</c:v>
                </c:pt>
                <c:pt idx="95">
                  <c:v>3.9258452655659849E-3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C9-40B2-91F5-9947044ABE62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</c:numCache>
            </c:numRef>
          </c:xVal>
          <c:yVal>
            <c:numRef>
              <c:f>'SS-2mN-15'!$E$2:$E$96</c:f>
              <c:numCache>
                <c:formatCode>General</c:formatCode>
                <c:ptCount val="95"/>
                <c:pt idx="1">
                  <c:v>2.9493637256304536E-2</c:v>
                </c:pt>
                <c:pt idx="2">
                  <c:v>2.4369686102620552E-2</c:v>
                </c:pt>
                <c:pt idx="3">
                  <c:v>2.6098026755765752E-2</c:v>
                </c:pt>
                <c:pt idx="4">
                  <c:v>2.5570663960708364E-2</c:v>
                </c:pt>
                <c:pt idx="5">
                  <c:v>2.6932946043202934E-2</c:v>
                </c:pt>
                <c:pt idx="6">
                  <c:v>2.6517833047056755E-2</c:v>
                </c:pt>
                <c:pt idx="7">
                  <c:v>2.3698743778273957E-2</c:v>
                </c:pt>
                <c:pt idx="8">
                  <c:v>2.2762068319504798E-2</c:v>
                </c:pt>
                <c:pt idx="9">
                  <c:v>2.1491690655378107E-2</c:v>
                </c:pt>
                <c:pt idx="10">
                  <c:v>2.2479783312433946E-2</c:v>
                </c:pt>
                <c:pt idx="11">
                  <c:v>2.3903122260548297E-2</c:v>
                </c:pt>
                <c:pt idx="12">
                  <c:v>2.1935664466428358E-2</c:v>
                </c:pt>
                <c:pt idx="13">
                  <c:v>2.1429843128499403E-2</c:v>
                </c:pt>
                <c:pt idx="14">
                  <c:v>2.0900000960004664E-2</c:v>
                </c:pt>
                <c:pt idx="15">
                  <c:v>1.845521614732791E-2</c:v>
                </c:pt>
                <c:pt idx="16">
                  <c:v>1.7978183255416225E-2</c:v>
                </c:pt>
                <c:pt idx="17">
                  <c:v>1.8637790713443198E-2</c:v>
                </c:pt>
                <c:pt idx="18">
                  <c:v>1.8963481799037302E-2</c:v>
                </c:pt>
                <c:pt idx="19">
                  <c:v>2.0227001632962146E-2</c:v>
                </c:pt>
                <c:pt idx="20">
                  <c:v>2.0099878671032148E-2</c:v>
                </c:pt>
                <c:pt idx="21">
                  <c:v>1.8150767798721119E-2</c:v>
                </c:pt>
                <c:pt idx="22">
                  <c:v>1.7448309457068264E-2</c:v>
                </c:pt>
                <c:pt idx="23">
                  <c:v>1.8420885572184634E-2</c:v>
                </c:pt>
                <c:pt idx="24">
                  <c:v>1.9416737550669194E-2</c:v>
                </c:pt>
                <c:pt idx="25">
                  <c:v>1.8995500901137028E-2</c:v>
                </c:pt>
                <c:pt idx="26">
                  <c:v>1.8502654087679777E-2</c:v>
                </c:pt>
                <c:pt idx="27">
                  <c:v>1.8454658417621173E-2</c:v>
                </c:pt>
                <c:pt idx="28">
                  <c:v>1.8211526195564393E-2</c:v>
                </c:pt>
                <c:pt idx="29">
                  <c:v>1.8124145783371608E-2</c:v>
                </c:pt>
                <c:pt idx="30">
                  <c:v>1.7253816035071576E-2</c:v>
                </c:pt>
                <c:pt idx="31">
                  <c:v>1.596448587626028E-2</c:v>
                </c:pt>
                <c:pt idx="32">
                  <c:v>1.6395812343410514E-2</c:v>
                </c:pt>
                <c:pt idx="33">
                  <c:v>1.6704209898341166E-2</c:v>
                </c:pt>
                <c:pt idx="34">
                  <c:v>1.6164215831282032E-2</c:v>
                </c:pt>
                <c:pt idx="35">
                  <c:v>1.6230607927075386E-2</c:v>
                </c:pt>
                <c:pt idx="36">
                  <c:v>1.6171558281525576E-2</c:v>
                </c:pt>
                <c:pt idx="37">
                  <c:v>1.6076295481441495E-2</c:v>
                </c:pt>
                <c:pt idx="38">
                  <c:v>1.6179136449133595E-2</c:v>
                </c:pt>
                <c:pt idx="39">
                  <c:v>1.6759236762049039E-2</c:v>
                </c:pt>
                <c:pt idx="40">
                  <c:v>1.6387871661565353E-2</c:v>
                </c:pt>
                <c:pt idx="41">
                  <c:v>1.4709164047830682E-2</c:v>
                </c:pt>
                <c:pt idx="42">
                  <c:v>1.3883927972776317E-2</c:v>
                </c:pt>
                <c:pt idx="43">
                  <c:v>1.303215424260879E-2</c:v>
                </c:pt>
                <c:pt idx="44">
                  <c:v>1.1786343102110287E-2</c:v>
                </c:pt>
                <c:pt idx="45">
                  <c:v>1.1908753460088319E-2</c:v>
                </c:pt>
                <c:pt idx="46">
                  <c:v>1.2709425101737344E-2</c:v>
                </c:pt>
                <c:pt idx="47">
                  <c:v>1.2768421403715527E-2</c:v>
                </c:pt>
                <c:pt idx="48">
                  <c:v>1.1263730401437714E-2</c:v>
                </c:pt>
                <c:pt idx="49">
                  <c:v>1.0809969129760412E-2</c:v>
                </c:pt>
                <c:pt idx="50">
                  <c:v>1.2443609187796986E-2</c:v>
                </c:pt>
                <c:pt idx="51">
                  <c:v>1.3681879154456707E-2</c:v>
                </c:pt>
                <c:pt idx="52">
                  <c:v>1.3677558358328823E-2</c:v>
                </c:pt>
                <c:pt idx="53">
                  <c:v>1.3226581258959161E-2</c:v>
                </c:pt>
                <c:pt idx="54">
                  <c:v>1.3592192813748613E-2</c:v>
                </c:pt>
                <c:pt idx="55">
                  <c:v>1.4020760555088732E-2</c:v>
                </c:pt>
                <c:pt idx="56">
                  <c:v>1.4042492727793239E-2</c:v>
                </c:pt>
                <c:pt idx="57">
                  <c:v>1.3683804375257883E-2</c:v>
                </c:pt>
                <c:pt idx="58">
                  <c:v>1.2795320912287449E-2</c:v>
                </c:pt>
                <c:pt idx="59">
                  <c:v>1.2589361543162919E-2</c:v>
                </c:pt>
                <c:pt idx="60">
                  <c:v>1.2919144723005843E-2</c:v>
                </c:pt>
                <c:pt idx="61">
                  <c:v>1.3381444027776305E-2</c:v>
                </c:pt>
                <c:pt idx="62">
                  <c:v>1.3283975249167813E-2</c:v>
                </c:pt>
                <c:pt idx="63">
                  <c:v>1.1300231109207914E-2</c:v>
                </c:pt>
                <c:pt idx="64">
                  <c:v>1.0751938952308698E-2</c:v>
                </c:pt>
                <c:pt idx="65">
                  <c:v>1.232567178904757E-2</c:v>
                </c:pt>
                <c:pt idx="66">
                  <c:v>1.3919616265741524E-2</c:v>
                </c:pt>
                <c:pt idx="67">
                  <c:v>1.392401442256719E-2</c:v>
                </c:pt>
                <c:pt idx="68">
                  <c:v>1.2814053123720394E-2</c:v>
                </c:pt>
                <c:pt idx="69">
                  <c:v>1.2249681518140543E-2</c:v>
                </c:pt>
                <c:pt idx="70">
                  <c:v>1.2838856708483037E-2</c:v>
                </c:pt>
                <c:pt idx="71">
                  <c:v>1.2903229557705188E-2</c:v>
                </c:pt>
                <c:pt idx="72">
                  <c:v>1.178573392281136E-2</c:v>
                </c:pt>
                <c:pt idx="73">
                  <c:v>9.973343718387661E-3</c:v>
                </c:pt>
                <c:pt idx="74">
                  <c:v>8.908979425849008E-3</c:v>
                </c:pt>
                <c:pt idx="75">
                  <c:v>9.4166950702606091E-3</c:v>
                </c:pt>
                <c:pt idx="76">
                  <c:v>9.9266923570665803E-3</c:v>
                </c:pt>
                <c:pt idx="77">
                  <c:v>1.0354604667393045E-2</c:v>
                </c:pt>
                <c:pt idx="78">
                  <c:v>1.0912299149369413E-2</c:v>
                </c:pt>
                <c:pt idx="79">
                  <c:v>1.0873004848166177E-2</c:v>
                </c:pt>
                <c:pt idx="80">
                  <c:v>1.0302440338332809E-2</c:v>
                </c:pt>
                <c:pt idx="81">
                  <c:v>1.0260620497641079E-2</c:v>
                </c:pt>
                <c:pt idx="82">
                  <c:v>1.0138520937119281E-2</c:v>
                </c:pt>
                <c:pt idx="83">
                  <c:v>1.0225333131436275E-2</c:v>
                </c:pt>
                <c:pt idx="84">
                  <c:v>1.0584732130840307E-2</c:v>
                </c:pt>
                <c:pt idx="85">
                  <c:v>1.0511119491532803E-2</c:v>
                </c:pt>
                <c:pt idx="86">
                  <c:v>1.0244491767321631E-2</c:v>
                </c:pt>
                <c:pt idx="87">
                  <c:v>1.0191927459428931E-2</c:v>
                </c:pt>
                <c:pt idx="88">
                  <c:v>1.036122455695526E-2</c:v>
                </c:pt>
                <c:pt idx="89">
                  <c:v>9.1059399627070742E-3</c:v>
                </c:pt>
                <c:pt idx="90">
                  <c:v>9.8696541061597046E-3</c:v>
                </c:pt>
                <c:pt idx="91">
                  <c:v>1.3512371267462034E-2</c:v>
                </c:pt>
                <c:pt idx="92">
                  <c:v>1.3999159635728051E-2</c:v>
                </c:pt>
                <c:pt idx="93">
                  <c:v>1.0843761195851421E-2</c:v>
                </c:pt>
                <c:pt idx="94">
                  <c:v>7.8620679694970698E-3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C9-40B2-91F5-9947044ABE62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</c:numCache>
            </c:numRef>
          </c:xVal>
          <c:yVal>
            <c:numRef>
              <c:f>'HS-2mN-15'!$E$2:$E$96</c:f>
              <c:numCache>
                <c:formatCode>General</c:formatCode>
                <c:ptCount val="95"/>
                <c:pt idx="1">
                  <c:v>3.0288580922766702E-2</c:v>
                </c:pt>
                <c:pt idx="2">
                  <c:v>2.6242060476511134E-2</c:v>
                </c:pt>
                <c:pt idx="3">
                  <c:v>2.4876256333006257E-2</c:v>
                </c:pt>
                <c:pt idx="4">
                  <c:v>2.2753012103871071E-2</c:v>
                </c:pt>
                <c:pt idx="5">
                  <c:v>1.9550715011893163E-2</c:v>
                </c:pt>
                <c:pt idx="6">
                  <c:v>1.7465920060136881E-2</c:v>
                </c:pt>
                <c:pt idx="7">
                  <c:v>1.7088453399673034E-2</c:v>
                </c:pt>
                <c:pt idx="8">
                  <c:v>1.7083712566712352E-2</c:v>
                </c:pt>
                <c:pt idx="9">
                  <c:v>1.8323239988210394E-2</c:v>
                </c:pt>
                <c:pt idx="10">
                  <c:v>2.0060819373279977E-2</c:v>
                </c:pt>
                <c:pt idx="11">
                  <c:v>2.1520494137273215E-2</c:v>
                </c:pt>
                <c:pt idx="12">
                  <c:v>2.085123715295021E-2</c:v>
                </c:pt>
                <c:pt idx="13">
                  <c:v>2.0239678786929012E-2</c:v>
                </c:pt>
                <c:pt idx="14">
                  <c:v>2.0510233655239123E-2</c:v>
                </c:pt>
                <c:pt idx="15">
                  <c:v>1.9501252059296315E-2</c:v>
                </c:pt>
                <c:pt idx="16">
                  <c:v>1.8144236954602093E-2</c:v>
                </c:pt>
                <c:pt idx="17">
                  <c:v>1.7152445498910228E-2</c:v>
                </c:pt>
                <c:pt idx="18">
                  <c:v>1.6576320507519997E-2</c:v>
                </c:pt>
                <c:pt idx="19">
                  <c:v>1.6075320481214503E-2</c:v>
                </c:pt>
                <c:pt idx="20">
                  <c:v>1.5142556589536251E-2</c:v>
                </c:pt>
                <c:pt idx="21">
                  <c:v>1.5812832901206511E-2</c:v>
                </c:pt>
                <c:pt idx="22">
                  <c:v>1.6552357259811929E-2</c:v>
                </c:pt>
                <c:pt idx="23">
                  <c:v>1.6416358962905806E-2</c:v>
                </c:pt>
                <c:pt idx="24">
                  <c:v>1.5649540961559821E-2</c:v>
                </c:pt>
                <c:pt idx="25">
                  <c:v>1.5175462536102382E-2</c:v>
                </c:pt>
                <c:pt idx="26">
                  <c:v>1.580118429676686E-2</c:v>
                </c:pt>
                <c:pt idx="27">
                  <c:v>1.6047091223787568E-2</c:v>
                </c:pt>
                <c:pt idx="28">
                  <c:v>1.4944917549448565E-2</c:v>
                </c:pt>
                <c:pt idx="29">
                  <c:v>1.4016396789319195E-2</c:v>
                </c:pt>
                <c:pt idx="30">
                  <c:v>1.4067559473984829E-2</c:v>
                </c:pt>
                <c:pt idx="31">
                  <c:v>1.2917323993246325E-2</c:v>
                </c:pt>
                <c:pt idx="32">
                  <c:v>1.207139285197562E-2</c:v>
                </c:pt>
                <c:pt idx="33">
                  <c:v>1.1984473554458634E-2</c:v>
                </c:pt>
                <c:pt idx="34">
                  <c:v>1.0921697642505361E-2</c:v>
                </c:pt>
                <c:pt idx="35">
                  <c:v>1.0659051390111722E-2</c:v>
                </c:pt>
                <c:pt idx="36">
                  <c:v>1.121620443643011E-2</c:v>
                </c:pt>
                <c:pt idx="37">
                  <c:v>1.1182062928914776E-2</c:v>
                </c:pt>
                <c:pt idx="38">
                  <c:v>1.1464333873202462E-2</c:v>
                </c:pt>
                <c:pt idx="39">
                  <c:v>1.1708060502727137E-2</c:v>
                </c:pt>
                <c:pt idx="40">
                  <c:v>1.100797363320059E-2</c:v>
                </c:pt>
                <c:pt idx="41">
                  <c:v>1.0781651571274382E-2</c:v>
                </c:pt>
                <c:pt idx="42">
                  <c:v>1.1389180733579796E-2</c:v>
                </c:pt>
                <c:pt idx="43">
                  <c:v>1.1867022839671984E-2</c:v>
                </c:pt>
                <c:pt idx="44">
                  <c:v>1.1810269381753414E-2</c:v>
                </c:pt>
                <c:pt idx="45">
                  <c:v>1.1592278298494449E-2</c:v>
                </c:pt>
                <c:pt idx="46">
                  <c:v>1.1370184634910761E-2</c:v>
                </c:pt>
                <c:pt idx="47">
                  <c:v>1.0868952730506403E-2</c:v>
                </c:pt>
                <c:pt idx="48">
                  <c:v>1.0578842142706052E-2</c:v>
                </c:pt>
                <c:pt idx="49">
                  <c:v>1.0507041308525072E-2</c:v>
                </c:pt>
                <c:pt idx="50">
                  <c:v>1.0071973485121722E-2</c:v>
                </c:pt>
                <c:pt idx="51">
                  <c:v>9.9118762561257231E-3</c:v>
                </c:pt>
                <c:pt idx="52">
                  <c:v>1.0576414062961998E-2</c:v>
                </c:pt>
                <c:pt idx="53">
                  <c:v>1.1032102260955008E-2</c:v>
                </c:pt>
                <c:pt idx="54">
                  <c:v>1.1211611292715556E-2</c:v>
                </c:pt>
                <c:pt idx="55">
                  <c:v>1.1354666744361782E-2</c:v>
                </c:pt>
                <c:pt idx="56">
                  <c:v>1.0599640025845618E-2</c:v>
                </c:pt>
                <c:pt idx="57">
                  <c:v>1.029896214724987E-2</c:v>
                </c:pt>
                <c:pt idx="58">
                  <c:v>1.0103335570728286E-2</c:v>
                </c:pt>
                <c:pt idx="59">
                  <c:v>9.5298097547341695E-3</c:v>
                </c:pt>
                <c:pt idx="60">
                  <c:v>9.5316093905531626E-3</c:v>
                </c:pt>
                <c:pt idx="61">
                  <c:v>8.8169298545206862E-3</c:v>
                </c:pt>
                <c:pt idx="62">
                  <c:v>7.5868555987108587E-3</c:v>
                </c:pt>
                <c:pt idx="63">
                  <c:v>7.7783809697936426E-3</c:v>
                </c:pt>
                <c:pt idx="64">
                  <c:v>8.1831551861864249E-3</c:v>
                </c:pt>
                <c:pt idx="65">
                  <c:v>7.2446180640807966E-3</c:v>
                </c:pt>
                <c:pt idx="66">
                  <c:v>6.975378772647315E-3</c:v>
                </c:pt>
                <c:pt idx="67">
                  <c:v>7.3148702766246132E-3</c:v>
                </c:pt>
                <c:pt idx="68">
                  <c:v>7.674924870410574E-3</c:v>
                </c:pt>
                <c:pt idx="69">
                  <c:v>8.038004850252788E-3</c:v>
                </c:pt>
                <c:pt idx="70">
                  <c:v>8.3421712399298388E-3</c:v>
                </c:pt>
                <c:pt idx="71">
                  <c:v>8.7005734407205951E-3</c:v>
                </c:pt>
                <c:pt idx="72">
                  <c:v>8.3931453803490624E-3</c:v>
                </c:pt>
                <c:pt idx="73">
                  <c:v>8.3056092257380448E-3</c:v>
                </c:pt>
                <c:pt idx="74">
                  <c:v>8.3862541039926054E-3</c:v>
                </c:pt>
                <c:pt idx="75">
                  <c:v>8.0107001475065148E-3</c:v>
                </c:pt>
                <c:pt idx="76">
                  <c:v>8.1126147032554285E-3</c:v>
                </c:pt>
                <c:pt idx="77">
                  <c:v>8.6896412824745035E-3</c:v>
                </c:pt>
                <c:pt idx="78">
                  <c:v>8.8025303004952149E-3</c:v>
                </c:pt>
                <c:pt idx="79">
                  <c:v>8.0175447990875354E-3</c:v>
                </c:pt>
                <c:pt idx="80">
                  <c:v>7.5448057708594474E-3</c:v>
                </c:pt>
                <c:pt idx="81">
                  <c:v>7.176721660477634E-3</c:v>
                </c:pt>
                <c:pt idx="82">
                  <c:v>7.1715629081494795E-3</c:v>
                </c:pt>
                <c:pt idx="83">
                  <c:v>8.0524216866285393E-3</c:v>
                </c:pt>
                <c:pt idx="84">
                  <c:v>8.469201877351562E-3</c:v>
                </c:pt>
                <c:pt idx="85">
                  <c:v>8.4487956787132352E-3</c:v>
                </c:pt>
                <c:pt idx="86">
                  <c:v>8.405760864584215E-3</c:v>
                </c:pt>
                <c:pt idx="87">
                  <c:v>7.5499050070445585E-3</c:v>
                </c:pt>
                <c:pt idx="88">
                  <c:v>8.1187541135608037E-3</c:v>
                </c:pt>
                <c:pt idx="89">
                  <c:v>7.7942667125436172E-3</c:v>
                </c:pt>
                <c:pt idx="90">
                  <c:v>6.3353518585343238E-3</c:v>
                </c:pt>
                <c:pt idx="91">
                  <c:v>6.6163684519607874E-3</c:v>
                </c:pt>
                <c:pt idx="92">
                  <c:v>6.728689445868608E-3</c:v>
                </c:pt>
                <c:pt idx="93">
                  <c:v>6.0750114251377886E-3</c:v>
                </c:pt>
                <c:pt idx="94">
                  <c:v>5.9271799698460926E-3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C9-40B2-91F5-9947044AB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8B-42A2-9E17-C3CD57A90A43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8B-42A2-9E17-C3CD57A90A43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8B-42A2-9E17-C3CD57A90A43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8B-42A2-9E17-C3CD57A90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12"/>
          <c:min val="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6353348549224409"/>
          <c:y val="9.2364365780436705E-2"/>
          <c:w val="0.24506500669699011"/>
          <c:h val="0.286429637373848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6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'Pu-2mN-15'!$H$2:$H$100</c:f>
              <c:numCache>
                <c:formatCode>General</c:formatCode>
                <c:ptCount val="99"/>
                <c:pt idx="1">
                  <c:v>-3.6594256029414227</c:v>
                </c:pt>
                <c:pt idx="2">
                  <c:v>-3.6813555946059582</c:v>
                </c:pt>
                <c:pt idx="3">
                  <c:v>-3.9835576461665796</c:v>
                </c:pt>
                <c:pt idx="4">
                  <c:v>-3.9832955659595104</c:v>
                </c:pt>
                <c:pt idx="5">
                  <c:v>-3.9227121282835755</c:v>
                </c:pt>
                <c:pt idx="6">
                  <c:v>-3.8230708944686738</c:v>
                </c:pt>
                <c:pt idx="7">
                  <c:v>-3.827390868648699</c:v>
                </c:pt>
                <c:pt idx="8">
                  <c:v>-3.9544944018792183</c:v>
                </c:pt>
                <c:pt idx="9">
                  <c:v>-3.8814002867786033</c:v>
                </c:pt>
                <c:pt idx="10">
                  <c:v>-3.8291912448954166</c:v>
                </c:pt>
                <c:pt idx="11">
                  <c:v>-3.8730590118578245</c:v>
                </c:pt>
                <c:pt idx="12">
                  <c:v>-3.8545044325285565</c:v>
                </c:pt>
                <c:pt idx="13">
                  <c:v>-3.8956767417971032</c:v>
                </c:pt>
                <c:pt idx="14">
                  <c:v>-3.9938469949286945</c:v>
                </c:pt>
                <c:pt idx="15">
                  <c:v>-3.9986043022134137</c:v>
                </c:pt>
                <c:pt idx="16">
                  <c:v>-3.9067464894057005</c:v>
                </c:pt>
                <c:pt idx="17">
                  <c:v>-3.8783951997619845</c:v>
                </c:pt>
                <c:pt idx="18">
                  <c:v>-3.9185632315832692</c:v>
                </c:pt>
                <c:pt idx="19">
                  <c:v>-3.9746002892085914</c:v>
                </c:pt>
                <c:pt idx="20">
                  <c:v>-4.048247606946985</c:v>
                </c:pt>
                <c:pt idx="21">
                  <c:v>-4.0773272497726687</c:v>
                </c:pt>
                <c:pt idx="22">
                  <c:v>-4.0603099354959973</c:v>
                </c:pt>
                <c:pt idx="23">
                  <c:v>-4.1205538451949115</c:v>
                </c:pt>
                <c:pt idx="24">
                  <c:v>-4.1366281044158848</c:v>
                </c:pt>
                <c:pt idx="25">
                  <c:v>-4.093666865378327</c:v>
                </c:pt>
                <c:pt idx="26">
                  <c:v>-4.1116347187919722</c:v>
                </c:pt>
                <c:pt idx="27">
                  <c:v>-4.1047139818987288</c:v>
                </c:pt>
                <c:pt idx="28">
                  <c:v>-4.1296665147873002</c:v>
                </c:pt>
                <c:pt idx="29">
                  <c:v>-4.2877456097465743</c:v>
                </c:pt>
                <c:pt idx="30">
                  <c:v>-4.3729676379701203</c:v>
                </c:pt>
                <c:pt idx="31">
                  <c:v>-4.3310241297778367</c:v>
                </c:pt>
                <c:pt idx="32">
                  <c:v>-4.3055685211157977</c:v>
                </c:pt>
                <c:pt idx="33">
                  <c:v>-4.3170169529180233</c:v>
                </c:pt>
                <c:pt idx="34">
                  <c:v>-4.3153189389048103</c:v>
                </c:pt>
                <c:pt idx="35">
                  <c:v>-4.2316246438151452</c:v>
                </c:pt>
                <c:pt idx="36">
                  <c:v>-4.2154909138778942</c:v>
                </c:pt>
                <c:pt idx="37">
                  <c:v>-4.3276129915543535</c:v>
                </c:pt>
                <c:pt idx="38">
                  <c:v>-4.3730583874066538</c:v>
                </c:pt>
                <c:pt idx="39">
                  <c:v>-4.2840085758931297</c:v>
                </c:pt>
                <c:pt idx="40">
                  <c:v>-4.2577997075277052</c:v>
                </c:pt>
                <c:pt idx="41">
                  <c:v>-4.3474732763891062</c:v>
                </c:pt>
                <c:pt idx="42">
                  <c:v>-4.3798943396294963</c:v>
                </c:pt>
                <c:pt idx="43">
                  <c:v>-4.3069696699740438</c:v>
                </c:pt>
                <c:pt idx="44">
                  <c:v>-4.3162904080411337</c:v>
                </c:pt>
                <c:pt idx="45">
                  <c:v>-4.4592092117978197</c:v>
                </c:pt>
                <c:pt idx="46">
                  <c:v>-4.4599315152454428</c:v>
                </c:pt>
                <c:pt idx="47">
                  <c:v>-4.3144158983028884</c:v>
                </c:pt>
                <c:pt idx="48">
                  <c:v>-4.3016491989515764</c:v>
                </c:pt>
                <c:pt idx="49">
                  <c:v>-4.3050418001883601</c:v>
                </c:pt>
                <c:pt idx="50">
                  <c:v>-4.2961810288517581</c:v>
                </c:pt>
                <c:pt idx="51">
                  <c:v>-4.3504210304609554</c:v>
                </c:pt>
                <c:pt idx="52">
                  <c:v>-4.3617560180830006</c:v>
                </c:pt>
                <c:pt idx="53">
                  <c:v>-4.3687122569104773</c:v>
                </c:pt>
                <c:pt idx="54">
                  <c:v>-4.3720531200023096</c:v>
                </c:pt>
                <c:pt idx="55">
                  <c:v>-4.3897740937405816</c:v>
                </c:pt>
                <c:pt idx="56">
                  <c:v>-4.4535144933072797</c:v>
                </c:pt>
                <c:pt idx="57">
                  <c:v>-4.5800425762129713</c:v>
                </c:pt>
                <c:pt idx="58">
                  <c:v>-4.6253542346130674</c:v>
                </c:pt>
                <c:pt idx="59">
                  <c:v>-4.6200926780527753</c:v>
                </c:pt>
                <c:pt idx="60">
                  <c:v>-4.6927199683491851</c:v>
                </c:pt>
                <c:pt idx="61">
                  <c:v>-4.7260985665652289</c:v>
                </c:pt>
                <c:pt idx="62">
                  <c:v>-4.6748549797666437</c:v>
                </c:pt>
                <c:pt idx="63">
                  <c:v>-4.6387921321923171</c:v>
                </c:pt>
                <c:pt idx="64">
                  <c:v>-4.6520556389006611</c:v>
                </c:pt>
                <c:pt idx="65">
                  <c:v>-4.6256798340091363</c:v>
                </c:pt>
                <c:pt idx="66">
                  <c:v>-4.5374887428757615</c:v>
                </c:pt>
                <c:pt idx="67">
                  <c:v>-4.533986277816072</c:v>
                </c:pt>
                <c:pt idx="68">
                  <c:v>-4.5994389240200357</c:v>
                </c:pt>
                <c:pt idx="69">
                  <c:v>-4.5974016848480659</c:v>
                </c:pt>
                <c:pt idx="70">
                  <c:v>-4.649213126194315</c:v>
                </c:pt>
                <c:pt idx="71">
                  <c:v>-4.6499469815537715</c:v>
                </c:pt>
                <c:pt idx="72">
                  <c:v>-4.612918506883215</c:v>
                </c:pt>
                <c:pt idx="73">
                  <c:v>-4.6241601411390167</c:v>
                </c:pt>
                <c:pt idx="74">
                  <c:v>-4.6139054473204846</c:v>
                </c:pt>
                <c:pt idx="75">
                  <c:v>-4.6151561681590074</c:v>
                </c:pt>
                <c:pt idx="76">
                  <c:v>-4.6499497317923879</c:v>
                </c:pt>
                <c:pt idx="77">
                  <c:v>-4.6703602127116755</c:v>
                </c:pt>
                <c:pt idx="78">
                  <c:v>-4.5777843981189159</c:v>
                </c:pt>
                <c:pt idx="79">
                  <c:v>-4.50234104996753</c:v>
                </c:pt>
                <c:pt idx="80">
                  <c:v>-4.5110079090156683</c:v>
                </c:pt>
                <c:pt idx="81">
                  <c:v>-4.5298711087022712</c:v>
                </c:pt>
                <c:pt idx="82">
                  <c:v>-4.5367363243916889</c:v>
                </c:pt>
                <c:pt idx="83">
                  <c:v>-4.5477613726100437</c:v>
                </c:pt>
                <c:pt idx="84">
                  <c:v>-4.6277507269735372</c:v>
                </c:pt>
                <c:pt idx="85">
                  <c:v>-4.7096891434141366</c:v>
                </c:pt>
                <c:pt idx="86">
                  <c:v>-4.7247018290250571</c:v>
                </c:pt>
                <c:pt idx="87">
                  <c:v>-4.710741366478147</c:v>
                </c:pt>
                <c:pt idx="88">
                  <c:v>-4.701543557094376</c:v>
                </c:pt>
                <c:pt idx="89">
                  <c:v>-4.6314373738947712</c:v>
                </c:pt>
                <c:pt idx="90">
                  <c:v>-4.6116293919554998</c:v>
                </c:pt>
                <c:pt idx="91">
                  <c:v>-4.7279389065117909</c:v>
                </c:pt>
                <c:pt idx="92">
                  <c:v>-4.7395219133690922</c:v>
                </c:pt>
                <c:pt idx="93">
                  <c:v>-4.7713681686614979</c:v>
                </c:pt>
                <c:pt idx="94">
                  <c:v>-4.9068885924098176</c:v>
                </c:pt>
                <c:pt idx="95">
                  <c:v>-4.9613344713955732</c:v>
                </c:pt>
                <c:pt idx="96">
                  <c:v>-4.9797955192418843</c:v>
                </c:pt>
                <c:pt idx="97">
                  <c:v>-4.6759711105011252</c:v>
                </c:pt>
                <c:pt idx="98">
                  <c:v>-1.5911675086576647</c:v>
                </c:pt>
              </c:numCache>
            </c:numRef>
          </c:xVal>
          <c:yVal>
            <c:numRef>
              <c:f>'Pu-2mN-15'!$J$2:$J$100</c:f>
              <c:numCache>
                <c:formatCode>General</c:formatCode>
                <c:ptCount val="99"/>
                <c:pt idx="1">
                  <c:v>18.758011648695323</c:v>
                </c:pt>
                <c:pt idx="2">
                  <c:v>18.754984461731041</c:v>
                </c:pt>
                <c:pt idx="3">
                  <c:v>18.753068957964942</c:v>
                </c:pt>
                <c:pt idx="4">
                  <c:v>18.751198698281588</c:v>
                </c:pt>
                <c:pt idx="5">
                  <c:v>18.749209708451726</c:v>
                </c:pt>
                <c:pt idx="6">
                  <c:v>18.747145171528022</c:v>
                </c:pt>
                <c:pt idx="7">
                  <c:v>18.744912991670208</c:v>
                </c:pt>
                <c:pt idx="8">
                  <c:v>18.743011713671883</c:v>
                </c:pt>
                <c:pt idx="9">
                  <c:v>18.741295103672364</c:v>
                </c:pt>
                <c:pt idx="10">
                  <c:v>18.739145044611767</c:v>
                </c:pt>
                <c:pt idx="11">
                  <c:v>18.737082700536728</c:v>
                </c:pt>
                <c:pt idx="12">
                  <c:v>18.735103579210211</c:v>
                </c:pt>
                <c:pt idx="13">
                  <c:v>18.733049021792919</c:v>
                </c:pt>
                <c:pt idx="14">
                  <c:v>18.731194027925515</c:v>
                </c:pt>
                <c:pt idx="15">
                  <c:v>18.729478669135776</c:v>
                </c:pt>
                <c:pt idx="16">
                  <c:v>18.727569007458726</c:v>
                </c:pt>
                <c:pt idx="17">
                  <c:v>18.72558581675522</c:v>
                </c:pt>
                <c:pt idx="18">
                  <c:v>18.723649494495003</c:v>
                </c:pt>
                <c:pt idx="19">
                  <c:v>18.721817379953286</c:v>
                </c:pt>
                <c:pt idx="20">
                  <c:v>18.719950685060848</c:v>
                </c:pt>
                <c:pt idx="21">
                  <c:v>18.718150601388206</c:v>
                </c:pt>
                <c:pt idx="22">
                  <c:v>18.716400240141603</c:v>
                </c:pt>
                <c:pt idx="23">
                  <c:v>18.714696574102245</c:v>
                </c:pt>
                <c:pt idx="24">
                  <c:v>18.713045994244773</c:v>
                </c:pt>
                <c:pt idx="25">
                  <c:v>18.711369532766444</c:v>
                </c:pt>
                <c:pt idx="26">
                  <c:v>18.709801773904644</c:v>
                </c:pt>
                <c:pt idx="27">
                  <c:v>18.708193420761965</c:v>
                </c:pt>
                <c:pt idx="28">
                  <c:v>18.70657218409314</c:v>
                </c:pt>
                <c:pt idx="29">
                  <c:v>18.704992893161272</c:v>
                </c:pt>
                <c:pt idx="30">
                  <c:v>18.703719910540141</c:v>
                </c:pt>
                <c:pt idx="31">
                  <c:v>18.702352355134362</c:v>
                </c:pt>
                <c:pt idx="32">
                  <c:v>18.701014849055753</c:v>
                </c:pt>
                <c:pt idx="33">
                  <c:v>18.699638629440358</c:v>
                </c:pt>
                <c:pt idx="34">
                  <c:v>18.69831753836807</c:v>
                </c:pt>
                <c:pt idx="35">
                  <c:v>18.696900671376195</c:v>
                </c:pt>
                <c:pt idx="36">
                  <c:v>18.695410534411359</c:v>
                </c:pt>
                <c:pt idx="37">
                  <c:v>18.694049766368874</c:v>
                </c:pt>
                <c:pt idx="38">
                  <c:v>18.692841011333396</c:v>
                </c:pt>
                <c:pt idx="39">
                  <c:v>18.691610296003216</c:v>
                </c:pt>
                <c:pt idx="40">
                  <c:v>18.690228422908923</c:v>
                </c:pt>
                <c:pt idx="41">
                  <c:v>18.688926749984706</c:v>
                </c:pt>
                <c:pt idx="42">
                  <c:v>18.687696670045412</c:v>
                </c:pt>
                <c:pt idx="43">
                  <c:v>18.686443879879292</c:v>
                </c:pt>
                <c:pt idx="44">
                  <c:v>18.685106509535927</c:v>
                </c:pt>
                <c:pt idx="45">
                  <c:v>18.683896152572665</c:v>
                </c:pt>
                <c:pt idx="46">
                  <c:v>18.682793976202131</c:v>
                </c:pt>
                <c:pt idx="47">
                  <c:v>18.681581763972062</c:v>
                </c:pt>
                <c:pt idx="48">
                  <c:v>18.680226087690389</c:v>
                </c:pt>
                <c:pt idx="49">
                  <c:v>18.678901358677329</c:v>
                </c:pt>
                <c:pt idx="50">
                  <c:v>18.677559783596504</c:v>
                </c:pt>
                <c:pt idx="51">
                  <c:v>18.676184339917057</c:v>
                </c:pt>
                <c:pt idx="52">
                  <c:v>18.674964813586794</c:v>
                </c:pt>
                <c:pt idx="53">
                  <c:v>18.67367597770679</c:v>
                </c:pt>
                <c:pt idx="54">
                  <c:v>18.67241019466503</c:v>
                </c:pt>
                <c:pt idx="55">
                  <c:v>18.671168199156256</c:v>
                </c:pt>
                <c:pt idx="56">
                  <c:v>18.670013976095422</c:v>
                </c:pt>
                <c:pt idx="57">
                  <c:v>18.66885565656067</c:v>
                </c:pt>
                <c:pt idx="58">
                  <c:v>18.66793493066703</c:v>
                </c:pt>
                <c:pt idx="59">
                  <c:v>18.666855639464039</c:v>
                </c:pt>
                <c:pt idx="60">
                  <c:v>18.66589388569777</c:v>
                </c:pt>
                <c:pt idx="61">
                  <c:v>18.664967292622464</c:v>
                </c:pt>
                <c:pt idx="62">
                  <c:v>18.664113345662919</c:v>
                </c:pt>
                <c:pt idx="63">
                  <c:v>18.66313196483809</c:v>
                </c:pt>
                <c:pt idx="64">
                  <c:v>18.662189487836351</c:v>
                </c:pt>
                <c:pt idx="65">
                  <c:v>18.661173643613019</c:v>
                </c:pt>
                <c:pt idx="66">
                  <c:v>18.660196225146809</c:v>
                </c:pt>
                <c:pt idx="67">
                  <c:v>18.659080993223956</c:v>
                </c:pt>
                <c:pt idx="68">
                  <c:v>18.658082184036008</c:v>
                </c:pt>
                <c:pt idx="69">
                  <c:v>18.657120230056343</c:v>
                </c:pt>
                <c:pt idx="70">
                  <c:v>18.656190694639562</c:v>
                </c:pt>
                <c:pt idx="71">
                  <c:v>18.655306404178216</c:v>
                </c:pt>
                <c:pt idx="72">
                  <c:v>18.65437766176936</c:v>
                </c:pt>
                <c:pt idx="73">
                  <c:v>18.653404927484591</c:v>
                </c:pt>
                <c:pt idx="74">
                  <c:v>18.652502177733219</c:v>
                </c:pt>
                <c:pt idx="75">
                  <c:v>18.651533088782802</c:v>
                </c:pt>
                <c:pt idx="76">
                  <c:v>18.650611064841826</c:v>
                </c:pt>
                <c:pt idx="77">
                  <c:v>18.649703641934696</c:v>
                </c:pt>
                <c:pt idx="78">
                  <c:v>18.648764222027047</c:v>
                </c:pt>
                <c:pt idx="79">
                  <c:v>18.647655149026331</c:v>
                </c:pt>
                <c:pt idx="80">
                  <c:v>18.646613494437986</c:v>
                </c:pt>
                <c:pt idx="81">
                  <c:v>18.645475661326145</c:v>
                </c:pt>
                <c:pt idx="82">
                  <c:v>18.644391982853506</c:v>
                </c:pt>
                <c:pt idx="83">
                  <c:v>18.643305253616379</c:v>
                </c:pt>
                <c:pt idx="84">
                  <c:v>18.642266085055795</c:v>
                </c:pt>
                <c:pt idx="85">
                  <c:v>18.641279125295927</c:v>
                </c:pt>
                <c:pt idx="86">
                  <c:v>18.640426140942488</c:v>
                </c:pt>
                <c:pt idx="87">
                  <c:v>18.63950616130613</c:v>
                </c:pt>
                <c:pt idx="88">
                  <c:v>18.638639119062955</c:v>
                </c:pt>
                <c:pt idx="89">
                  <c:v>18.63767045712002</c:v>
                </c:pt>
                <c:pt idx="90">
                  <c:v>18.636685318987698</c:v>
                </c:pt>
                <c:pt idx="91">
                  <c:v>18.635729732637845</c:v>
                </c:pt>
                <c:pt idx="92">
                  <c:v>18.634843897299049</c:v>
                </c:pt>
                <c:pt idx="93">
                  <c:v>18.633928058726045</c:v>
                </c:pt>
                <c:pt idx="94">
                  <c:v>18.633168171868526</c:v>
                </c:pt>
                <c:pt idx="95">
                  <c:v>18.632429371691408</c:v>
                </c:pt>
                <c:pt idx="96">
                  <c:v>18.631750387020574</c:v>
                </c:pt>
                <c:pt idx="97">
                  <c:v>18.631060048009363</c:v>
                </c:pt>
                <c:pt idx="98">
                  <c:v>18.62989858181583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95-4389-A249-5FDFCD9B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5.3409999999999999E-2</c:v>
                </c:pt>
                <c:pt idx="2">
                  <c:v>0.10278</c:v>
                </c:pt>
                <c:pt idx="3">
                  <c:v>0.15359</c:v>
                </c:pt>
                <c:pt idx="4">
                  <c:v>0.20660999999999999</c:v>
                </c:pt>
                <c:pt idx="5">
                  <c:v>0.25940999999999997</c:v>
                </c:pt>
                <c:pt idx="6">
                  <c:v>0.31122</c:v>
                </c:pt>
                <c:pt idx="7">
                  <c:v>0.35977999999999999</c:v>
                </c:pt>
                <c:pt idx="8">
                  <c:v>0.40817999999999999</c:v>
                </c:pt>
                <c:pt idx="9">
                  <c:v>0.45615</c:v>
                </c:pt>
                <c:pt idx="10">
                  <c:v>0.50392999999999999</c:v>
                </c:pt>
                <c:pt idx="11">
                  <c:v>0.55513999999999997</c:v>
                </c:pt>
                <c:pt idx="12">
                  <c:v>0.60316000000000003</c:v>
                </c:pt>
                <c:pt idx="13">
                  <c:v>0.65236000000000005</c:v>
                </c:pt>
                <c:pt idx="14">
                  <c:v>0.70133999999999996</c:v>
                </c:pt>
                <c:pt idx="15">
                  <c:v>0.75126999999999999</c:v>
                </c:pt>
                <c:pt idx="16">
                  <c:v>0.80225000000000002</c:v>
                </c:pt>
                <c:pt idx="17">
                  <c:v>0.85011999999999999</c:v>
                </c:pt>
                <c:pt idx="18">
                  <c:v>0.89898999999999996</c:v>
                </c:pt>
                <c:pt idx="19">
                  <c:v>0.94694</c:v>
                </c:pt>
                <c:pt idx="20">
                  <c:v>0.99950000000000006</c:v>
                </c:pt>
                <c:pt idx="21">
                  <c:v>1.05419</c:v>
                </c:pt>
                <c:pt idx="22">
                  <c:v>1.1064099999999999</c:v>
                </c:pt>
                <c:pt idx="23">
                  <c:v>1.1564399999999999</c:v>
                </c:pt>
                <c:pt idx="24">
                  <c:v>1.21187</c:v>
                </c:pt>
                <c:pt idx="25">
                  <c:v>1.26274</c:v>
                </c:pt>
                <c:pt idx="26">
                  <c:v>1.3111600000000001</c:v>
                </c:pt>
                <c:pt idx="27">
                  <c:v>1.36171</c:v>
                </c:pt>
                <c:pt idx="28">
                  <c:v>1.4111</c:v>
                </c:pt>
                <c:pt idx="29">
                  <c:v>1.4632499999999999</c:v>
                </c:pt>
                <c:pt idx="30">
                  <c:v>1.51708</c:v>
                </c:pt>
                <c:pt idx="31">
                  <c:v>1.5701000000000001</c:v>
                </c:pt>
                <c:pt idx="32">
                  <c:v>1.6220399999999999</c:v>
                </c:pt>
                <c:pt idx="33">
                  <c:v>1.67275</c:v>
                </c:pt>
                <c:pt idx="34">
                  <c:v>1.7252400000000001</c:v>
                </c:pt>
                <c:pt idx="35">
                  <c:v>1.7773300000000001</c:v>
                </c:pt>
                <c:pt idx="36">
                  <c:v>1.8273600000000001</c:v>
                </c:pt>
                <c:pt idx="37">
                  <c:v>1.8758699999999999</c:v>
                </c:pt>
                <c:pt idx="38">
                  <c:v>1.9267099999999999</c:v>
                </c:pt>
                <c:pt idx="39">
                  <c:v>1.97458</c:v>
                </c:pt>
                <c:pt idx="40">
                  <c:v>2.0234200000000002</c:v>
                </c:pt>
                <c:pt idx="41">
                  <c:v>2.0713400000000002</c:v>
                </c:pt>
                <c:pt idx="42">
                  <c:v>2.1232700000000002</c:v>
                </c:pt>
                <c:pt idx="43">
                  <c:v>2.1724899999999998</c:v>
                </c:pt>
                <c:pt idx="44">
                  <c:v>2.2213699999999998</c:v>
                </c:pt>
                <c:pt idx="45">
                  <c:v>2.2698800000000001</c:v>
                </c:pt>
                <c:pt idx="46">
                  <c:v>2.32335</c:v>
                </c:pt>
                <c:pt idx="47">
                  <c:v>2.37202</c:v>
                </c:pt>
                <c:pt idx="48">
                  <c:v>2.4213300000000002</c:v>
                </c:pt>
                <c:pt idx="49">
                  <c:v>2.4729899999999998</c:v>
                </c:pt>
                <c:pt idx="50">
                  <c:v>2.5221100000000001</c:v>
                </c:pt>
                <c:pt idx="51">
                  <c:v>2.5747800000000001</c:v>
                </c:pt>
                <c:pt idx="52">
                  <c:v>2.6247400000000001</c:v>
                </c:pt>
                <c:pt idx="53">
                  <c:v>2.6751200000000002</c:v>
                </c:pt>
                <c:pt idx="54">
                  <c:v>2.7276400000000001</c:v>
                </c:pt>
                <c:pt idx="55">
                  <c:v>2.7764700000000002</c:v>
                </c:pt>
                <c:pt idx="56">
                  <c:v>2.8262100000000001</c:v>
                </c:pt>
                <c:pt idx="57">
                  <c:v>2.8778600000000001</c:v>
                </c:pt>
                <c:pt idx="58">
                  <c:v>2.9296500000000001</c:v>
                </c:pt>
                <c:pt idx="59">
                  <c:v>2.9819900000000001</c:v>
                </c:pt>
                <c:pt idx="60">
                  <c:v>3.0353500000000002</c:v>
                </c:pt>
                <c:pt idx="61">
                  <c:v>3.0871499999999998</c:v>
                </c:pt>
                <c:pt idx="62">
                  <c:v>3.1378699999999999</c:v>
                </c:pt>
                <c:pt idx="63">
                  <c:v>3.1875499999999999</c:v>
                </c:pt>
                <c:pt idx="64">
                  <c:v>3.2393800000000001</c:v>
                </c:pt>
                <c:pt idx="65">
                  <c:v>3.2922600000000002</c:v>
                </c:pt>
                <c:pt idx="66">
                  <c:v>3.3431799999999998</c:v>
                </c:pt>
                <c:pt idx="67">
                  <c:v>3.3920400000000002</c:v>
                </c:pt>
                <c:pt idx="68">
                  <c:v>3.4436200000000001</c:v>
                </c:pt>
                <c:pt idx="69">
                  <c:v>3.4914999999999998</c:v>
                </c:pt>
                <c:pt idx="70">
                  <c:v>3.5393699999999999</c:v>
                </c:pt>
                <c:pt idx="71">
                  <c:v>3.5882000000000001</c:v>
                </c:pt>
                <c:pt idx="72">
                  <c:v>3.6360999999999999</c:v>
                </c:pt>
                <c:pt idx="73">
                  <c:v>3.6859600000000001</c:v>
                </c:pt>
                <c:pt idx="74">
                  <c:v>3.7336100000000001</c:v>
                </c:pt>
                <c:pt idx="75">
                  <c:v>3.7822900000000002</c:v>
                </c:pt>
                <c:pt idx="76">
                  <c:v>3.8310499999999998</c:v>
                </c:pt>
                <c:pt idx="77">
                  <c:v>3.8798900000000001</c:v>
                </c:pt>
                <c:pt idx="78">
                  <c:v>3.93161</c:v>
                </c:pt>
                <c:pt idx="79">
                  <c:v>3.9815700000000001</c:v>
                </c:pt>
                <c:pt idx="80">
                  <c:v>4.0305999999999997</c:v>
                </c:pt>
                <c:pt idx="81">
                  <c:v>4.0827600000000004</c:v>
                </c:pt>
                <c:pt idx="82">
                  <c:v>4.1356999999999999</c:v>
                </c:pt>
                <c:pt idx="83">
                  <c:v>4.1861499999999996</c:v>
                </c:pt>
                <c:pt idx="84">
                  <c:v>4.2380899999999997</c:v>
                </c:pt>
                <c:pt idx="85">
                  <c:v>4.2918599999999998</c:v>
                </c:pt>
                <c:pt idx="86">
                  <c:v>4.3422799999999997</c:v>
                </c:pt>
                <c:pt idx="87">
                  <c:v>4.3937799999999996</c:v>
                </c:pt>
                <c:pt idx="88">
                  <c:v>4.4435799999999999</c:v>
                </c:pt>
                <c:pt idx="89">
                  <c:v>4.4968899999999996</c:v>
                </c:pt>
                <c:pt idx="90">
                  <c:v>4.54589</c:v>
                </c:pt>
                <c:pt idx="91">
                  <c:v>4.5965199999999999</c:v>
                </c:pt>
                <c:pt idx="92">
                  <c:v>4.6520799999999998</c:v>
                </c:pt>
                <c:pt idx="93">
                  <c:v>4.7016299999999998</c:v>
                </c:pt>
                <c:pt idx="94">
                  <c:v>4.7530000000000001</c:v>
                </c:pt>
                <c:pt idx="95">
                  <c:v>4.8049900000000001</c:v>
                </c:pt>
                <c:pt idx="96">
                  <c:v>4.8562500000000002</c:v>
                </c:pt>
                <c:pt idx="97">
                  <c:v>4.9065700000000003</c:v>
                </c:pt>
                <c:pt idx="98">
                  <c:v>4.9576399999999996</c:v>
                </c:pt>
              </c:numCache>
            </c:numRef>
          </c:xVal>
          <c:yVal>
            <c:numRef>
              <c:f>'Pu-2mN-15'!$F$2:$F$100</c:f>
              <c:numCache>
                <c:formatCode>General</c:formatCode>
                <c:ptCount val="99"/>
                <c:pt idx="1">
                  <c:v>0.14012026516358583</c:v>
                </c:pt>
                <c:pt idx="2">
                  <c:v>0.13969673629741217</c:v>
                </c:pt>
                <c:pt idx="3">
                  <c:v>0.13942940279383009</c:v>
                </c:pt>
                <c:pt idx="4">
                  <c:v>0.13916887730421051</c:v>
                </c:pt>
                <c:pt idx="5">
                  <c:v>0.13889234692184332</c:v>
                </c:pt>
                <c:pt idx="6">
                  <c:v>0.13860589434091419</c:v>
                </c:pt>
                <c:pt idx="7">
                  <c:v>0.13829684610933357</c:v>
                </c:pt>
                <c:pt idx="8">
                  <c:v>0.13803415516197998</c:v>
                </c:pt>
                <c:pt idx="9">
                  <c:v>0.137797407610697</c:v>
                </c:pt>
                <c:pt idx="10">
                  <c:v>0.13750145331954969</c:v>
                </c:pt>
                <c:pt idx="11">
                  <c:v>0.13721817022599825</c:v>
                </c:pt>
                <c:pt idx="12">
                  <c:v>0.13694686737810041</c:v>
                </c:pt>
                <c:pt idx="13">
                  <c:v>0.13666579101858692</c:v>
                </c:pt>
                <c:pt idx="14">
                  <c:v>0.13641251180268707</c:v>
                </c:pt>
                <c:pt idx="15">
                  <c:v>0.13617871598072295</c:v>
                </c:pt>
                <c:pt idx="16">
                  <c:v>0.13591890885639488</c:v>
                </c:pt>
                <c:pt idx="17">
                  <c:v>0.13564962285093082</c:v>
                </c:pt>
                <c:pt idx="18">
                  <c:v>0.13538721560110201</c:v>
                </c:pt>
                <c:pt idx="19">
                  <c:v>0.13513939779925566</c:v>
                </c:pt>
                <c:pt idx="20">
                  <c:v>0.13488736907916296</c:v>
                </c:pt>
                <c:pt idx="21">
                  <c:v>0.13464477893522167</c:v>
                </c:pt>
                <c:pt idx="22">
                  <c:v>0.13440930807177201</c:v>
                </c:pt>
                <c:pt idx="23">
                  <c:v>0.13418051444753923</c:v>
                </c:pt>
                <c:pt idx="24">
                  <c:v>0.13395922147423042</c:v>
                </c:pt>
                <c:pt idx="25">
                  <c:v>0.13373483214235191</c:v>
                </c:pt>
                <c:pt idx="26">
                  <c:v>0.13352533243954731</c:v>
                </c:pt>
                <c:pt idx="27">
                  <c:v>0.13331074916059346</c:v>
                </c:pt>
                <c:pt idx="28">
                  <c:v>0.13309479598860746</c:v>
                </c:pt>
                <c:pt idx="29">
                  <c:v>0.1328847664767292</c:v>
                </c:pt>
                <c:pt idx="30">
                  <c:v>0.132715714101588</c:v>
                </c:pt>
                <c:pt idx="31">
                  <c:v>0.13253434205576464</c:v>
                </c:pt>
                <c:pt idx="32">
                  <c:v>0.13235719506163968</c:v>
                </c:pt>
                <c:pt idx="33">
                  <c:v>0.13217516777704663</c:v>
                </c:pt>
                <c:pt idx="34">
                  <c:v>0.1320006676335882</c:v>
                </c:pt>
                <c:pt idx="35">
                  <c:v>0.1318137726786256</c:v>
                </c:pt>
                <c:pt idx="36">
                  <c:v>0.13161749837759709</c:v>
                </c:pt>
                <c:pt idx="37">
                  <c:v>0.13143851929409961</c:v>
                </c:pt>
                <c:pt idx="38">
                  <c:v>0.13127973830503958</c:v>
                </c:pt>
                <c:pt idx="39">
                  <c:v>0.13111826969989041</c:v>
                </c:pt>
                <c:pt idx="40">
                  <c:v>0.13093720602314643</c:v>
                </c:pt>
                <c:pt idx="41">
                  <c:v>0.1307668794860638</c:v>
                </c:pt>
                <c:pt idx="42">
                  <c:v>0.13060612466179594</c:v>
                </c:pt>
                <c:pt idx="43">
                  <c:v>0.13044260504245681</c:v>
                </c:pt>
                <c:pt idx="44">
                  <c:v>0.1302682715711527</c:v>
                </c:pt>
                <c:pt idx="45">
                  <c:v>0.1301106958422418</c:v>
                </c:pt>
                <c:pt idx="46">
                  <c:v>0.12996736990746932</c:v>
                </c:pt>
                <c:pt idx="47">
                  <c:v>0.12980991732441163</c:v>
                </c:pt>
                <c:pt idx="48">
                  <c:v>0.12963405633059208</c:v>
                </c:pt>
                <c:pt idx="49">
                  <c:v>0.12946244003273227</c:v>
                </c:pt>
                <c:pt idx="50">
                  <c:v>0.12928887290198288</c:v>
                </c:pt>
                <c:pt idx="51">
                  <c:v>0.12911116558014962</c:v>
                </c:pt>
                <c:pt idx="52">
                  <c:v>0.1289538070851102</c:v>
                </c:pt>
                <c:pt idx="53">
                  <c:v>0.12878771384812879</c:v>
                </c:pt>
                <c:pt idx="54">
                  <c:v>0.1286247996727049</c:v>
                </c:pt>
                <c:pt idx="55">
                  <c:v>0.12846514741341167</c:v>
                </c:pt>
                <c:pt idx="56">
                  <c:v>0.12831695551745798</c:v>
                </c:pt>
                <c:pt idx="57">
                  <c:v>0.12816840952971018</c:v>
                </c:pt>
                <c:pt idx="58">
                  <c:v>0.12805045586613858</c:v>
                </c:pt>
                <c:pt idx="59">
                  <c:v>0.12791232668979449</c:v>
                </c:pt>
                <c:pt idx="60">
                  <c:v>0.12778936566643972</c:v>
                </c:pt>
                <c:pt idx="61">
                  <c:v>0.12767101176653572</c:v>
                </c:pt>
                <c:pt idx="62">
                  <c:v>0.1275620340314409</c:v>
                </c:pt>
                <c:pt idx="63">
                  <c:v>0.12743690850520473</c:v>
                </c:pt>
                <c:pt idx="64">
                  <c:v>0.12731685873072754</c:v>
                </c:pt>
                <c:pt idx="65">
                  <c:v>0.12718759030466181</c:v>
                </c:pt>
                <c:pt idx="66">
                  <c:v>0.12706333553956833</c:v>
                </c:pt>
                <c:pt idx="67">
                  <c:v>0.12692170943920325</c:v>
                </c:pt>
                <c:pt idx="68">
                  <c:v>0.12679500215839759</c:v>
                </c:pt>
                <c:pt idx="69">
                  <c:v>0.12667308984788656</c:v>
                </c:pt>
                <c:pt idx="70">
                  <c:v>0.12655539743262842</c:v>
                </c:pt>
                <c:pt idx="71">
                  <c:v>0.12644353516850271</c:v>
                </c:pt>
                <c:pt idx="72">
                  <c:v>0.12632615621091106</c:v>
                </c:pt>
                <c:pt idx="73">
                  <c:v>0.12620333417398974</c:v>
                </c:pt>
                <c:pt idx="74">
                  <c:v>0.12608945555512299</c:v>
                </c:pt>
                <c:pt idx="75">
                  <c:v>0.12596732284526874</c:v>
                </c:pt>
                <c:pt idx="76">
                  <c:v>0.12585123148555516</c:v>
                </c:pt>
                <c:pt idx="77">
                  <c:v>0.12573708299352565</c:v>
                </c:pt>
                <c:pt idx="78">
                  <c:v>0.12561901853936402</c:v>
                </c:pt>
                <c:pt idx="79">
                  <c:v>0.12547977510736408</c:v>
                </c:pt>
                <c:pt idx="80">
                  <c:v>0.12534913657580421</c:v>
                </c:pt>
                <c:pt idx="81">
                  <c:v>0.12520659128942002</c:v>
                </c:pt>
                <c:pt idx="82">
                  <c:v>0.12507098109400308</c:v>
                </c:pt>
                <c:pt idx="83">
                  <c:v>0.1249351366285773</c:v>
                </c:pt>
                <c:pt idx="84">
                  <c:v>0.12480537539605434</c:v>
                </c:pt>
                <c:pt idx="85">
                  <c:v>0.12468225827853754</c:v>
                </c:pt>
                <c:pt idx="86">
                  <c:v>0.12457595160848299</c:v>
                </c:pt>
                <c:pt idx="87">
                  <c:v>0.12446139697186959</c:v>
                </c:pt>
                <c:pt idx="88">
                  <c:v>0.12435353045222226</c:v>
                </c:pt>
                <c:pt idx="89">
                  <c:v>0.12423313224180037</c:v>
                </c:pt>
                <c:pt idx="90">
                  <c:v>0.12411080571008962</c:v>
                </c:pt>
                <c:pt idx="91">
                  <c:v>0.12399226376583637</c:v>
                </c:pt>
                <c:pt idx="92">
                  <c:v>0.12388247567112122</c:v>
                </c:pt>
                <c:pt idx="93">
                  <c:v>0.12376907125937667</c:v>
                </c:pt>
                <c:pt idx="94">
                  <c:v>0.12367505649357532</c:v>
                </c:pt>
                <c:pt idx="95">
                  <c:v>0.12358371908413486</c:v>
                </c:pt>
                <c:pt idx="96">
                  <c:v>0.12349983611415963</c:v>
                </c:pt>
                <c:pt idx="97">
                  <c:v>0.12341460878067349</c:v>
                </c:pt>
                <c:pt idx="98">
                  <c:v>0.12327135009595079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C-46A2-9C9D-5A5905EB3CB8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5.4609999999999999E-2</c:v>
                </c:pt>
                <c:pt idx="2">
                  <c:v>0.10353999999999999</c:v>
                </c:pt>
                <c:pt idx="3">
                  <c:v>0.1623</c:v>
                </c:pt>
                <c:pt idx="4">
                  <c:v>0.21476999999999999</c:v>
                </c:pt>
                <c:pt idx="5">
                  <c:v>0.26729000000000003</c:v>
                </c:pt>
                <c:pt idx="6">
                  <c:v>0.31966</c:v>
                </c:pt>
                <c:pt idx="7">
                  <c:v>0.37159999999999999</c:v>
                </c:pt>
                <c:pt idx="8">
                  <c:v>0.42147000000000001</c:v>
                </c:pt>
                <c:pt idx="9">
                  <c:v>0.47032000000000002</c:v>
                </c:pt>
                <c:pt idx="10">
                  <c:v>0.51919000000000004</c:v>
                </c:pt>
                <c:pt idx="11">
                  <c:v>0.56781999999999999</c:v>
                </c:pt>
                <c:pt idx="12">
                  <c:v>0.61600999999999995</c:v>
                </c:pt>
                <c:pt idx="13">
                  <c:v>0.67208999999999997</c:v>
                </c:pt>
                <c:pt idx="14">
                  <c:v>0.72355999999999998</c:v>
                </c:pt>
                <c:pt idx="15">
                  <c:v>0.77695999999999998</c:v>
                </c:pt>
                <c:pt idx="16">
                  <c:v>0.82864000000000004</c:v>
                </c:pt>
                <c:pt idx="17">
                  <c:v>0.87809000000000004</c:v>
                </c:pt>
                <c:pt idx="18">
                  <c:v>0.92871999999999999</c:v>
                </c:pt>
                <c:pt idx="19">
                  <c:v>0.97685999999999995</c:v>
                </c:pt>
                <c:pt idx="20">
                  <c:v>1.0265500000000001</c:v>
                </c:pt>
                <c:pt idx="21">
                  <c:v>1.07684</c:v>
                </c:pt>
                <c:pt idx="22">
                  <c:v>1.12642</c:v>
                </c:pt>
                <c:pt idx="23">
                  <c:v>1.1759599999999999</c:v>
                </c:pt>
                <c:pt idx="24">
                  <c:v>1.22658</c:v>
                </c:pt>
                <c:pt idx="25">
                  <c:v>1.2766200000000001</c:v>
                </c:pt>
                <c:pt idx="26">
                  <c:v>1.3294999999999999</c:v>
                </c:pt>
                <c:pt idx="27">
                  <c:v>1.38642</c:v>
                </c:pt>
                <c:pt idx="28">
                  <c:v>1.4383300000000001</c:v>
                </c:pt>
                <c:pt idx="29">
                  <c:v>1.4875499999999999</c:v>
                </c:pt>
                <c:pt idx="30">
                  <c:v>1.5385</c:v>
                </c:pt>
                <c:pt idx="31">
                  <c:v>1.5884499999999999</c:v>
                </c:pt>
                <c:pt idx="32">
                  <c:v>1.6391899999999999</c:v>
                </c:pt>
                <c:pt idx="33">
                  <c:v>1.6879999999999999</c:v>
                </c:pt>
                <c:pt idx="34">
                  <c:v>1.7378400000000001</c:v>
                </c:pt>
                <c:pt idx="35">
                  <c:v>1.7863100000000001</c:v>
                </c:pt>
                <c:pt idx="36">
                  <c:v>1.8364400000000001</c:v>
                </c:pt>
                <c:pt idx="37">
                  <c:v>1.88554</c:v>
                </c:pt>
                <c:pt idx="38">
                  <c:v>1.9344399999999999</c:v>
                </c:pt>
                <c:pt idx="39">
                  <c:v>1.9829399999999999</c:v>
                </c:pt>
                <c:pt idx="40">
                  <c:v>2.0327299999999999</c:v>
                </c:pt>
                <c:pt idx="41">
                  <c:v>2.0825800000000001</c:v>
                </c:pt>
                <c:pt idx="42">
                  <c:v>2.1320600000000001</c:v>
                </c:pt>
                <c:pt idx="43">
                  <c:v>2.1831200000000002</c:v>
                </c:pt>
                <c:pt idx="44">
                  <c:v>2.2313700000000001</c:v>
                </c:pt>
                <c:pt idx="45">
                  <c:v>2.2845900000000001</c:v>
                </c:pt>
                <c:pt idx="46">
                  <c:v>2.3409399999999998</c:v>
                </c:pt>
                <c:pt idx="47">
                  <c:v>2.3927700000000001</c:v>
                </c:pt>
                <c:pt idx="48">
                  <c:v>2.4422000000000001</c:v>
                </c:pt>
                <c:pt idx="49">
                  <c:v>2.4925999999999999</c:v>
                </c:pt>
                <c:pt idx="50">
                  <c:v>2.5441099999999999</c:v>
                </c:pt>
                <c:pt idx="51">
                  <c:v>2.5939100000000002</c:v>
                </c:pt>
                <c:pt idx="52">
                  <c:v>2.6454800000000001</c:v>
                </c:pt>
                <c:pt idx="53">
                  <c:v>2.6974999999999998</c:v>
                </c:pt>
                <c:pt idx="54">
                  <c:v>2.7496800000000001</c:v>
                </c:pt>
                <c:pt idx="55">
                  <c:v>2.8001100000000001</c:v>
                </c:pt>
                <c:pt idx="56">
                  <c:v>2.85046</c:v>
                </c:pt>
                <c:pt idx="57">
                  <c:v>2.9008500000000002</c:v>
                </c:pt>
                <c:pt idx="58">
                  <c:v>2.9497200000000001</c:v>
                </c:pt>
                <c:pt idx="59">
                  <c:v>2.9975900000000002</c:v>
                </c:pt>
                <c:pt idx="60">
                  <c:v>3.04555</c:v>
                </c:pt>
                <c:pt idx="61">
                  <c:v>3.0949499999999999</c:v>
                </c:pt>
                <c:pt idx="62">
                  <c:v>3.14663</c:v>
                </c:pt>
                <c:pt idx="63">
                  <c:v>3.1984300000000001</c:v>
                </c:pt>
                <c:pt idx="64">
                  <c:v>3.2484199999999999</c:v>
                </c:pt>
                <c:pt idx="65">
                  <c:v>3.2985799999999998</c:v>
                </c:pt>
                <c:pt idx="66">
                  <c:v>3.3474900000000001</c:v>
                </c:pt>
                <c:pt idx="67">
                  <c:v>3.3953600000000002</c:v>
                </c:pt>
                <c:pt idx="68">
                  <c:v>3.44441</c:v>
                </c:pt>
                <c:pt idx="69">
                  <c:v>3.49342</c:v>
                </c:pt>
                <c:pt idx="70">
                  <c:v>3.5425200000000001</c:v>
                </c:pt>
                <c:pt idx="71">
                  <c:v>3.5925600000000002</c:v>
                </c:pt>
                <c:pt idx="72">
                  <c:v>3.6428099999999999</c:v>
                </c:pt>
                <c:pt idx="73">
                  <c:v>3.6969799999999999</c:v>
                </c:pt>
                <c:pt idx="74">
                  <c:v>3.7493500000000002</c:v>
                </c:pt>
                <c:pt idx="75">
                  <c:v>3.7981600000000002</c:v>
                </c:pt>
                <c:pt idx="76">
                  <c:v>3.8485399999999998</c:v>
                </c:pt>
                <c:pt idx="77">
                  <c:v>3.90015</c:v>
                </c:pt>
                <c:pt idx="78">
                  <c:v>3.9512700000000001</c:v>
                </c:pt>
                <c:pt idx="79">
                  <c:v>4.0011099999999997</c:v>
                </c:pt>
                <c:pt idx="80">
                  <c:v>4.0492699999999999</c:v>
                </c:pt>
                <c:pt idx="81">
                  <c:v>4.1027399999999998</c:v>
                </c:pt>
                <c:pt idx="82">
                  <c:v>4.1586999999999996</c:v>
                </c:pt>
                <c:pt idx="83">
                  <c:v>4.2108499999999998</c:v>
                </c:pt>
                <c:pt idx="84">
                  <c:v>4.2589800000000002</c:v>
                </c:pt>
                <c:pt idx="85">
                  <c:v>4.3094299999999999</c:v>
                </c:pt>
                <c:pt idx="86">
                  <c:v>4.3627200000000004</c:v>
                </c:pt>
                <c:pt idx="87">
                  <c:v>4.4111099999999999</c:v>
                </c:pt>
                <c:pt idx="88">
                  <c:v>4.4607999999999999</c:v>
                </c:pt>
                <c:pt idx="89">
                  <c:v>4.5121200000000004</c:v>
                </c:pt>
                <c:pt idx="90">
                  <c:v>4.5626800000000003</c:v>
                </c:pt>
                <c:pt idx="91">
                  <c:v>4.6118399999999999</c:v>
                </c:pt>
                <c:pt idx="92">
                  <c:v>4.6617699999999997</c:v>
                </c:pt>
                <c:pt idx="93">
                  <c:v>4.7103799999999998</c:v>
                </c:pt>
                <c:pt idx="94">
                  <c:v>4.7606999999999999</c:v>
                </c:pt>
                <c:pt idx="95">
                  <c:v>4.81257</c:v>
                </c:pt>
                <c:pt idx="96">
                  <c:v>4.8613999999999997</c:v>
                </c:pt>
                <c:pt idx="97">
                  <c:v>4.9096700000000002</c:v>
                </c:pt>
                <c:pt idx="98">
                  <c:v>4.95763</c:v>
                </c:pt>
              </c:numCache>
            </c:numRef>
          </c:xVal>
          <c:yVal>
            <c:numRef>
              <c:f>'ZnO-2mN-15'!$F$2:$F$100</c:f>
              <c:numCache>
                <c:formatCode>General</c:formatCode>
                <c:ptCount val="99"/>
                <c:pt idx="1">
                  <c:v>0.14131665559936754</c:v>
                </c:pt>
                <c:pt idx="2">
                  <c:v>0.14087908228331991</c:v>
                </c:pt>
                <c:pt idx="3">
                  <c:v>0.14053057696532575</c:v>
                </c:pt>
                <c:pt idx="4">
                  <c:v>0.14026222636713676</c:v>
                </c:pt>
                <c:pt idx="5">
                  <c:v>0.13999527826843633</c:v>
                </c:pt>
                <c:pt idx="6">
                  <c:v>0.13968359114920309</c:v>
                </c:pt>
                <c:pt idx="7">
                  <c:v>0.13934948933926028</c:v>
                </c:pt>
                <c:pt idx="8">
                  <c:v>0.13902994819404557</c:v>
                </c:pt>
                <c:pt idx="9">
                  <c:v>0.13872590962725914</c:v>
                </c:pt>
                <c:pt idx="10">
                  <c:v>0.13844533825539462</c:v>
                </c:pt>
                <c:pt idx="11">
                  <c:v>0.13815237134161595</c:v>
                </c:pt>
                <c:pt idx="12">
                  <c:v>0.13786623637120843</c:v>
                </c:pt>
                <c:pt idx="13">
                  <c:v>0.13758701383728159</c:v>
                </c:pt>
                <c:pt idx="14">
                  <c:v>0.13731404315589529</c:v>
                </c:pt>
                <c:pt idx="15">
                  <c:v>0.13705125484954631</c:v>
                </c:pt>
                <c:pt idx="16">
                  <c:v>0.13678716585928646</c:v>
                </c:pt>
                <c:pt idx="17">
                  <c:v>0.13653679901006377</c:v>
                </c:pt>
                <c:pt idx="18">
                  <c:v>0.13628366682821935</c:v>
                </c:pt>
                <c:pt idx="19">
                  <c:v>0.13601812573462502</c:v>
                </c:pt>
                <c:pt idx="20">
                  <c:v>0.13576798225441206</c:v>
                </c:pt>
                <c:pt idx="21">
                  <c:v>0.13552305525359701</c:v>
                </c:pt>
                <c:pt idx="22">
                  <c:v>0.13527666550851655</c:v>
                </c:pt>
                <c:pt idx="23">
                  <c:v>0.13504891360331986</c:v>
                </c:pt>
                <c:pt idx="24">
                  <c:v>0.13483675953361463</c:v>
                </c:pt>
                <c:pt idx="25">
                  <c:v>0.13463773970535098</c:v>
                </c:pt>
                <c:pt idx="26">
                  <c:v>0.13445234861507871</c:v>
                </c:pt>
                <c:pt idx="27">
                  <c:v>0.13426459486468403</c:v>
                </c:pt>
                <c:pt idx="28">
                  <c:v>0.13408506139841797</c:v>
                </c:pt>
                <c:pt idx="29">
                  <c:v>0.13390674554017493</c:v>
                </c:pt>
                <c:pt idx="30">
                  <c:v>0.13371285488537471</c:v>
                </c:pt>
                <c:pt idx="31">
                  <c:v>0.1335193065373797</c:v>
                </c:pt>
                <c:pt idx="32">
                  <c:v>0.13332915387273911</c:v>
                </c:pt>
                <c:pt idx="33">
                  <c:v>0.13313730517473044</c:v>
                </c:pt>
                <c:pt idx="34">
                  <c:v>0.13295802146788183</c:v>
                </c:pt>
                <c:pt idx="35">
                  <c:v>0.13277622032929556</c:v>
                </c:pt>
                <c:pt idx="36">
                  <c:v>0.13260051525264369</c:v>
                </c:pt>
                <c:pt idx="37">
                  <c:v>0.13243071257775998</c:v>
                </c:pt>
                <c:pt idx="38">
                  <c:v>0.13225199526520207</c:v>
                </c:pt>
                <c:pt idx="39">
                  <c:v>0.1320769833865868</c:v>
                </c:pt>
                <c:pt idx="40">
                  <c:v>0.13191410901754516</c:v>
                </c:pt>
                <c:pt idx="41">
                  <c:v>0.13173840136854534</c:v>
                </c:pt>
                <c:pt idx="42">
                  <c:v>0.13156693708818049</c:v>
                </c:pt>
                <c:pt idx="43">
                  <c:v>0.13140469162019208</c:v>
                </c:pt>
                <c:pt idx="44">
                  <c:v>0.13124187395233716</c:v>
                </c:pt>
                <c:pt idx="45">
                  <c:v>0.131080471865239</c:v>
                </c:pt>
                <c:pt idx="46">
                  <c:v>0.13093047878690728</c:v>
                </c:pt>
                <c:pt idx="47">
                  <c:v>0.13077805757768221</c:v>
                </c:pt>
                <c:pt idx="48">
                  <c:v>0.13062227637391235</c:v>
                </c:pt>
                <c:pt idx="49">
                  <c:v>0.13045820186472723</c:v>
                </c:pt>
                <c:pt idx="50">
                  <c:v>0.13029562179992527</c:v>
                </c:pt>
                <c:pt idx="51">
                  <c:v>0.13015004734037466</c:v>
                </c:pt>
                <c:pt idx="52">
                  <c:v>0.12999639418027786</c:v>
                </c:pt>
                <c:pt idx="53">
                  <c:v>0.1298454698870844</c:v>
                </c:pt>
                <c:pt idx="54">
                  <c:v>0.12970961375831064</c:v>
                </c:pt>
                <c:pt idx="55">
                  <c:v>0.12957351684468471</c:v>
                </c:pt>
                <c:pt idx="56">
                  <c:v>0.12944842362771802</c:v>
                </c:pt>
                <c:pt idx="57">
                  <c:v>0.12932315983582454</c:v>
                </c:pt>
                <c:pt idx="58">
                  <c:v>0.12919225794953612</c:v>
                </c:pt>
                <c:pt idx="59">
                  <c:v>0.12905600704089398</c:v>
                </c:pt>
                <c:pt idx="60">
                  <c:v>0.12891171733784351</c:v>
                </c:pt>
                <c:pt idx="61">
                  <c:v>0.12877309833363648</c:v>
                </c:pt>
                <c:pt idx="62">
                  <c:v>0.12864261066674099</c:v>
                </c:pt>
                <c:pt idx="63">
                  <c:v>0.12851216321198258</c:v>
                </c:pt>
                <c:pt idx="64">
                  <c:v>0.1283780558376135</c:v>
                </c:pt>
                <c:pt idx="65">
                  <c:v>0.12825489545261826</c:v>
                </c:pt>
                <c:pt idx="66">
                  <c:v>0.1281208244946786</c:v>
                </c:pt>
                <c:pt idx="67">
                  <c:v>0.12798050743128397</c:v>
                </c:pt>
                <c:pt idx="68">
                  <c:v>0.12782711496866928</c:v>
                </c:pt>
                <c:pt idx="69">
                  <c:v>0.12768912334351967</c:v>
                </c:pt>
                <c:pt idx="70">
                  <c:v>0.12755797982537023</c:v>
                </c:pt>
                <c:pt idx="71">
                  <c:v>0.1274234968562514</c:v>
                </c:pt>
                <c:pt idx="72">
                  <c:v>0.12728661922885712</c:v>
                </c:pt>
                <c:pt idx="73">
                  <c:v>0.12717440851789533</c:v>
                </c:pt>
                <c:pt idx="74">
                  <c:v>0.12706549512874502</c:v>
                </c:pt>
                <c:pt idx="75">
                  <c:v>0.12693288883403617</c:v>
                </c:pt>
                <c:pt idx="76">
                  <c:v>0.12680620275244237</c:v>
                </c:pt>
                <c:pt idx="77">
                  <c:v>0.12667374325884123</c:v>
                </c:pt>
                <c:pt idx="78">
                  <c:v>0.1265501902189092</c:v>
                </c:pt>
                <c:pt idx="79">
                  <c:v>0.12643243925266751</c:v>
                </c:pt>
                <c:pt idx="80">
                  <c:v>0.12631550321862969</c:v>
                </c:pt>
                <c:pt idx="81">
                  <c:v>0.12620617189375241</c:v>
                </c:pt>
                <c:pt idx="82">
                  <c:v>0.12610336254202692</c:v>
                </c:pt>
                <c:pt idx="83">
                  <c:v>0.12599968298334469</c:v>
                </c:pt>
                <c:pt idx="84">
                  <c:v>0.12590060378657736</c:v>
                </c:pt>
                <c:pt idx="85">
                  <c:v>0.12581706935752962</c:v>
                </c:pt>
                <c:pt idx="86">
                  <c:v>0.12572215041772525</c:v>
                </c:pt>
                <c:pt idx="87">
                  <c:v>0.12563594997929484</c:v>
                </c:pt>
                <c:pt idx="88">
                  <c:v>0.12553264076616283</c:v>
                </c:pt>
                <c:pt idx="89">
                  <c:v>0.12543901397883617</c:v>
                </c:pt>
                <c:pt idx="90">
                  <c:v>0.12535146079219334</c:v>
                </c:pt>
                <c:pt idx="91">
                  <c:v>0.12526631489114717</c:v>
                </c:pt>
                <c:pt idx="92">
                  <c:v>0.12517506024444</c:v>
                </c:pt>
                <c:pt idx="93">
                  <c:v>0.12509393508113434</c:v>
                </c:pt>
                <c:pt idx="94">
                  <c:v>0.12500503168987137</c:v>
                </c:pt>
                <c:pt idx="95">
                  <c:v>0.12496696366914145</c:v>
                </c:pt>
                <c:pt idx="96">
                  <c:v>0.12490819272840718</c:v>
                </c:pt>
                <c:pt idx="97">
                  <c:v>0.12479142641829122</c:v>
                </c:pt>
                <c:pt idx="98">
                  <c:v>0.12456990875352761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FC-46A2-9C9D-5A5905EB3CB8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5.4010000000000002E-2</c:v>
                </c:pt>
                <c:pt idx="2">
                  <c:v>0.10732999999999999</c:v>
                </c:pt>
                <c:pt idx="3">
                  <c:v>0.16325000000000001</c:v>
                </c:pt>
                <c:pt idx="4">
                  <c:v>0.21551999999999999</c:v>
                </c:pt>
                <c:pt idx="5">
                  <c:v>0.26600000000000001</c:v>
                </c:pt>
                <c:pt idx="6">
                  <c:v>0.31581999999999999</c:v>
                </c:pt>
                <c:pt idx="7">
                  <c:v>0.36435000000000001</c:v>
                </c:pt>
                <c:pt idx="8">
                  <c:v>0.41481000000000001</c:v>
                </c:pt>
                <c:pt idx="9">
                  <c:v>0.46893000000000001</c:v>
                </c:pt>
                <c:pt idx="10">
                  <c:v>0.52341000000000004</c:v>
                </c:pt>
                <c:pt idx="11">
                  <c:v>0.57267999999999997</c:v>
                </c:pt>
                <c:pt idx="12">
                  <c:v>0.62434000000000001</c:v>
                </c:pt>
                <c:pt idx="13">
                  <c:v>0.67893000000000003</c:v>
                </c:pt>
                <c:pt idx="14">
                  <c:v>0.72819</c:v>
                </c:pt>
                <c:pt idx="15">
                  <c:v>0.78059999999999996</c:v>
                </c:pt>
                <c:pt idx="16">
                  <c:v>0.83496000000000004</c:v>
                </c:pt>
                <c:pt idx="17">
                  <c:v>0.88976</c:v>
                </c:pt>
                <c:pt idx="18">
                  <c:v>0.94176000000000004</c:v>
                </c:pt>
                <c:pt idx="19">
                  <c:v>0.99429000000000001</c:v>
                </c:pt>
                <c:pt idx="20">
                  <c:v>1.0424100000000001</c:v>
                </c:pt>
                <c:pt idx="21">
                  <c:v>1.0926800000000001</c:v>
                </c:pt>
                <c:pt idx="22">
                  <c:v>1.1447000000000001</c:v>
                </c:pt>
                <c:pt idx="23">
                  <c:v>1.19811</c:v>
                </c:pt>
                <c:pt idx="24">
                  <c:v>1.2507299999999999</c:v>
                </c:pt>
                <c:pt idx="25">
                  <c:v>1.2985599999999999</c:v>
                </c:pt>
                <c:pt idx="26">
                  <c:v>1.34748</c:v>
                </c:pt>
                <c:pt idx="27">
                  <c:v>1.3953100000000001</c:v>
                </c:pt>
                <c:pt idx="28">
                  <c:v>1.4445600000000001</c:v>
                </c:pt>
                <c:pt idx="29">
                  <c:v>1.4935400000000001</c:v>
                </c:pt>
                <c:pt idx="30">
                  <c:v>1.5415300000000001</c:v>
                </c:pt>
                <c:pt idx="31">
                  <c:v>1.5925499999999999</c:v>
                </c:pt>
                <c:pt idx="32">
                  <c:v>1.64557</c:v>
                </c:pt>
                <c:pt idx="33">
                  <c:v>1.6945300000000001</c:v>
                </c:pt>
                <c:pt idx="34">
                  <c:v>1.74526</c:v>
                </c:pt>
                <c:pt idx="35">
                  <c:v>1.7962499999999999</c:v>
                </c:pt>
                <c:pt idx="36">
                  <c:v>1.84823</c:v>
                </c:pt>
                <c:pt idx="37">
                  <c:v>1.90374</c:v>
                </c:pt>
                <c:pt idx="38">
                  <c:v>1.9582999999999999</c:v>
                </c:pt>
                <c:pt idx="39">
                  <c:v>2.0109400000000002</c:v>
                </c:pt>
                <c:pt idx="40">
                  <c:v>2.05871</c:v>
                </c:pt>
                <c:pt idx="41">
                  <c:v>2.10866</c:v>
                </c:pt>
                <c:pt idx="42">
                  <c:v>2.1640100000000002</c:v>
                </c:pt>
                <c:pt idx="43">
                  <c:v>2.2197900000000002</c:v>
                </c:pt>
                <c:pt idx="44">
                  <c:v>2.2748699999999999</c:v>
                </c:pt>
                <c:pt idx="45">
                  <c:v>2.3267199999999999</c:v>
                </c:pt>
                <c:pt idx="46">
                  <c:v>2.37601</c:v>
                </c:pt>
                <c:pt idx="47">
                  <c:v>2.4270700000000001</c:v>
                </c:pt>
                <c:pt idx="48">
                  <c:v>2.4799799999999999</c:v>
                </c:pt>
                <c:pt idx="49">
                  <c:v>2.5381499999999999</c:v>
                </c:pt>
                <c:pt idx="50">
                  <c:v>2.5920899999999998</c:v>
                </c:pt>
                <c:pt idx="51">
                  <c:v>2.64201</c:v>
                </c:pt>
                <c:pt idx="52">
                  <c:v>2.6911700000000001</c:v>
                </c:pt>
                <c:pt idx="53">
                  <c:v>2.74471</c:v>
                </c:pt>
                <c:pt idx="54">
                  <c:v>2.79203</c:v>
                </c:pt>
                <c:pt idx="55">
                  <c:v>2.8408899999999999</c:v>
                </c:pt>
                <c:pt idx="56">
                  <c:v>2.8898000000000001</c:v>
                </c:pt>
                <c:pt idx="57">
                  <c:v>2.93865</c:v>
                </c:pt>
                <c:pt idx="58">
                  <c:v>2.9874999999999998</c:v>
                </c:pt>
                <c:pt idx="59">
                  <c:v>3.03634</c:v>
                </c:pt>
                <c:pt idx="60">
                  <c:v>3.0852499999999998</c:v>
                </c:pt>
                <c:pt idx="61">
                  <c:v>3.1340699999999999</c:v>
                </c:pt>
                <c:pt idx="62">
                  <c:v>3.18296</c:v>
                </c:pt>
                <c:pt idx="63">
                  <c:v>3.2330999999999999</c:v>
                </c:pt>
                <c:pt idx="64">
                  <c:v>3.2949899999999999</c:v>
                </c:pt>
                <c:pt idx="65">
                  <c:v>3.3516599999999999</c:v>
                </c:pt>
                <c:pt idx="66">
                  <c:v>3.40334</c:v>
                </c:pt>
                <c:pt idx="67">
                  <c:v>3.4521799999999998</c:v>
                </c:pt>
                <c:pt idx="68">
                  <c:v>3.5036700000000001</c:v>
                </c:pt>
                <c:pt idx="69">
                  <c:v>3.5570499999999998</c:v>
                </c:pt>
                <c:pt idx="70">
                  <c:v>3.6097199999999998</c:v>
                </c:pt>
                <c:pt idx="71">
                  <c:v>3.6593100000000001</c:v>
                </c:pt>
                <c:pt idx="72">
                  <c:v>3.7097899999999999</c:v>
                </c:pt>
                <c:pt idx="73">
                  <c:v>3.7598400000000001</c:v>
                </c:pt>
                <c:pt idx="74">
                  <c:v>3.8163499999999999</c:v>
                </c:pt>
                <c:pt idx="75">
                  <c:v>3.8686199999999999</c:v>
                </c:pt>
                <c:pt idx="76">
                  <c:v>3.9165800000000002</c:v>
                </c:pt>
                <c:pt idx="77">
                  <c:v>3.9676100000000001</c:v>
                </c:pt>
                <c:pt idx="78">
                  <c:v>4.0191699999999999</c:v>
                </c:pt>
                <c:pt idx="79">
                  <c:v>4.0696899999999996</c:v>
                </c:pt>
                <c:pt idx="80">
                  <c:v>4.1219299999999999</c:v>
                </c:pt>
                <c:pt idx="81">
                  <c:v>4.1744599999999998</c:v>
                </c:pt>
                <c:pt idx="82">
                  <c:v>4.2272600000000002</c:v>
                </c:pt>
                <c:pt idx="83">
                  <c:v>4.2786299999999997</c:v>
                </c:pt>
                <c:pt idx="84">
                  <c:v>4.3281400000000003</c:v>
                </c:pt>
                <c:pt idx="85">
                  <c:v>4.3769999999999998</c:v>
                </c:pt>
                <c:pt idx="86">
                  <c:v>4.4258600000000001</c:v>
                </c:pt>
                <c:pt idx="87">
                  <c:v>4.4757300000000004</c:v>
                </c:pt>
                <c:pt idx="88">
                  <c:v>4.5236299999999998</c:v>
                </c:pt>
                <c:pt idx="89">
                  <c:v>4.5724799999999997</c:v>
                </c:pt>
                <c:pt idx="90">
                  <c:v>4.6217100000000002</c:v>
                </c:pt>
                <c:pt idx="91">
                  <c:v>4.6718900000000003</c:v>
                </c:pt>
                <c:pt idx="92">
                  <c:v>4.7211499999999997</c:v>
                </c:pt>
                <c:pt idx="93">
                  <c:v>4.7736299999999998</c:v>
                </c:pt>
                <c:pt idx="94">
                  <c:v>4.8291700000000004</c:v>
                </c:pt>
                <c:pt idx="95">
                  <c:v>4.8799700000000001</c:v>
                </c:pt>
                <c:pt idx="96">
                  <c:v>4.9317900000000003</c:v>
                </c:pt>
                <c:pt idx="97">
                  <c:v>4.98583</c:v>
                </c:pt>
              </c:numCache>
            </c:numRef>
          </c:xVal>
          <c:yVal>
            <c:numRef>
              <c:f>'SS-2mN-15'!$F$2:$F$99</c:f>
              <c:numCache>
                <c:formatCode>General</c:formatCode>
                <c:ptCount val="98"/>
                <c:pt idx="1">
                  <c:v>0.12556216692690747</c:v>
                </c:pt>
                <c:pt idx="2">
                  <c:v>0.12526928248118194</c:v>
                </c:pt>
                <c:pt idx="3">
                  <c:v>0.12490868416940203</c:v>
                </c:pt>
                <c:pt idx="4">
                  <c:v>0.12457775254435383</c:v>
                </c:pt>
                <c:pt idx="5">
                  <c:v>0.12426692106261979</c:v>
                </c:pt>
                <c:pt idx="6">
                  <c:v>0.123919771189719</c:v>
                </c:pt>
                <c:pt idx="7">
                  <c:v>0.12363306237396565</c:v>
                </c:pt>
                <c:pt idx="8">
                  <c:v>0.12335110863725357</c:v>
                </c:pt>
                <c:pt idx="9">
                  <c:v>0.12305739331154231</c:v>
                </c:pt>
                <c:pt idx="10">
                  <c:v>0.12278788230014082</c:v>
                </c:pt>
                <c:pt idx="11">
                  <c:v>0.12249596230599336</c:v>
                </c:pt>
                <c:pt idx="12">
                  <c:v>0.12220840233841733</c:v>
                </c:pt>
                <c:pt idx="13">
                  <c:v>0.12193740826113778</c:v>
                </c:pt>
                <c:pt idx="14">
                  <c:v>0.12167624688077383</c:v>
                </c:pt>
                <c:pt idx="15">
                  <c:v>0.1214303651881736</c:v>
                </c:pt>
                <c:pt idx="16">
                  <c:v>0.12120697582340705</c:v>
                </c:pt>
                <c:pt idx="17">
                  <c:v>0.12096396387675364</c:v>
                </c:pt>
                <c:pt idx="18">
                  <c:v>0.12073475743762724</c:v>
                </c:pt>
                <c:pt idx="19">
                  <c:v>0.12049466014857368</c:v>
                </c:pt>
                <c:pt idx="20">
                  <c:v>0.12025368429508643</c:v>
                </c:pt>
                <c:pt idx="21">
                  <c:v>0.12002822237176468</c:v>
                </c:pt>
                <c:pt idx="22">
                  <c:v>0.11981659915019104</c:v>
                </c:pt>
                <c:pt idx="23">
                  <c:v>0.11959597291663156</c:v>
                </c:pt>
                <c:pt idx="24">
                  <c:v>0.11935851843613011</c:v>
                </c:pt>
                <c:pt idx="25">
                  <c:v>0.11913933720434233</c:v>
                </c:pt>
                <c:pt idx="26">
                  <c:v>0.11892905179178409</c:v>
                </c:pt>
                <c:pt idx="27">
                  <c:v>0.11872175995529863</c:v>
                </c:pt>
                <c:pt idx="28">
                  <c:v>0.11851187324569426</c:v>
                </c:pt>
                <c:pt idx="29">
                  <c:v>0.11830591298841409</c:v>
                </c:pt>
                <c:pt idx="30">
                  <c:v>0.11810403276263597</c:v>
                </c:pt>
                <c:pt idx="31">
                  <c:v>0.11791014934268312</c:v>
                </c:pt>
                <c:pt idx="32">
                  <c:v>0.11771987621412514</c:v>
                </c:pt>
                <c:pt idx="33">
                  <c:v>0.11752406610202179</c:v>
                </c:pt>
                <c:pt idx="34">
                  <c:v>0.11733596465390254</c:v>
                </c:pt>
                <c:pt idx="35">
                  <c:v>0.11714562517234758</c:v>
                </c:pt>
                <c:pt idx="36">
                  <c:v>0.11695192052696503</c:v>
                </c:pt>
                <c:pt idx="37">
                  <c:v>0.1167468561737703</c:v>
                </c:pt>
                <c:pt idx="38">
                  <c:v>0.11654664843364394</c:v>
                </c:pt>
                <c:pt idx="39">
                  <c:v>0.11635030350325612</c:v>
                </c:pt>
                <c:pt idx="40">
                  <c:v>0.11616252577568011</c:v>
                </c:pt>
                <c:pt idx="41">
                  <c:v>0.11598533471028268</c:v>
                </c:pt>
                <c:pt idx="42">
                  <c:v>0.11581008572794325</c:v>
                </c:pt>
                <c:pt idx="43">
                  <c:v>0.1156347794332893</c:v>
                </c:pt>
                <c:pt idx="44">
                  <c:v>0.11548227982081778</c:v>
                </c:pt>
                <c:pt idx="45">
                  <c:v>0.11534919973715231</c:v>
                </c:pt>
                <c:pt idx="46">
                  <c:v>0.11520971543521261</c:v>
                </c:pt>
                <c:pt idx="47">
                  <c:v>0.11506093308590934</c:v>
                </c:pt>
                <c:pt idx="48">
                  <c:v>0.11491003336884253</c:v>
                </c:pt>
                <c:pt idx="49">
                  <c:v>0.11477881499706614</c:v>
                </c:pt>
                <c:pt idx="50">
                  <c:v>0.11463713266781382</c:v>
                </c:pt>
                <c:pt idx="51">
                  <c:v>0.1144881397397888</c:v>
                </c:pt>
                <c:pt idx="52">
                  <c:v>0.11433263226865621</c:v>
                </c:pt>
                <c:pt idx="53">
                  <c:v>0.1141730333002216</c:v>
                </c:pt>
                <c:pt idx="54">
                  <c:v>0.11403374077664238</c:v>
                </c:pt>
                <c:pt idx="55">
                  <c:v>0.11388055172320467</c:v>
                </c:pt>
                <c:pt idx="56">
                  <c:v>0.11372742951585015</c:v>
                </c:pt>
                <c:pt idx="57">
                  <c:v>0.11357420596161499</c:v>
                </c:pt>
                <c:pt idx="58">
                  <c:v>0.11342947320996019</c:v>
                </c:pt>
                <c:pt idx="59">
                  <c:v>0.11329597090831989</c:v>
                </c:pt>
                <c:pt idx="60">
                  <c:v>0.11315590018542661</c:v>
                </c:pt>
                <c:pt idx="61">
                  <c:v>0.11301562092748785</c:v>
                </c:pt>
                <c:pt idx="62">
                  <c:v>0.11286595178650892</c:v>
                </c:pt>
                <c:pt idx="63">
                  <c:v>0.1127242451196027</c:v>
                </c:pt>
                <c:pt idx="64">
                  <c:v>0.11258590755885149</c:v>
                </c:pt>
                <c:pt idx="65">
                  <c:v>0.11244261598516266</c:v>
                </c:pt>
                <c:pt idx="66">
                  <c:v>0.11229123812673655</c:v>
                </c:pt>
                <c:pt idx="67">
                  <c:v>0.11213429507758245</c:v>
                </c:pt>
                <c:pt idx="68">
                  <c:v>0.111983804273512</c:v>
                </c:pt>
                <c:pt idx="69">
                  <c:v>0.11183896059883526</c:v>
                </c:pt>
                <c:pt idx="70">
                  <c:v>0.11169866839448388</c:v>
                </c:pt>
                <c:pt idx="71">
                  <c:v>0.11155117156585621</c:v>
                </c:pt>
                <c:pt idx="72">
                  <c:v>0.11141596381149992</c:v>
                </c:pt>
                <c:pt idx="73">
                  <c:v>0.11129207698130848</c:v>
                </c:pt>
                <c:pt idx="74">
                  <c:v>0.11118381040761825</c:v>
                </c:pt>
                <c:pt idx="75">
                  <c:v>0.11108059787718222</c:v>
                </c:pt>
                <c:pt idx="76">
                  <c:v>0.11097804410742917</c:v>
                </c:pt>
                <c:pt idx="77">
                  <c:v>0.11086658081569788</c:v>
                </c:pt>
                <c:pt idx="78">
                  <c:v>0.11074691176452038</c:v>
                </c:pt>
                <c:pt idx="79">
                  <c:v>0.11062446099730869</c:v>
                </c:pt>
                <c:pt idx="80">
                  <c:v>0.11050431439904276</c:v>
                </c:pt>
                <c:pt idx="81">
                  <c:v>0.11039034377530971</c:v>
                </c:pt>
                <c:pt idx="82">
                  <c:v>0.11027016044083224</c:v>
                </c:pt>
                <c:pt idx="83">
                  <c:v>0.11016174310943629</c:v>
                </c:pt>
                <c:pt idx="84">
                  <c:v>0.11004712880936424</c:v>
                </c:pt>
                <c:pt idx="85">
                  <c:v>0.10993683263160935</c:v>
                </c:pt>
                <c:pt idx="86">
                  <c:v>0.10982548671592543</c:v>
                </c:pt>
                <c:pt idx="87">
                  <c:v>0.10971879056884642</c:v>
                </c:pt>
                <c:pt idx="88">
                  <c:v>0.10961088801176759</c:v>
                </c:pt>
                <c:pt idx="89">
                  <c:v>0.10950311158936377</c:v>
                </c:pt>
                <c:pt idx="90">
                  <c:v>0.10941888967147698</c:v>
                </c:pt>
                <c:pt idx="91">
                  <c:v>0.10929244418112015</c:v>
                </c:pt>
                <c:pt idx="92">
                  <c:v>0.10913069841943077</c:v>
                </c:pt>
                <c:pt idx="93">
                  <c:v>0.108987300420054</c:v>
                </c:pt>
                <c:pt idx="94">
                  <c:v>0.1088800398426905</c:v>
                </c:pt>
                <c:pt idx="95">
                  <c:v>0.10880856629964664</c:v>
                </c:pt>
                <c:pt idx="96">
                  <c:v>0.10876277367563963</c:v>
                </c:pt>
                <c:pt idx="97">
                  <c:v>0.10874785819252579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FC-46A2-9C9D-5A5905EB3CB8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5.7369999999999997E-2</c:v>
                </c:pt>
                <c:pt idx="2">
                  <c:v>0.10724</c:v>
                </c:pt>
                <c:pt idx="3">
                  <c:v>0.16780999999999999</c:v>
                </c:pt>
                <c:pt idx="4">
                  <c:v>0.22194</c:v>
                </c:pt>
                <c:pt idx="5">
                  <c:v>0.27333000000000002</c:v>
                </c:pt>
                <c:pt idx="6">
                  <c:v>0.32364999999999999</c:v>
                </c:pt>
                <c:pt idx="7">
                  <c:v>0.37447999999999998</c:v>
                </c:pt>
                <c:pt idx="8">
                  <c:v>0.42681999999999998</c:v>
                </c:pt>
                <c:pt idx="9">
                  <c:v>0.48116999999999999</c:v>
                </c:pt>
                <c:pt idx="10">
                  <c:v>0.53352999999999995</c:v>
                </c:pt>
                <c:pt idx="11">
                  <c:v>0.58223000000000003</c:v>
                </c:pt>
                <c:pt idx="12">
                  <c:v>0.63019000000000003</c:v>
                </c:pt>
                <c:pt idx="13">
                  <c:v>0.67796999999999996</c:v>
                </c:pt>
                <c:pt idx="14">
                  <c:v>0.72584000000000004</c:v>
                </c:pt>
                <c:pt idx="15">
                  <c:v>0.77393000000000001</c:v>
                </c:pt>
                <c:pt idx="16">
                  <c:v>0.82284000000000002</c:v>
                </c:pt>
                <c:pt idx="17">
                  <c:v>0.87073</c:v>
                </c:pt>
                <c:pt idx="18">
                  <c:v>0.92159999999999997</c:v>
                </c:pt>
                <c:pt idx="19">
                  <c:v>0.97002999999999995</c:v>
                </c:pt>
                <c:pt idx="20">
                  <c:v>1.0239</c:v>
                </c:pt>
                <c:pt idx="21">
                  <c:v>1.07799</c:v>
                </c:pt>
                <c:pt idx="22">
                  <c:v>1.1279600000000001</c:v>
                </c:pt>
                <c:pt idx="23">
                  <c:v>1.1796899999999999</c:v>
                </c:pt>
                <c:pt idx="24">
                  <c:v>1.2323</c:v>
                </c:pt>
                <c:pt idx="25">
                  <c:v>1.28369</c:v>
                </c:pt>
                <c:pt idx="26">
                  <c:v>1.33629</c:v>
                </c:pt>
                <c:pt idx="27">
                  <c:v>1.3874</c:v>
                </c:pt>
                <c:pt idx="28">
                  <c:v>1.4357500000000001</c:v>
                </c:pt>
                <c:pt idx="29">
                  <c:v>1.4858100000000001</c:v>
                </c:pt>
                <c:pt idx="30">
                  <c:v>1.53467</c:v>
                </c:pt>
                <c:pt idx="31">
                  <c:v>1.5839000000000001</c:v>
                </c:pt>
                <c:pt idx="32">
                  <c:v>1.6356900000000001</c:v>
                </c:pt>
                <c:pt idx="33">
                  <c:v>1.6857500000000001</c:v>
                </c:pt>
                <c:pt idx="34">
                  <c:v>1.73451</c:v>
                </c:pt>
                <c:pt idx="35">
                  <c:v>1.7874099999999999</c:v>
                </c:pt>
                <c:pt idx="36">
                  <c:v>1.83575</c:v>
                </c:pt>
                <c:pt idx="37">
                  <c:v>1.88564</c:v>
                </c:pt>
                <c:pt idx="38">
                  <c:v>1.9362699999999999</c:v>
                </c:pt>
                <c:pt idx="39">
                  <c:v>1.9857400000000001</c:v>
                </c:pt>
                <c:pt idx="40">
                  <c:v>2.03796</c:v>
                </c:pt>
                <c:pt idx="41">
                  <c:v>2.0940300000000001</c:v>
                </c:pt>
                <c:pt idx="42">
                  <c:v>2.1465900000000002</c:v>
                </c:pt>
                <c:pt idx="43">
                  <c:v>2.1947700000000001</c:v>
                </c:pt>
                <c:pt idx="44">
                  <c:v>2.2426599999999999</c:v>
                </c:pt>
                <c:pt idx="45">
                  <c:v>2.2905500000000001</c:v>
                </c:pt>
                <c:pt idx="46">
                  <c:v>2.3393700000000002</c:v>
                </c:pt>
                <c:pt idx="47">
                  <c:v>2.38727</c:v>
                </c:pt>
                <c:pt idx="48">
                  <c:v>2.4361199999999998</c:v>
                </c:pt>
                <c:pt idx="49">
                  <c:v>2.4844599999999999</c:v>
                </c:pt>
                <c:pt idx="50">
                  <c:v>2.5336400000000001</c:v>
                </c:pt>
                <c:pt idx="51">
                  <c:v>2.5841699999999999</c:v>
                </c:pt>
                <c:pt idx="52">
                  <c:v>2.63544</c:v>
                </c:pt>
                <c:pt idx="53">
                  <c:v>2.6869399999999999</c:v>
                </c:pt>
                <c:pt idx="54">
                  <c:v>2.7372000000000001</c:v>
                </c:pt>
                <c:pt idx="55">
                  <c:v>2.7871700000000001</c:v>
                </c:pt>
                <c:pt idx="56">
                  <c:v>2.8358500000000002</c:v>
                </c:pt>
                <c:pt idx="57">
                  <c:v>2.8867099999999999</c:v>
                </c:pt>
                <c:pt idx="58">
                  <c:v>2.9348200000000002</c:v>
                </c:pt>
                <c:pt idx="59">
                  <c:v>2.9861</c:v>
                </c:pt>
                <c:pt idx="60">
                  <c:v>3.0385900000000001</c:v>
                </c:pt>
                <c:pt idx="61">
                  <c:v>3.0882200000000002</c:v>
                </c:pt>
                <c:pt idx="62">
                  <c:v>3.1371000000000002</c:v>
                </c:pt>
                <c:pt idx="63">
                  <c:v>3.1907700000000001</c:v>
                </c:pt>
                <c:pt idx="64">
                  <c:v>3.24139</c:v>
                </c:pt>
                <c:pt idx="65">
                  <c:v>3.2916400000000001</c:v>
                </c:pt>
                <c:pt idx="66">
                  <c:v>3.3444199999999999</c:v>
                </c:pt>
                <c:pt idx="67">
                  <c:v>3.3948299999999998</c:v>
                </c:pt>
                <c:pt idx="68">
                  <c:v>3.4441600000000001</c:v>
                </c:pt>
                <c:pt idx="69">
                  <c:v>3.49437</c:v>
                </c:pt>
                <c:pt idx="70">
                  <c:v>3.5485799999999998</c:v>
                </c:pt>
                <c:pt idx="71">
                  <c:v>3.6034799999999998</c:v>
                </c:pt>
                <c:pt idx="72">
                  <c:v>3.6558199999999998</c:v>
                </c:pt>
                <c:pt idx="73">
                  <c:v>3.7060499999999998</c:v>
                </c:pt>
                <c:pt idx="74">
                  <c:v>3.7549199999999998</c:v>
                </c:pt>
                <c:pt idx="75">
                  <c:v>3.8027799999999998</c:v>
                </c:pt>
                <c:pt idx="76">
                  <c:v>3.8506900000000002</c:v>
                </c:pt>
                <c:pt idx="77">
                  <c:v>3.8997600000000001</c:v>
                </c:pt>
                <c:pt idx="78">
                  <c:v>3.9487100000000002</c:v>
                </c:pt>
                <c:pt idx="79">
                  <c:v>3.9965700000000002</c:v>
                </c:pt>
                <c:pt idx="80">
                  <c:v>4.0444800000000001</c:v>
                </c:pt>
                <c:pt idx="81">
                  <c:v>4.0946800000000003</c:v>
                </c:pt>
                <c:pt idx="82">
                  <c:v>4.1472100000000003</c:v>
                </c:pt>
                <c:pt idx="83">
                  <c:v>4.2009299999999996</c:v>
                </c:pt>
                <c:pt idx="84">
                  <c:v>4.2525500000000003</c:v>
                </c:pt>
                <c:pt idx="85">
                  <c:v>4.3009500000000003</c:v>
                </c:pt>
                <c:pt idx="86">
                  <c:v>4.35032</c:v>
                </c:pt>
                <c:pt idx="87">
                  <c:v>4.4028600000000004</c:v>
                </c:pt>
                <c:pt idx="88">
                  <c:v>4.4661600000000004</c:v>
                </c:pt>
                <c:pt idx="89">
                  <c:v>4.5163599999999997</c:v>
                </c:pt>
                <c:pt idx="90">
                  <c:v>4.5681500000000002</c:v>
                </c:pt>
                <c:pt idx="91">
                  <c:v>4.6217300000000003</c:v>
                </c:pt>
                <c:pt idx="92">
                  <c:v>4.6755800000000001</c:v>
                </c:pt>
                <c:pt idx="93">
                  <c:v>4.7240500000000001</c:v>
                </c:pt>
                <c:pt idx="94">
                  <c:v>4.7740499999999999</c:v>
                </c:pt>
                <c:pt idx="95">
                  <c:v>4.8289900000000001</c:v>
                </c:pt>
                <c:pt idx="96">
                  <c:v>4.88483</c:v>
                </c:pt>
                <c:pt idx="97">
                  <c:v>4.9371400000000003</c:v>
                </c:pt>
                <c:pt idx="98">
                  <c:v>4.9874799999999997</c:v>
                </c:pt>
              </c:numCache>
            </c:numRef>
          </c:xVal>
          <c:yVal>
            <c:numRef>
              <c:f>'HS-2mN-15'!$F$2:$F$100</c:f>
              <c:numCache>
                <c:formatCode>General</c:formatCode>
                <c:ptCount val="99"/>
                <c:pt idx="1">
                  <c:v>0.16117221453792674</c:v>
                </c:pt>
                <c:pt idx="2">
                  <c:v>0.1607614721123091</c:v>
                </c:pt>
                <c:pt idx="3">
                  <c:v>0.16026163465323631</c:v>
                </c:pt>
                <c:pt idx="4">
                  <c:v>0.15986693327125229</c:v>
                </c:pt>
                <c:pt idx="5">
                  <c:v>0.15951099518363845</c:v>
                </c:pt>
                <c:pt idx="6">
                  <c:v>0.15924644312186279</c:v>
                </c:pt>
                <c:pt idx="7">
                  <c:v>0.15896091779929647</c:v>
                </c:pt>
                <c:pt idx="8">
                  <c:v>0.15869836569885712</c:v>
                </c:pt>
                <c:pt idx="9">
                  <c:v>0.15839539299610539</c:v>
                </c:pt>
                <c:pt idx="10">
                  <c:v>0.15809272386337833</c:v>
                </c:pt>
                <c:pt idx="11">
                  <c:v>0.15776867776703735</c:v>
                </c:pt>
                <c:pt idx="12">
                  <c:v>0.15745089825470346</c:v>
                </c:pt>
                <c:pt idx="13">
                  <c:v>0.15715391507976251</c:v>
                </c:pt>
                <c:pt idx="14">
                  <c:v>0.15685590111568773</c:v>
                </c:pt>
                <c:pt idx="15">
                  <c:v>0.15655016392541099</c:v>
                </c:pt>
                <c:pt idx="16">
                  <c:v>0.15627663712937412</c:v>
                </c:pt>
                <c:pt idx="17">
                  <c:v>0.15601330566871235</c:v>
                </c:pt>
                <c:pt idx="18">
                  <c:v>0.15575971217433041</c:v>
                </c:pt>
                <c:pt idx="19">
                  <c:v>0.15551182904946531</c:v>
                </c:pt>
                <c:pt idx="20">
                  <c:v>0.15525951266388932</c:v>
                </c:pt>
                <c:pt idx="21">
                  <c:v>0.15501535216913973</c:v>
                </c:pt>
                <c:pt idx="22">
                  <c:v>0.15476061082816187</c:v>
                </c:pt>
                <c:pt idx="23">
                  <c:v>0.15450576561364862</c:v>
                </c:pt>
                <c:pt idx="24">
                  <c:v>0.15424295591204826</c:v>
                </c:pt>
                <c:pt idx="25">
                  <c:v>0.15401462476234923</c:v>
                </c:pt>
                <c:pt idx="26">
                  <c:v>0.15376755949704046</c:v>
                </c:pt>
                <c:pt idx="27">
                  <c:v>0.15352169484419104</c:v>
                </c:pt>
                <c:pt idx="28">
                  <c:v>0.15328820580534652</c:v>
                </c:pt>
                <c:pt idx="29">
                  <c:v>0.15308061303991052</c:v>
                </c:pt>
                <c:pt idx="30">
                  <c:v>0.15287299395908291</c:v>
                </c:pt>
                <c:pt idx="31">
                  <c:v>0.15266793128957212</c:v>
                </c:pt>
                <c:pt idx="32">
                  <c:v>0.15248321972312859</c:v>
                </c:pt>
                <c:pt idx="33">
                  <c:v>0.15230116121814208</c:v>
                </c:pt>
                <c:pt idx="34">
                  <c:v>0.15213032556694195</c:v>
                </c:pt>
                <c:pt idx="35">
                  <c:v>0.15197068606296144</c:v>
                </c:pt>
                <c:pt idx="36">
                  <c:v>0.15180948376967751</c:v>
                </c:pt>
                <c:pt idx="37">
                  <c:v>0.15164346036994678</c:v>
                </c:pt>
                <c:pt idx="38">
                  <c:v>0.15147600441270928</c:v>
                </c:pt>
                <c:pt idx="39">
                  <c:v>0.15130336967913247</c:v>
                </c:pt>
                <c:pt idx="40">
                  <c:v>0.15112356792212128</c:v>
                </c:pt>
                <c:pt idx="41">
                  <c:v>0.15095089056183425</c:v>
                </c:pt>
                <c:pt idx="42">
                  <c:v>0.1507776563794942</c:v>
                </c:pt>
                <c:pt idx="43">
                  <c:v>0.15061239764904646</c:v>
                </c:pt>
                <c:pt idx="44">
                  <c:v>0.15044169866308182</c:v>
                </c:pt>
                <c:pt idx="45">
                  <c:v>0.15027940663927705</c:v>
                </c:pt>
                <c:pt idx="46">
                  <c:v>0.15011205463934132</c:v>
                </c:pt>
                <c:pt idx="47">
                  <c:v>0.14995637394815342</c:v>
                </c:pt>
                <c:pt idx="48">
                  <c:v>0.14980349695256559</c:v>
                </c:pt>
                <c:pt idx="49">
                  <c:v>0.14965498824425441</c:v>
                </c:pt>
                <c:pt idx="50">
                  <c:v>0.14950344610214661</c:v>
                </c:pt>
                <c:pt idx="51">
                  <c:v>0.14936117890020675</c:v>
                </c:pt>
                <c:pt idx="52">
                  <c:v>0.14920855331421126</c:v>
                </c:pt>
                <c:pt idx="53">
                  <c:v>0.14904384078164207</c:v>
                </c:pt>
                <c:pt idx="54">
                  <c:v>0.14888113041253981</c:v>
                </c:pt>
                <c:pt idx="55">
                  <c:v>0.14871645373091108</c:v>
                </c:pt>
                <c:pt idx="56">
                  <c:v>0.14855514104682011</c:v>
                </c:pt>
                <c:pt idx="57">
                  <c:v>0.14840970559648489</c:v>
                </c:pt>
                <c:pt idx="58">
                  <c:v>0.14825911951463353</c:v>
                </c:pt>
                <c:pt idx="59">
                  <c:v>0.14811834523412384</c:v>
                </c:pt>
                <c:pt idx="60">
                  <c:v>0.14797247860872656</c:v>
                </c:pt>
                <c:pt idx="61">
                  <c:v>0.14783646231946559</c:v>
                </c:pt>
                <c:pt idx="62">
                  <c:v>0.14772116365213464</c:v>
                </c:pt>
                <c:pt idx="63">
                  <c:v>0.14761153107098671</c:v>
                </c:pt>
                <c:pt idx="64">
                  <c:v>0.14748683819795716</c:v>
                </c:pt>
                <c:pt idx="65">
                  <c:v>0.14737326340709778</c:v>
                </c:pt>
                <c:pt idx="66">
                  <c:v>0.14727154406336743</c:v>
                </c:pt>
                <c:pt idx="67">
                  <c:v>0.14716580708058044</c:v>
                </c:pt>
                <c:pt idx="68">
                  <c:v>0.1470614080282997</c:v>
                </c:pt>
                <c:pt idx="69">
                  <c:v>0.14694593812353246</c:v>
                </c:pt>
                <c:pt idx="70">
                  <c:v>0.14682003541969807</c:v>
                </c:pt>
                <c:pt idx="71">
                  <c:v>0.14668440125689938</c:v>
                </c:pt>
                <c:pt idx="72">
                  <c:v>0.14655216425026665</c:v>
                </c:pt>
                <c:pt idx="73">
                  <c:v>0.14643745051951298</c:v>
                </c:pt>
                <c:pt idx="74">
                  <c:v>0.14631626823299593</c:v>
                </c:pt>
                <c:pt idx="75">
                  <c:v>0.14620513098655463</c:v>
                </c:pt>
                <c:pt idx="76">
                  <c:v>0.14609672818520703</c:v>
                </c:pt>
                <c:pt idx="77">
                  <c:v>0.14598016656247403</c:v>
                </c:pt>
                <c:pt idx="78">
                  <c:v>0.14585337347352156</c:v>
                </c:pt>
                <c:pt idx="79">
                  <c:v>0.14573687701905313</c:v>
                </c:pt>
                <c:pt idx="80">
                  <c:v>0.1456343294150641</c:v>
                </c:pt>
                <c:pt idx="81">
                  <c:v>0.1455258805795793</c:v>
                </c:pt>
                <c:pt idx="82">
                  <c:v>0.14542431663842989</c:v>
                </c:pt>
                <c:pt idx="83">
                  <c:v>0.1453090008938312</c:v>
                </c:pt>
                <c:pt idx="84">
                  <c:v>0.1451830695535333</c:v>
                </c:pt>
                <c:pt idx="85">
                  <c:v>0.14506826114030147</c:v>
                </c:pt>
                <c:pt idx="86">
                  <c:v>0.14494851549547946</c:v>
                </c:pt>
                <c:pt idx="87">
                  <c:v>0.14482521729217004</c:v>
                </c:pt>
                <c:pt idx="88">
                  <c:v>0.14470058487919391</c:v>
                </c:pt>
                <c:pt idx="89">
                  <c:v>0.1445642283960277</c:v>
                </c:pt>
                <c:pt idx="90">
                  <c:v>0.14447557660585533</c:v>
                </c:pt>
                <c:pt idx="91">
                  <c:v>0.14437544819084641</c:v>
                </c:pt>
                <c:pt idx="92">
                  <c:v>0.14427469482441321</c:v>
                </c:pt>
                <c:pt idx="93">
                  <c:v>0.14418100009120188</c:v>
                </c:pt>
                <c:pt idx="94">
                  <c:v>0.14410584113309075</c:v>
                </c:pt>
                <c:pt idx="95">
                  <c:v>0.1440055611609129</c:v>
                </c:pt>
                <c:pt idx="96">
                  <c:v>0.14386332771730032</c:v>
                </c:pt>
                <c:pt idx="97">
                  <c:v>0.14374841353253087</c:v>
                </c:pt>
                <c:pt idx="98">
                  <c:v>0.14360359647736745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FC-46A2-9C9D-5A5905EB3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000000000000003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A-4000-A911-45A22A553F06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  <a:round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'Pu-2mN-15'!$AV$24:$AX$24</c:f>
              <c:numCache>
                <c:formatCode>General</c:formatCode>
                <c:ptCount val="3"/>
                <c:pt idx="0">
                  <c:v>0.13115844630599782</c:v>
                </c:pt>
                <c:pt idx="1">
                  <c:v>0.12208709681768914</c:v>
                </c:pt>
                <c:pt idx="2">
                  <c:v>0.10785980433314711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A-4000-A911-45A22A553F06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ot"/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0A-4000-A911-45A22A553F06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xVal>
          <c:y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0A-4000-A911-45A22A553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576495"/>
        <c:axId val="603191103"/>
      </c:scatterChart>
      <c:valAx>
        <c:axId val="687576495"/>
        <c:scaling>
          <c:orientation val="minMax"/>
          <c:max val="3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Peak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crossBetween val="midCat"/>
      </c:valAx>
      <c:valAx>
        <c:axId val="603191103"/>
        <c:scaling>
          <c:orientation val="minMax"/>
          <c:max val="0.17500000000000002"/>
          <c:min val="6.000000000000001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Average hardness (GPa)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midCat"/>
        <c:majorUnit val="2.0000000000000004E-2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8616524019253226"/>
          <c:y val="9.6650180341677286E-2"/>
          <c:w val="0.64846993521801954"/>
          <c:h val="0.13214043703159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4-42A4-850A-17BF33767981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'Pu-2mN-15'!$T$27:$V$27</c:f>
              <c:numCache>
                <c:formatCode>General</c:formatCode>
                <c:ptCount val="3"/>
                <c:pt idx="0">
                  <c:v>50.345269999999914</c:v>
                </c:pt>
                <c:pt idx="1">
                  <c:v>146.83110000000011</c:v>
                </c:pt>
                <c:pt idx="2">
                  <c:v>254.29984999999988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64-42A4-850A-17BF33767981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4-42A4-850A-17BF33767981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4-42A4-850A-17BF33767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711494907983741"/>
          <c:y val="8.9896549107556886E-2"/>
          <c:w val="0.6785959083887031"/>
          <c:h val="0.1049368081141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7-4D11-A394-E1E5F90A86C6}"/>
            </c:ext>
          </c:extLst>
        </c:ser>
        <c:ser>
          <c:idx val="1"/>
          <c:order val="1"/>
          <c:tx>
            <c:v>SSN@ZnO</c:v>
          </c:tx>
          <c:spPr>
            <a:pattFill prst="wdUp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'Pu-2mN-15'!$Z$29:$AB$29</c:f>
              <c:numCache>
                <c:formatCode>General</c:formatCode>
                <c:ptCount val="3"/>
                <c:pt idx="0">
                  <c:v>6.7758652953628751</c:v>
                </c:pt>
                <c:pt idx="1">
                  <c:v>7.559144482586877</c:v>
                </c:pt>
                <c:pt idx="2">
                  <c:v>7.6651466156531081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7-4D11-A394-E1E5F90A86C6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7-4D11-A394-E1E5F90A86C6}"/>
            </c:ext>
          </c:extLst>
        </c:ser>
        <c:ser>
          <c:idx val="3"/>
          <c:order val="3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7-4D11-A394-E1E5F90A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9282788098746859"/>
          <c:y val="9.0240121846842297E-2"/>
          <c:w val="0.7377125607700411"/>
          <c:h val="0.13480520005661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F-4B38-AD9C-42333B7D255F}"/>
            </c:ext>
          </c:extLst>
        </c:ser>
        <c:ser>
          <c:idx val="1"/>
          <c:order val="1"/>
          <c:tx>
            <c:v>SSN@ZnO</c:v>
          </c:tx>
          <c:spPr>
            <a:pattFill prst="wdDnDiag">
              <a:fgClr>
                <a:schemeClr val="accent2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'Pu-2mN-15'!$AV$24:$AX$24</c:f>
              <c:numCache>
                <c:formatCode>General</c:formatCode>
                <c:ptCount val="3"/>
                <c:pt idx="0">
                  <c:v>0.13115844630599782</c:v>
                </c:pt>
                <c:pt idx="1">
                  <c:v>0.12208709681768914</c:v>
                </c:pt>
                <c:pt idx="2">
                  <c:v>0.10785980433314711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F-4B38-AD9C-42333B7D255F}"/>
            </c:ext>
          </c:extLst>
        </c:ser>
        <c:ser>
          <c:idx val="2"/>
          <c:order val="2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F-4B38-AD9C-42333B7D255F}"/>
            </c:ext>
          </c:extLst>
        </c:ser>
        <c:ser>
          <c:idx val="3"/>
          <c:order val="3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F-4B38-AD9C-42333B7D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5159987014132456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114194941891995"/>
          <c:y val="8.9109767338763093E-2"/>
          <c:w val="0.70782773833852208"/>
          <c:h val="0.13088579947396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'Pu-2mN-15'!$T$26:$V$26</c:f>
              <c:numCache>
                <c:formatCode>General</c:formatCode>
                <c:ptCount val="3"/>
                <c:pt idx="0">
                  <c:v>51.303099999999972</c:v>
                </c:pt>
                <c:pt idx="1">
                  <c:v>152.08121000000006</c:v>
                </c:pt>
                <c:pt idx="2">
                  <c:v>263.29748999999993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4-42A4-850A-17BF33767981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'Pu-2mN-15'!$T$28:$V$28</c:f>
              <c:numCache>
                <c:formatCode>General</c:formatCode>
                <c:ptCount val="3"/>
                <c:pt idx="0">
                  <c:v>61.643299999999954</c:v>
                </c:pt>
                <c:pt idx="1">
                  <c:v>203.97577999999976</c:v>
                </c:pt>
                <c:pt idx="2">
                  <c:v>358.32744999999977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64-42A4-850A-17BF33767981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  <a:prstDash val="solid"/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'Pu-2mN-15'!$T$29:$V$29</c:f>
              <c:numCache>
                <c:formatCode>General</c:formatCode>
                <c:ptCount val="3"/>
                <c:pt idx="0">
                  <c:v>43.618650000000002</c:v>
                </c:pt>
                <c:pt idx="1">
                  <c:v>107.6737700000001</c:v>
                </c:pt>
                <c:pt idx="2">
                  <c:v>180.10269000000017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64-42A4-850A-17BF33767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45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0711494907983741"/>
          <c:y val="8.9896549107556886E-2"/>
          <c:w val="0.6785959083887031"/>
          <c:h val="0.1049368081141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'Pu-2mN-15'!$Z$28:$AB$28</c:f>
              <c:numCache>
                <c:formatCode>General</c:formatCode>
                <c:ptCount val="3"/>
                <c:pt idx="0">
                  <c:v>6.8743023607688123</c:v>
                </c:pt>
                <c:pt idx="1">
                  <c:v>7.4656526380325161</c:v>
                </c:pt>
                <c:pt idx="2">
                  <c:v>7.8023316469547384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7-4D11-A394-E1E5F90A86C6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'Pu-2mN-15'!$Z$30:$AB$30</c:f>
              <c:numCache>
                <c:formatCode>General</c:formatCode>
                <c:ptCount val="3"/>
                <c:pt idx="0">
                  <c:v>7.8168982757433874</c:v>
                </c:pt>
                <c:pt idx="1">
                  <c:v>9.0263523476300893</c:v>
                </c:pt>
                <c:pt idx="2">
                  <c:v>9.3740058049610422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7-4D11-A394-E1E5F90A86C6}"/>
            </c:ext>
          </c:extLst>
        </c:ser>
        <c:ser>
          <c:idx val="3"/>
          <c:order val="2"/>
          <c:tx>
            <c:v>HCM@TiO2</c:v>
          </c:tx>
          <c:spPr>
            <a:pattFill prst="wdDn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'Pu-2mN-15'!$Z$31:$AB$31</c:f>
              <c:numCache>
                <c:formatCode>General</c:formatCode>
                <c:ptCount val="3"/>
                <c:pt idx="0">
                  <c:v>6.2833580543539966</c:v>
                </c:pt>
                <c:pt idx="1">
                  <c:v>6.1432607309057037</c:v>
                </c:pt>
                <c:pt idx="2">
                  <c:v>6.1377545089585226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7-4D11-A394-E1E5F90A8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1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creep rate (C</a:t>
                </a:r>
                <a:r>
                  <a:rPr lang="en-GB" sz="1200" b="0" i="0" u="none" strike="noStrike" kern="1200" baseline="-25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IT</a:t>
                </a: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%)</a:t>
                </a:r>
              </a:p>
            </c:rich>
          </c:tx>
          <c:layout>
            <c:manualLayout>
              <c:xMode val="edge"/>
              <c:yMode val="edge"/>
              <c:x val="2.8152004677694603E-2"/>
              <c:y val="9.519536323894987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9282788098746859"/>
          <c:y val="9.0240121846842297E-2"/>
          <c:w val="0.7377125607700411"/>
          <c:h val="0.13480520005661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90612655611534"/>
          <c:y val="7.4232943658198283E-2"/>
          <c:w val="0.79538995519475664"/>
          <c:h val="0.73926968897282619"/>
        </c:manualLayout>
      </c:layout>
      <c:barChart>
        <c:barDir val="col"/>
        <c:grouping val="clustered"/>
        <c:varyColors val="0"/>
        <c:ser>
          <c:idx val="0"/>
          <c:order val="0"/>
          <c:tx>
            <c:v>Pure PU</c:v>
          </c:tx>
          <c:spPr>
            <a:pattFill prst="lgConfetti">
              <a:fgClr>
                <a:srgbClr val="0070C0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'Pu-2mN-15'!$AV$23:$AX$23</c:f>
              <c:numCache>
                <c:formatCode>General</c:formatCode>
                <c:ptCount val="3"/>
                <c:pt idx="0">
                  <c:v>0.13012234952120827</c:v>
                </c:pt>
                <c:pt idx="1">
                  <c:v>0.11133162662287042</c:v>
                </c:pt>
                <c:pt idx="2">
                  <c:v>0.10411712062819656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F-4B38-AD9C-42333B7D255F}"/>
            </c:ext>
          </c:extLst>
        </c:ser>
        <c:ser>
          <c:idx val="2"/>
          <c:order val="1"/>
          <c:tx>
            <c:v>SSN@TiO2</c:v>
          </c:tx>
          <c:spPr>
            <a:pattFill prst="dkHorz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'Pu-2mN-15'!$AV$25:$AX$25</c:f>
              <c:numCache>
                <c:formatCode>General</c:formatCode>
                <c:ptCount val="3"/>
                <c:pt idx="0">
                  <c:v>0.11548360156473812</c:v>
                </c:pt>
                <c:pt idx="1">
                  <c:v>8.9156504287024416E-2</c:v>
                </c:pt>
                <c:pt idx="2">
                  <c:v>8.0022631416448373E-2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F-4B38-AD9C-42333B7D255F}"/>
            </c:ext>
          </c:extLst>
        </c:ser>
        <c:ser>
          <c:idx val="3"/>
          <c:order val="2"/>
          <c:tx>
            <c:v>HCM@TiO2</c:v>
          </c:tx>
          <c:spPr>
            <a:pattFill prst="wdUpDiag">
              <a:fgClr>
                <a:schemeClr val="accent4">
                  <a:lumMod val="75000"/>
                </a:schemeClr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cat>
            <c:numLit>
              <c:formatCode>General</c:formatCode>
              <c:ptCount val="3"/>
              <c:pt idx="0">
                <c:v>2</c:v>
              </c:pt>
              <c:pt idx="1">
                <c:v>12.5</c:v>
              </c:pt>
              <c:pt idx="2">
                <c:v>32</c:v>
              </c:pt>
            </c:numLit>
          </c:cat>
          <c:val>
            <c:numRef>
              <c:f>'Pu-2mN-15'!$AV$26:$AX$26</c:f>
              <c:numCache>
                <c:formatCode>General</c:formatCode>
                <c:ptCount val="3"/>
                <c:pt idx="0">
                  <c:v>0.1504401939316094</c:v>
                </c:pt>
                <c:pt idx="1">
                  <c:v>0.15195620174841268</c:v>
                </c:pt>
                <c:pt idx="2">
                  <c:v>0.13972430452982607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F-4B38-AD9C-42333B7D2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576495"/>
        <c:axId val="603191103"/>
      </c:barChart>
      <c:catAx>
        <c:axId val="68757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Indentation load (mN)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3191103"/>
        <c:crosses val="autoZero"/>
        <c:auto val="1"/>
        <c:lblAlgn val="ctr"/>
        <c:lblOffset val="100"/>
        <c:noMultiLvlLbl val="1"/>
      </c:catAx>
      <c:valAx>
        <c:axId val="603191103"/>
        <c:scaling>
          <c:orientation val="minMax"/>
          <c:max val="0.2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3.5159987014132456E-2"/>
              <c:y val="0.27957834712396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576495"/>
        <c:crosses val="autoZero"/>
        <c:crossBetween val="between"/>
        <c:majorUnit val="4.0000000000000008E-2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21114194941891995"/>
          <c:y val="8.9109767338763093E-2"/>
          <c:w val="0.70782773833852208"/>
          <c:h val="0.130885799473964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12.5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  <c:pt idx="97">
                  <c:v>4.9442899999999996</c:v>
                </c:pt>
                <c:pt idx="98">
                  <c:v>4.9961799999999998</c:v>
                </c:pt>
              </c:numCache>
            </c:numRef>
          </c:xVal>
          <c:yVal>
            <c:numRef>
              <c:f>'Pu-12.5mN-15'!$C$2:$C$100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2.392620000000079</c:v>
                </c:pt>
                <c:pt idx="2">
                  <c:v>4.8246400000000449</c:v>
                </c:pt>
                <c:pt idx="3">
                  <c:v>7.467160000000149</c:v>
                </c:pt>
                <c:pt idx="4">
                  <c:v>9.9920799999999872</c:v>
                </c:pt>
                <c:pt idx="5">
                  <c:v>12.355859999999893</c:v>
                </c:pt>
                <c:pt idx="6">
                  <c:v>14.664559999999938</c:v>
                </c:pt>
                <c:pt idx="7">
                  <c:v>16.958670000000211</c:v>
                </c:pt>
                <c:pt idx="8">
                  <c:v>19.266890000000103</c:v>
                </c:pt>
                <c:pt idx="9">
                  <c:v>21.50994999999989</c:v>
                </c:pt>
                <c:pt idx="10">
                  <c:v>23.766100000000051</c:v>
                </c:pt>
                <c:pt idx="11">
                  <c:v>26.030019999999922</c:v>
                </c:pt>
                <c:pt idx="12">
                  <c:v>28.273370000000114</c:v>
                </c:pt>
                <c:pt idx="13">
                  <c:v>30.516620000000103</c:v>
                </c:pt>
                <c:pt idx="14">
                  <c:v>32.720300000000179</c:v>
                </c:pt>
                <c:pt idx="15">
                  <c:v>34.906240000000025</c:v>
                </c:pt>
                <c:pt idx="16">
                  <c:v>37.032930000000079</c:v>
                </c:pt>
                <c:pt idx="17">
                  <c:v>39.083120000000008</c:v>
                </c:pt>
                <c:pt idx="18">
                  <c:v>41.105760000000146</c:v>
                </c:pt>
                <c:pt idx="19">
                  <c:v>43.17020000000025</c:v>
                </c:pt>
                <c:pt idx="20">
                  <c:v>45.200900000000047</c:v>
                </c:pt>
                <c:pt idx="21">
                  <c:v>47.185700000000224</c:v>
                </c:pt>
                <c:pt idx="22">
                  <c:v>49.182019999999966</c:v>
                </c:pt>
                <c:pt idx="23">
                  <c:v>51.166699999999992</c:v>
                </c:pt>
                <c:pt idx="24">
                  <c:v>53.096209999999928</c:v>
                </c:pt>
                <c:pt idx="25">
                  <c:v>54.971430000000282</c:v>
                </c:pt>
                <c:pt idx="26">
                  <c:v>56.838080000000218</c:v>
                </c:pt>
                <c:pt idx="27">
                  <c:v>58.666390000000092</c:v>
                </c:pt>
                <c:pt idx="28">
                  <c:v>60.464090000000169</c:v>
                </c:pt>
                <c:pt idx="29">
                  <c:v>62.19064000000003</c:v>
                </c:pt>
                <c:pt idx="30">
                  <c:v>63.897160000000213</c:v>
                </c:pt>
                <c:pt idx="31">
                  <c:v>65.600130000000036</c:v>
                </c:pt>
                <c:pt idx="32">
                  <c:v>67.25144000000023</c:v>
                </c:pt>
                <c:pt idx="33">
                  <c:v>68.896780000000263</c:v>
                </c:pt>
                <c:pt idx="34">
                  <c:v>70.49550000000022</c:v>
                </c:pt>
                <c:pt idx="35">
                  <c:v>72.134160000000293</c:v>
                </c:pt>
                <c:pt idx="36">
                  <c:v>73.748160000000325</c:v>
                </c:pt>
                <c:pt idx="37">
                  <c:v>75.346009999999978</c:v>
                </c:pt>
                <c:pt idx="38">
                  <c:v>76.986040000000003</c:v>
                </c:pt>
                <c:pt idx="39">
                  <c:v>78.586160000000064</c:v>
                </c:pt>
                <c:pt idx="40">
                  <c:v>80.122070000000122</c:v>
                </c:pt>
                <c:pt idx="41">
                  <c:v>81.644180000000006</c:v>
                </c:pt>
                <c:pt idx="42">
                  <c:v>83.198979999999892</c:v>
                </c:pt>
                <c:pt idx="43">
                  <c:v>84.708870000000161</c:v>
                </c:pt>
                <c:pt idx="44">
                  <c:v>86.197960000000194</c:v>
                </c:pt>
                <c:pt idx="45">
                  <c:v>87.687369999999873</c:v>
                </c:pt>
                <c:pt idx="46">
                  <c:v>89.148429999999962</c:v>
                </c:pt>
                <c:pt idx="47">
                  <c:v>90.60263000000009</c:v>
                </c:pt>
                <c:pt idx="48">
                  <c:v>92.022940000000062</c:v>
                </c:pt>
                <c:pt idx="49">
                  <c:v>93.465920000000324</c:v>
                </c:pt>
                <c:pt idx="50">
                  <c:v>94.936820000000125</c:v>
                </c:pt>
                <c:pt idx="51">
                  <c:v>96.400370000000066</c:v>
                </c:pt>
                <c:pt idx="52">
                  <c:v>97.829870000000255</c:v>
                </c:pt>
                <c:pt idx="53">
                  <c:v>99.275679999999966</c:v>
                </c:pt>
                <c:pt idx="54">
                  <c:v>100.71558000000027</c:v>
                </c:pt>
                <c:pt idx="55">
                  <c:v>102.15744999999993</c:v>
                </c:pt>
                <c:pt idx="56">
                  <c:v>103.52177000000006</c:v>
                </c:pt>
                <c:pt idx="57">
                  <c:v>104.8908200000003</c:v>
                </c:pt>
                <c:pt idx="58">
                  <c:v>106.24203000000011</c:v>
                </c:pt>
                <c:pt idx="59">
                  <c:v>107.49019999999996</c:v>
                </c:pt>
                <c:pt idx="60">
                  <c:v>108.73677999999995</c:v>
                </c:pt>
                <c:pt idx="61">
                  <c:v>109.99250000000006</c:v>
                </c:pt>
                <c:pt idx="62">
                  <c:v>111.23899000000006</c:v>
                </c:pt>
                <c:pt idx="63">
                  <c:v>112.4528499999999</c:v>
                </c:pt>
                <c:pt idx="64">
                  <c:v>113.60436000000004</c:v>
                </c:pt>
                <c:pt idx="65">
                  <c:v>114.82136999999989</c:v>
                </c:pt>
                <c:pt idx="66">
                  <c:v>116.05510000000027</c:v>
                </c:pt>
                <c:pt idx="67">
                  <c:v>117.29430000000025</c:v>
                </c:pt>
                <c:pt idx="68">
                  <c:v>118.47905999999989</c:v>
                </c:pt>
                <c:pt idx="69">
                  <c:v>119.68450000000007</c:v>
                </c:pt>
                <c:pt idx="70">
                  <c:v>120.8874000000003</c:v>
                </c:pt>
                <c:pt idx="71">
                  <c:v>122.08032000000026</c:v>
                </c:pt>
                <c:pt idx="72">
                  <c:v>123.23704999999995</c:v>
                </c:pt>
                <c:pt idx="73">
                  <c:v>124.39254000000005</c:v>
                </c:pt>
                <c:pt idx="74">
                  <c:v>125.57961</c:v>
                </c:pt>
                <c:pt idx="75">
                  <c:v>126.71018000000026</c:v>
                </c:pt>
                <c:pt idx="76">
                  <c:v>127.86701999999991</c:v>
                </c:pt>
                <c:pt idx="77">
                  <c:v>129.00612999999998</c:v>
                </c:pt>
                <c:pt idx="78">
                  <c:v>130.13035000000013</c:v>
                </c:pt>
                <c:pt idx="79">
                  <c:v>131.23565000000031</c:v>
                </c:pt>
                <c:pt idx="80">
                  <c:v>132.41203000000019</c:v>
                </c:pt>
                <c:pt idx="81">
                  <c:v>133.57710999999995</c:v>
                </c:pt>
                <c:pt idx="82">
                  <c:v>134.72754000000009</c:v>
                </c:pt>
                <c:pt idx="83">
                  <c:v>135.87781999999993</c:v>
                </c:pt>
                <c:pt idx="84">
                  <c:v>137.02679000000012</c:v>
                </c:pt>
                <c:pt idx="85">
                  <c:v>138.20419000000015</c:v>
                </c:pt>
                <c:pt idx="86">
                  <c:v>139.28912999999989</c:v>
                </c:pt>
                <c:pt idx="87">
                  <c:v>140.37014000000022</c:v>
                </c:pt>
                <c:pt idx="88">
                  <c:v>141.45471999999995</c:v>
                </c:pt>
                <c:pt idx="89">
                  <c:v>142.59152999999992</c:v>
                </c:pt>
                <c:pt idx="90">
                  <c:v>143.68083000000001</c:v>
                </c:pt>
                <c:pt idx="91">
                  <c:v>144.75103000000013</c:v>
                </c:pt>
                <c:pt idx="92">
                  <c:v>145.80914000000007</c:v>
                </c:pt>
                <c:pt idx="93">
                  <c:v>146.81137000000012</c:v>
                </c:pt>
                <c:pt idx="94">
                  <c:v>147.86275000000001</c:v>
                </c:pt>
                <c:pt idx="95">
                  <c:v>148.89900000000011</c:v>
                </c:pt>
                <c:pt idx="96">
                  <c:v>149.91542000000004</c:v>
                </c:pt>
                <c:pt idx="97">
                  <c:v>150.87585999999988</c:v>
                </c:pt>
                <c:pt idx="98">
                  <c:v>152.08121000000006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20-4CE3-ADE4-7D065D7D9BDB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  <c:pt idx="96">
                  <c:v>4.92415</c:v>
                </c:pt>
                <c:pt idx="97">
                  <c:v>4.9720300000000002</c:v>
                </c:pt>
              </c:numCache>
            </c:numRef>
          </c:xVal>
          <c:yVal>
            <c:numRef>
              <c:f>'ZnO-12.5mN-15'!$C$2:$C$100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3.642620000000079</c:v>
                </c:pt>
                <c:pt idx="2">
                  <c:v>6.3490600000000086</c:v>
                </c:pt>
                <c:pt idx="3">
                  <c:v>9.0543999999999869</c:v>
                </c:pt>
                <c:pt idx="4">
                  <c:v>11.500919999999951</c:v>
                </c:pt>
                <c:pt idx="5">
                  <c:v>13.802650000000085</c:v>
                </c:pt>
                <c:pt idx="6">
                  <c:v>15.994580000000042</c:v>
                </c:pt>
                <c:pt idx="7">
                  <c:v>18.184870000000046</c:v>
                </c:pt>
                <c:pt idx="8">
                  <c:v>20.416449999999941</c:v>
                </c:pt>
                <c:pt idx="9">
                  <c:v>22.587700000000041</c:v>
                </c:pt>
                <c:pt idx="10">
                  <c:v>24.71875</c:v>
                </c:pt>
                <c:pt idx="11">
                  <c:v>26.995560000000069</c:v>
                </c:pt>
                <c:pt idx="12">
                  <c:v>29.184750000000122</c:v>
                </c:pt>
                <c:pt idx="13">
                  <c:v>31.30544000000009</c:v>
                </c:pt>
                <c:pt idx="14">
                  <c:v>33.434500000000071</c:v>
                </c:pt>
                <c:pt idx="15">
                  <c:v>35.500739999999951</c:v>
                </c:pt>
                <c:pt idx="16">
                  <c:v>37.536029999999982</c:v>
                </c:pt>
                <c:pt idx="17">
                  <c:v>39.555010000000038</c:v>
                </c:pt>
                <c:pt idx="18">
                  <c:v>41.559840000000122</c:v>
                </c:pt>
                <c:pt idx="19">
                  <c:v>43.538440000000037</c:v>
                </c:pt>
                <c:pt idx="20">
                  <c:v>45.472950000000083</c:v>
                </c:pt>
                <c:pt idx="21">
                  <c:v>47.449280000000044</c:v>
                </c:pt>
                <c:pt idx="22">
                  <c:v>49.399149999999963</c:v>
                </c:pt>
                <c:pt idx="23">
                  <c:v>51.328490000000102</c:v>
                </c:pt>
                <c:pt idx="24">
                  <c:v>53.228000000000065</c:v>
                </c:pt>
                <c:pt idx="25">
                  <c:v>55.070989999999938</c:v>
                </c:pt>
                <c:pt idx="26">
                  <c:v>56.861450000000104</c:v>
                </c:pt>
                <c:pt idx="27">
                  <c:v>58.640900000000101</c:v>
                </c:pt>
                <c:pt idx="28">
                  <c:v>60.372929999999997</c:v>
                </c:pt>
                <c:pt idx="29">
                  <c:v>62.036759999999958</c:v>
                </c:pt>
                <c:pt idx="30">
                  <c:v>63.691990000000033</c:v>
                </c:pt>
                <c:pt idx="31">
                  <c:v>65.320719999999937</c:v>
                </c:pt>
                <c:pt idx="32">
                  <c:v>66.950240000000122</c:v>
                </c:pt>
                <c:pt idx="33">
                  <c:v>68.560449999999946</c:v>
                </c:pt>
                <c:pt idx="34">
                  <c:v>70.181950000000143</c:v>
                </c:pt>
                <c:pt idx="35">
                  <c:v>71.751369999999952</c:v>
                </c:pt>
                <c:pt idx="36">
                  <c:v>73.311110000000099</c:v>
                </c:pt>
                <c:pt idx="37">
                  <c:v>74.833750000000009</c:v>
                </c:pt>
                <c:pt idx="38">
                  <c:v>76.33640000000014</c:v>
                </c:pt>
                <c:pt idx="39">
                  <c:v>77.818760000000111</c:v>
                </c:pt>
                <c:pt idx="40">
                  <c:v>79.288649999999961</c:v>
                </c:pt>
                <c:pt idx="41">
                  <c:v>80.745550000000094</c:v>
                </c:pt>
                <c:pt idx="42">
                  <c:v>82.184089999999969</c:v>
                </c:pt>
                <c:pt idx="43">
                  <c:v>83.589290000000119</c:v>
                </c:pt>
                <c:pt idx="44">
                  <c:v>84.993330000000014</c:v>
                </c:pt>
                <c:pt idx="45">
                  <c:v>86.403810000000021</c:v>
                </c:pt>
                <c:pt idx="46">
                  <c:v>87.801920000000109</c:v>
                </c:pt>
                <c:pt idx="47">
                  <c:v>89.223629999999957</c:v>
                </c:pt>
                <c:pt idx="48">
                  <c:v>90.600239999999985</c:v>
                </c:pt>
                <c:pt idx="49">
                  <c:v>92.007759999999962</c:v>
                </c:pt>
                <c:pt idx="50">
                  <c:v>93.422939999999926</c:v>
                </c:pt>
                <c:pt idx="51">
                  <c:v>94.820580000000064</c:v>
                </c:pt>
                <c:pt idx="52">
                  <c:v>96.208210000000008</c:v>
                </c:pt>
                <c:pt idx="53">
                  <c:v>97.580079999999953</c:v>
                </c:pt>
                <c:pt idx="54">
                  <c:v>98.933260000000018</c:v>
                </c:pt>
                <c:pt idx="55">
                  <c:v>100.25116000000003</c:v>
                </c:pt>
                <c:pt idx="56">
                  <c:v>101.50951000000009</c:v>
                </c:pt>
                <c:pt idx="57">
                  <c:v>102.78098</c:v>
                </c:pt>
                <c:pt idx="58">
                  <c:v>104.04360999999994</c:v>
                </c:pt>
                <c:pt idx="59">
                  <c:v>105.26765</c:v>
                </c:pt>
                <c:pt idx="60">
                  <c:v>106.5160400000002</c:v>
                </c:pt>
                <c:pt idx="61">
                  <c:v>107.76102999999989</c:v>
                </c:pt>
                <c:pt idx="62">
                  <c:v>109.00351999999998</c:v>
                </c:pt>
                <c:pt idx="63">
                  <c:v>110.22772999999984</c:v>
                </c:pt>
                <c:pt idx="64">
                  <c:v>111.44334000000003</c:v>
                </c:pt>
                <c:pt idx="65">
                  <c:v>112.66949</c:v>
                </c:pt>
                <c:pt idx="66">
                  <c:v>113.8582899999999</c:v>
                </c:pt>
                <c:pt idx="67">
                  <c:v>115.05554000000006</c:v>
                </c:pt>
                <c:pt idx="68">
                  <c:v>116.21872000000008</c:v>
                </c:pt>
                <c:pt idx="69">
                  <c:v>117.41507000000024</c:v>
                </c:pt>
                <c:pt idx="70">
                  <c:v>118.58760000000007</c:v>
                </c:pt>
                <c:pt idx="71">
                  <c:v>119.75504000000024</c:v>
                </c:pt>
                <c:pt idx="72">
                  <c:v>120.91554999999994</c:v>
                </c:pt>
                <c:pt idx="73">
                  <c:v>122.08218999999985</c:v>
                </c:pt>
                <c:pt idx="74">
                  <c:v>123.21303999999986</c:v>
                </c:pt>
                <c:pt idx="75">
                  <c:v>124.31690000000003</c:v>
                </c:pt>
                <c:pt idx="76">
                  <c:v>125.43223000000012</c:v>
                </c:pt>
                <c:pt idx="77">
                  <c:v>126.58695999999986</c:v>
                </c:pt>
                <c:pt idx="78">
                  <c:v>127.73429999999985</c:v>
                </c:pt>
                <c:pt idx="79">
                  <c:v>128.85439999999994</c:v>
                </c:pt>
                <c:pt idx="80">
                  <c:v>129.99635999999987</c:v>
                </c:pt>
                <c:pt idx="81">
                  <c:v>131.11257000000001</c:v>
                </c:pt>
                <c:pt idx="82">
                  <c:v>132.21832999999992</c:v>
                </c:pt>
                <c:pt idx="83">
                  <c:v>133.30449000000021</c:v>
                </c:pt>
                <c:pt idx="84">
                  <c:v>134.36618000000021</c:v>
                </c:pt>
                <c:pt idx="85">
                  <c:v>135.39851999999996</c:v>
                </c:pt>
                <c:pt idx="86">
                  <c:v>136.38361000000009</c:v>
                </c:pt>
                <c:pt idx="87">
                  <c:v>137.39968000000022</c:v>
                </c:pt>
                <c:pt idx="88">
                  <c:v>138.43021999999996</c:v>
                </c:pt>
                <c:pt idx="89">
                  <c:v>139.42753000000016</c:v>
                </c:pt>
                <c:pt idx="90">
                  <c:v>140.43356000000017</c:v>
                </c:pt>
                <c:pt idx="91">
                  <c:v>141.39360999999985</c:v>
                </c:pt>
                <c:pt idx="92">
                  <c:v>142.37454000000002</c:v>
                </c:pt>
                <c:pt idx="93">
                  <c:v>143.33547999999996</c:v>
                </c:pt>
                <c:pt idx="94">
                  <c:v>144.28422000000023</c:v>
                </c:pt>
                <c:pt idx="95">
                  <c:v>145.03806000000009</c:v>
                </c:pt>
                <c:pt idx="96">
                  <c:v>145.67732000000001</c:v>
                </c:pt>
                <c:pt idx="97">
                  <c:v>146.83110000000011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20-4CE3-ADE4-7D065D7D9BDB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  <c:pt idx="95">
                  <c:v>4.8860299999999999</c:v>
                </c:pt>
                <c:pt idx="96">
                  <c:v>4.9352499999999999</c:v>
                </c:pt>
                <c:pt idx="97">
                  <c:v>4.9900099999999998</c:v>
                </c:pt>
              </c:numCache>
            </c:numRef>
          </c:xVal>
          <c:yVal>
            <c:numRef>
              <c:f>'SS-12.5mN-15'!$C$2:$C$100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3.5587599999998929</c:v>
                </c:pt>
                <c:pt idx="2">
                  <c:v>7.4083200000000033</c:v>
                </c:pt>
                <c:pt idx="3">
                  <c:v>10.968439999999646</c:v>
                </c:pt>
                <c:pt idx="4">
                  <c:v>14.269869999999628</c:v>
                </c:pt>
                <c:pt idx="5">
                  <c:v>17.593259999999646</c:v>
                </c:pt>
                <c:pt idx="6">
                  <c:v>20.755760000000009</c:v>
                </c:pt>
                <c:pt idx="7">
                  <c:v>23.830479999999625</c:v>
                </c:pt>
                <c:pt idx="8">
                  <c:v>26.90635999999995</c:v>
                </c:pt>
                <c:pt idx="9">
                  <c:v>29.956409999999778</c:v>
                </c:pt>
                <c:pt idx="10">
                  <c:v>32.94399999999996</c:v>
                </c:pt>
                <c:pt idx="11">
                  <c:v>36.012879999999768</c:v>
                </c:pt>
                <c:pt idx="12">
                  <c:v>39.050289999999677</c:v>
                </c:pt>
                <c:pt idx="13">
                  <c:v>42.033559999999852</c:v>
                </c:pt>
                <c:pt idx="14">
                  <c:v>44.938999999999851</c:v>
                </c:pt>
                <c:pt idx="15">
                  <c:v>47.729449999999815</c:v>
                </c:pt>
                <c:pt idx="16">
                  <c:v>50.445780000000013</c:v>
                </c:pt>
                <c:pt idx="17">
                  <c:v>53.138149999999769</c:v>
                </c:pt>
                <c:pt idx="18">
                  <c:v>55.819659999999658</c:v>
                </c:pt>
                <c:pt idx="19">
                  <c:v>58.474739999999656</c:v>
                </c:pt>
                <c:pt idx="20">
                  <c:v>60.997769999999946</c:v>
                </c:pt>
                <c:pt idx="21">
                  <c:v>63.564349999999649</c:v>
                </c:pt>
                <c:pt idx="22">
                  <c:v>66.103399999999965</c:v>
                </c:pt>
                <c:pt idx="23">
                  <c:v>68.689339999999902</c:v>
                </c:pt>
                <c:pt idx="24">
                  <c:v>71.154139999999643</c:v>
                </c:pt>
                <c:pt idx="25">
                  <c:v>73.562939999999799</c:v>
                </c:pt>
                <c:pt idx="26">
                  <c:v>75.9695999999999</c:v>
                </c:pt>
                <c:pt idx="27">
                  <c:v>78.38187999999991</c:v>
                </c:pt>
                <c:pt idx="28">
                  <c:v>80.686359999999695</c:v>
                </c:pt>
                <c:pt idx="29">
                  <c:v>82.981209999999919</c:v>
                </c:pt>
                <c:pt idx="30">
                  <c:v>85.191199999999753</c:v>
                </c:pt>
                <c:pt idx="31">
                  <c:v>87.442109999999957</c:v>
                </c:pt>
                <c:pt idx="32">
                  <c:v>89.735989999999674</c:v>
                </c:pt>
                <c:pt idx="33">
                  <c:v>91.96884</c:v>
                </c:pt>
                <c:pt idx="34">
                  <c:v>94.151769999999942</c:v>
                </c:pt>
                <c:pt idx="35">
                  <c:v>96.261379999999917</c:v>
                </c:pt>
                <c:pt idx="36">
                  <c:v>98.439769999999953</c:v>
                </c:pt>
                <c:pt idx="37">
                  <c:v>100.66106999999965</c:v>
                </c:pt>
                <c:pt idx="38">
                  <c:v>102.86022000000003</c:v>
                </c:pt>
                <c:pt idx="39">
                  <c:v>104.92301999999972</c:v>
                </c:pt>
                <c:pt idx="40">
                  <c:v>106.93138999999974</c:v>
                </c:pt>
                <c:pt idx="41">
                  <c:v>108.98255999999992</c:v>
                </c:pt>
                <c:pt idx="42">
                  <c:v>111.01233999999977</c:v>
                </c:pt>
                <c:pt idx="43">
                  <c:v>112.99006999999983</c:v>
                </c:pt>
                <c:pt idx="44">
                  <c:v>114.94150999999965</c:v>
                </c:pt>
                <c:pt idx="45">
                  <c:v>116.91865000000007</c:v>
                </c:pt>
                <c:pt idx="46">
                  <c:v>118.86641999999983</c:v>
                </c:pt>
                <c:pt idx="47">
                  <c:v>120.76246999999967</c:v>
                </c:pt>
                <c:pt idx="48">
                  <c:v>122.65142999999989</c:v>
                </c:pt>
                <c:pt idx="49">
                  <c:v>124.50623999999971</c:v>
                </c:pt>
                <c:pt idx="50">
                  <c:v>126.38311999999996</c:v>
                </c:pt>
                <c:pt idx="51">
                  <c:v>128.20293999999967</c:v>
                </c:pt>
                <c:pt idx="52">
                  <c:v>130.01564999999982</c:v>
                </c:pt>
                <c:pt idx="53">
                  <c:v>131.83073999999988</c:v>
                </c:pt>
                <c:pt idx="54">
                  <c:v>133.6543999999999</c:v>
                </c:pt>
                <c:pt idx="55">
                  <c:v>135.44495999999981</c:v>
                </c:pt>
                <c:pt idx="56">
                  <c:v>137.2489499999997</c:v>
                </c:pt>
                <c:pt idx="57">
                  <c:v>139.05651999999964</c:v>
                </c:pt>
                <c:pt idx="58">
                  <c:v>140.82459999999992</c:v>
                </c:pt>
                <c:pt idx="59">
                  <c:v>142.61100999999962</c:v>
                </c:pt>
                <c:pt idx="60">
                  <c:v>144.39493999999968</c:v>
                </c:pt>
                <c:pt idx="61">
                  <c:v>146.23774000000003</c:v>
                </c:pt>
                <c:pt idx="62">
                  <c:v>148.05114999999978</c:v>
                </c:pt>
                <c:pt idx="63">
                  <c:v>149.88133999999991</c:v>
                </c:pt>
                <c:pt idx="64">
                  <c:v>151.63949000000002</c:v>
                </c:pt>
                <c:pt idx="65">
                  <c:v>153.36142999999993</c:v>
                </c:pt>
                <c:pt idx="66">
                  <c:v>155.09321</c:v>
                </c:pt>
                <c:pt idx="67">
                  <c:v>156.89444000000003</c:v>
                </c:pt>
                <c:pt idx="68">
                  <c:v>158.71086999999989</c:v>
                </c:pt>
                <c:pt idx="69">
                  <c:v>160.45487999999978</c:v>
                </c:pt>
                <c:pt idx="70">
                  <c:v>162.19549000000006</c:v>
                </c:pt>
                <c:pt idx="71">
                  <c:v>163.9368599999998</c:v>
                </c:pt>
                <c:pt idx="72">
                  <c:v>165.72145</c:v>
                </c:pt>
                <c:pt idx="73">
                  <c:v>167.49276999999984</c:v>
                </c:pt>
                <c:pt idx="74">
                  <c:v>169.13533000000007</c:v>
                </c:pt>
                <c:pt idx="75">
                  <c:v>170.75817000000006</c:v>
                </c:pt>
                <c:pt idx="76">
                  <c:v>172.35518000000002</c:v>
                </c:pt>
                <c:pt idx="77">
                  <c:v>173.98153999999977</c:v>
                </c:pt>
                <c:pt idx="78">
                  <c:v>175.55573999999979</c:v>
                </c:pt>
                <c:pt idx="79">
                  <c:v>177.10878999999977</c:v>
                </c:pt>
                <c:pt idx="80">
                  <c:v>178.61871999999994</c:v>
                </c:pt>
                <c:pt idx="81">
                  <c:v>180.20733999999993</c:v>
                </c:pt>
                <c:pt idx="82">
                  <c:v>181.75424999999996</c:v>
                </c:pt>
                <c:pt idx="83">
                  <c:v>183.31484999999975</c:v>
                </c:pt>
                <c:pt idx="84">
                  <c:v>184.81462999999985</c:v>
                </c:pt>
                <c:pt idx="85">
                  <c:v>186.35663999999997</c:v>
                </c:pt>
                <c:pt idx="86">
                  <c:v>187.89403999999968</c:v>
                </c:pt>
                <c:pt idx="87">
                  <c:v>189.40339999999969</c:v>
                </c:pt>
                <c:pt idx="88">
                  <c:v>190.84119999999984</c:v>
                </c:pt>
                <c:pt idx="89">
                  <c:v>192.27985999999964</c:v>
                </c:pt>
                <c:pt idx="90">
                  <c:v>193.70799999999963</c:v>
                </c:pt>
                <c:pt idx="91">
                  <c:v>195.03072999999995</c:v>
                </c:pt>
                <c:pt idx="92">
                  <c:v>196.54929999999968</c:v>
                </c:pt>
                <c:pt idx="93">
                  <c:v>198.10671000000002</c:v>
                </c:pt>
                <c:pt idx="94">
                  <c:v>199.69201999999996</c:v>
                </c:pt>
                <c:pt idx="95">
                  <c:v>201.32475999999997</c:v>
                </c:pt>
                <c:pt idx="96">
                  <c:v>202.72053000000005</c:v>
                </c:pt>
                <c:pt idx="97">
                  <c:v>203.97577999999976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20-4CE3-ADE4-7D065D7D9BDB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  <c:pt idx="95">
                  <c:v>4.8498700000000001</c:v>
                </c:pt>
                <c:pt idx="96">
                  <c:v>4.9042500000000002</c:v>
                </c:pt>
                <c:pt idx="97">
                  <c:v>4.9599500000000001</c:v>
                </c:pt>
              </c:numCache>
            </c:numRef>
          </c:xVal>
          <c:yVal>
            <c:numRef>
              <c:f>'HS-12.5mN-15'!$C$2:$C$100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2.3136000000001786</c:v>
                </c:pt>
                <c:pt idx="2">
                  <c:v>4.4735200000000077</c:v>
                </c:pt>
                <c:pt idx="3">
                  <c:v>6.5316400000001522</c:v>
                </c:pt>
                <c:pt idx="4">
                  <c:v>8.448620000000119</c:v>
                </c:pt>
                <c:pt idx="5">
                  <c:v>10.356300000000147</c:v>
                </c:pt>
                <c:pt idx="6">
                  <c:v>12.032470000000103</c:v>
                </c:pt>
                <c:pt idx="7">
                  <c:v>13.592200000000048</c:v>
                </c:pt>
                <c:pt idx="8">
                  <c:v>15.214570000000094</c:v>
                </c:pt>
                <c:pt idx="9">
                  <c:v>16.758890000000065</c:v>
                </c:pt>
                <c:pt idx="10">
                  <c:v>18.361860000000206</c:v>
                </c:pt>
                <c:pt idx="11">
                  <c:v>20.058140000000094</c:v>
                </c:pt>
                <c:pt idx="12">
                  <c:v>21.770480000000134</c:v>
                </c:pt>
                <c:pt idx="13">
                  <c:v>23.398870000000215</c:v>
                </c:pt>
                <c:pt idx="14">
                  <c:v>24.978440000000091</c:v>
                </c:pt>
                <c:pt idx="15">
                  <c:v>26.535050000000183</c:v>
                </c:pt>
                <c:pt idx="16">
                  <c:v>28.054900000000089</c:v>
                </c:pt>
                <c:pt idx="17">
                  <c:v>29.560130000000072</c:v>
                </c:pt>
                <c:pt idx="18">
                  <c:v>31.041760000000068</c:v>
                </c:pt>
                <c:pt idx="19">
                  <c:v>32.50823000000014</c:v>
                </c:pt>
                <c:pt idx="20">
                  <c:v>33.96169000000009</c:v>
                </c:pt>
                <c:pt idx="21">
                  <c:v>35.336660000000165</c:v>
                </c:pt>
                <c:pt idx="22">
                  <c:v>36.719340000000102</c:v>
                </c:pt>
                <c:pt idx="23">
                  <c:v>38.143610000000081</c:v>
                </c:pt>
                <c:pt idx="24">
                  <c:v>39.580590000000029</c:v>
                </c:pt>
                <c:pt idx="25">
                  <c:v>40.97160000000008</c:v>
                </c:pt>
                <c:pt idx="26">
                  <c:v>42.307020000000193</c:v>
                </c:pt>
                <c:pt idx="27">
                  <c:v>43.670430000000124</c:v>
                </c:pt>
                <c:pt idx="28">
                  <c:v>45.038360000000011</c:v>
                </c:pt>
                <c:pt idx="29">
                  <c:v>46.363520000000108</c:v>
                </c:pt>
                <c:pt idx="30">
                  <c:v>47.627840000000106</c:v>
                </c:pt>
                <c:pt idx="31">
                  <c:v>48.889499999999998</c:v>
                </c:pt>
                <c:pt idx="32">
                  <c:v>50.16123000000016</c:v>
                </c:pt>
                <c:pt idx="33">
                  <c:v>51.363540000000057</c:v>
                </c:pt>
                <c:pt idx="34">
                  <c:v>52.529020000000173</c:v>
                </c:pt>
                <c:pt idx="35">
                  <c:v>53.663460000000214</c:v>
                </c:pt>
                <c:pt idx="36">
                  <c:v>54.789900000000216</c:v>
                </c:pt>
                <c:pt idx="37">
                  <c:v>55.882260000000088</c:v>
                </c:pt>
                <c:pt idx="38">
                  <c:v>56.944620000000214</c:v>
                </c:pt>
                <c:pt idx="39">
                  <c:v>58.006000000000085</c:v>
                </c:pt>
                <c:pt idx="40">
                  <c:v>59.049020000000155</c:v>
                </c:pt>
                <c:pt idx="41">
                  <c:v>60.119540000000143</c:v>
                </c:pt>
                <c:pt idx="42">
                  <c:v>61.17706000000021</c:v>
                </c:pt>
                <c:pt idx="43">
                  <c:v>62.281880000000001</c:v>
                </c:pt>
                <c:pt idx="44">
                  <c:v>63.338510000000042</c:v>
                </c:pt>
                <c:pt idx="45">
                  <c:v>64.38081000000011</c:v>
                </c:pt>
                <c:pt idx="46">
                  <c:v>65.377240000000029</c:v>
                </c:pt>
                <c:pt idx="47">
                  <c:v>66.39659000000006</c:v>
                </c:pt>
                <c:pt idx="48">
                  <c:v>67.409880000000157</c:v>
                </c:pt>
                <c:pt idx="49">
                  <c:v>68.398420000000215</c:v>
                </c:pt>
                <c:pt idx="50">
                  <c:v>69.380890000000136</c:v>
                </c:pt>
                <c:pt idx="51">
                  <c:v>70.364160000000084</c:v>
                </c:pt>
                <c:pt idx="52">
                  <c:v>71.334590000000162</c:v>
                </c:pt>
                <c:pt idx="53">
                  <c:v>72.244020000000091</c:v>
                </c:pt>
                <c:pt idx="54">
                  <c:v>73.160790000000134</c:v>
                </c:pt>
                <c:pt idx="55">
                  <c:v>74.133380000000216</c:v>
                </c:pt>
                <c:pt idx="56">
                  <c:v>75.124369999999999</c:v>
                </c:pt>
                <c:pt idx="57">
                  <c:v>76.098450000000184</c:v>
                </c:pt>
                <c:pt idx="58">
                  <c:v>77.106100000000197</c:v>
                </c:pt>
                <c:pt idx="59">
                  <c:v>78.122200000000021</c:v>
                </c:pt>
                <c:pt idx="60">
                  <c:v>79.087350000000015</c:v>
                </c:pt>
                <c:pt idx="61">
                  <c:v>80.047220000000152</c:v>
                </c:pt>
                <c:pt idx="62">
                  <c:v>80.930160000000114</c:v>
                </c:pt>
                <c:pt idx="63">
                  <c:v>81.865690000000086</c:v>
                </c:pt>
                <c:pt idx="64">
                  <c:v>82.684010000000171</c:v>
                </c:pt>
                <c:pt idx="65">
                  <c:v>83.473550000000159</c:v>
                </c:pt>
                <c:pt idx="66">
                  <c:v>84.275240000000167</c:v>
                </c:pt>
                <c:pt idx="67">
                  <c:v>85.119150000000218</c:v>
                </c:pt>
                <c:pt idx="68">
                  <c:v>85.911910000000034</c:v>
                </c:pt>
                <c:pt idx="69">
                  <c:v>86.688620000000128</c:v>
                </c:pt>
                <c:pt idx="70">
                  <c:v>87.460660000000189</c:v>
                </c:pt>
                <c:pt idx="71">
                  <c:v>88.269100000000208</c:v>
                </c:pt>
                <c:pt idx="72">
                  <c:v>89.071480000000065</c:v>
                </c:pt>
                <c:pt idx="73">
                  <c:v>89.882470000000012</c:v>
                </c:pt>
                <c:pt idx="74">
                  <c:v>90.694520000000011</c:v>
                </c:pt>
                <c:pt idx="75">
                  <c:v>91.499630000000025</c:v>
                </c:pt>
                <c:pt idx="76">
                  <c:v>92.284290000000055</c:v>
                </c:pt>
                <c:pt idx="77">
                  <c:v>93.054110000000037</c:v>
                </c:pt>
                <c:pt idx="78">
                  <c:v>93.806380000000217</c:v>
                </c:pt>
                <c:pt idx="79">
                  <c:v>94.529670000000124</c:v>
                </c:pt>
                <c:pt idx="80">
                  <c:v>95.241750000000138</c:v>
                </c:pt>
                <c:pt idx="81">
                  <c:v>95.966790000000174</c:v>
                </c:pt>
                <c:pt idx="82">
                  <c:v>96.698150000000169</c:v>
                </c:pt>
                <c:pt idx="83">
                  <c:v>97.447260000000142</c:v>
                </c:pt>
                <c:pt idx="84">
                  <c:v>98.140420000000177</c:v>
                </c:pt>
                <c:pt idx="85">
                  <c:v>98.896720000000187</c:v>
                </c:pt>
                <c:pt idx="86">
                  <c:v>99.690970000000107</c:v>
                </c:pt>
                <c:pt idx="87">
                  <c:v>100.45745000000011</c:v>
                </c:pt>
                <c:pt idx="88">
                  <c:v>101.24763000000007</c:v>
                </c:pt>
                <c:pt idx="89">
                  <c:v>102.07304000000022</c:v>
                </c:pt>
                <c:pt idx="90">
                  <c:v>102.79960000000005</c:v>
                </c:pt>
                <c:pt idx="91">
                  <c:v>103.48919000000001</c:v>
                </c:pt>
                <c:pt idx="92">
                  <c:v>104.13434000000007</c:v>
                </c:pt>
                <c:pt idx="93">
                  <c:v>104.83136000000013</c:v>
                </c:pt>
                <c:pt idx="94">
                  <c:v>105.53019000000018</c:v>
                </c:pt>
                <c:pt idx="95">
                  <c:v>106.25656000000004</c:v>
                </c:pt>
                <c:pt idx="96">
                  <c:v>106.94654000000014</c:v>
                </c:pt>
                <c:pt idx="97">
                  <c:v>107.6737700000001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20-4CE3-ADE4-7D065D7D9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2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25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</c:numCache>
            </c:numRef>
          </c:xVal>
          <c:yVal>
            <c:numRef>
              <c:f>'Pu-12.5mN-15'!$E$2:$E$96</c:f>
              <c:numCache>
                <c:formatCode>General</c:formatCode>
                <c:ptCount val="95"/>
                <c:pt idx="1">
                  <c:v>2.2016331734837285E-2</c:v>
                </c:pt>
                <c:pt idx="2">
                  <c:v>2.5042332217554836E-2</c:v>
                </c:pt>
                <c:pt idx="3">
                  <c:v>2.5853385438943804E-2</c:v>
                </c:pt>
                <c:pt idx="4">
                  <c:v>2.370366500202345E-2</c:v>
                </c:pt>
                <c:pt idx="5">
                  <c:v>2.271030510759333E-2</c:v>
                </c:pt>
                <c:pt idx="6">
                  <c:v>2.2835562098227347E-2</c:v>
                </c:pt>
                <c:pt idx="7">
                  <c:v>2.1842721462386472E-2</c:v>
                </c:pt>
                <c:pt idx="8">
                  <c:v>2.1976821562634408E-2</c:v>
                </c:pt>
                <c:pt idx="9">
                  <c:v>2.2596981490603435E-2</c:v>
                </c:pt>
                <c:pt idx="10">
                  <c:v>2.2695668527292077E-2</c:v>
                </c:pt>
                <c:pt idx="11">
                  <c:v>2.2842935829620218E-2</c:v>
                </c:pt>
                <c:pt idx="12">
                  <c:v>2.2150682381127641E-2</c:v>
                </c:pt>
                <c:pt idx="13">
                  <c:v>2.1819762717240839E-2</c:v>
                </c:pt>
                <c:pt idx="14">
                  <c:v>2.1974877603163266E-2</c:v>
                </c:pt>
                <c:pt idx="15">
                  <c:v>2.1271337701074478E-2</c:v>
                </c:pt>
                <c:pt idx="16">
                  <c:v>1.9932856760793729E-2</c:v>
                </c:pt>
                <c:pt idx="17">
                  <c:v>1.9138647544001706E-2</c:v>
                </c:pt>
                <c:pt idx="18">
                  <c:v>1.9042012396379253E-2</c:v>
                </c:pt>
                <c:pt idx="19">
                  <c:v>1.9031147171389519E-2</c:v>
                </c:pt>
                <c:pt idx="20">
                  <c:v>1.9386905574187287E-2</c:v>
                </c:pt>
                <c:pt idx="21">
                  <c:v>1.9458884267450932E-2</c:v>
                </c:pt>
                <c:pt idx="22">
                  <c:v>1.8796284691617274E-2</c:v>
                </c:pt>
                <c:pt idx="23">
                  <c:v>1.8399841864701495E-2</c:v>
                </c:pt>
                <c:pt idx="24">
                  <c:v>1.8053086887130129E-2</c:v>
                </c:pt>
                <c:pt idx="25">
                  <c:v>1.7531994107641072E-2</c:v>
                </c:pt>
                <c:pt idx="26">
                  <c:v>1.6829914754239114E-2</c:v>
                </c:pt>
                <c:pt idx="27">
                  <c:v>1.6820699299533233E-2</c:v>
                </c:pt>
                <c:pt idx="28">
                  <c:v>1.7085421687766195E-2</c:v>
                </c:pt>
                <c:pt idx="29">
                  <c:v>1.5968795401788118E-2</c:v>
                </c:pt>
                <c:pt idx="30">
                  <c:v>1.516789096003318E-2</c:v>
                </c:pt>
                <c:pt idx="31">
                  <c:v>1.5487780060129276E-2</c:v>
                </c:pt>
                <c:pt idx="32">
                  <c:v>1.5167035912482174E-2</c:v>
                </c:pt>
                <c:pt idx="33">
                  <c:v>1.463987258750511E-2</c:v>
                </c:pt>
                <c:pt idx="34">
                  <c:v>1.539919180318948E-2</c:v>
                </c:pt>
                <c:pt idx="35">
                  <c:v>1.5793941110372082E-2</c:v>
                </c:pt>
                <c:pt idx="36">
                  <c:v>1.4986778317087139E-2</c:v>
                </c:pt>
                <c:pt idx="37">
                  <c:v>1.4887130762291057E-2</c:v>
                </c:pt>
                <c:pt idx="38">
                  <c:v>1.550965046298018E-2</c:v>
                </c:pt>
                <c:pt idx="39">
                  <c:v>1.5324001110308875E-2</c:v>
                </c:pt>
                <c:pt idx="40">
                  <c:v>1.4785233759099686E-2</c:v>
                </c:pt>
                <c:pt idx="41">
                  <c:v>1.5038289183276618E-2</c:v>
                </c:pt>
                <c:pt idx="42">
                  <c:v>1.5124194376370812E-2</c:v>
                </c:pt>
                <c:pt idx="43">
                  <c:v>1.4586393256336335E-2</c:v>
                </c:pt>
                <c:pt idx="44">
                  <c:v>1.431413040808879E-2</c:v>
                </c:pt>
                <c:pt idx="45">
                  <c:v>1.4242147899466212E-2</c:v>
                </c:pt>
                <c:pt idx="46">
                  <c:v>1.3455302965899642E-2</c:v>
                </c:pt>
                <c:pt idx="47">
                  <c:v>1.2770639648127297E-2</c:v>
                </c:pt>
                <c:pt idx="48">
                  <c:v>1.3237866840719252E-2</c:v>
                </c:pt>
                <c:pt idx="49">
                  <c:v>1.3365280595079866E-2</c:v>
                </c:pt>
                <c:pt idx="50">
                  <c:v>1.2823756096546462E-2</c:v>
                </c:pt>
                <c:pt idx="51">
                  <c:v>1.3192184401023229E-2</c:v>
                </c:pt>
                <c:pt idx="52">
                  <c:v>1.2755063667739779E-2</c:v>
                </c:pt>
                <c:pt idx="53">
                  <c:v>1.2339123112078956E-2</c:v>
                </c:pt>
                <c:pt idx="54">
                  <c:v>1.3141070247581637E-2</c:v>
                </c:pt>
                <c:pt idx="55">
                  <c:v>1.318231374672166E-2</c:v>
                </c:pt>
                <c:pt idx="56">
                  <c:v>1.2743687463195775E-2</c:v>
                </c:pt>
                <c:pt idx="57">
                  <c:v>1.2144791051345447E-2</c:v>
                </c:pt>
                <c:pt idx="58">
                  <c:v>1.1194219121043561E-2</c:v>
                </c:pt>
                <c:pt idx="59">
                  <c:v>1.0800180855395459E-2</c:v>
                </c:pt>
                <c:pt idx="60">
                  <c:v>1.0481126740963617E-2</c:v>
                </c:pt>
                <c:pt idx="61">
                  <c:v>1.0501993596709187E-2</c:v>
                </c:pt>
                <c:pt idx="62">
                  <c:v>1.0945665928183183E-2</c:v>
                </c:pt>
                <c:pt idx="63">
                  <c:v>1.0621736693086617E-2</c:v>
                </c:pt>
                <c:pt idx="64">
                  <c:v>1.0504458167927149E-2</c:v>
                </c:pt>
                <c:pt idx="65">
                  <c:v>1.0911877512188467E-2</c:v>
                </c:pt>
                <c:pt idx="66">
                  <c:v>1.140655476529193E-2</c:v>
                </c:pt>
                <c:pt idx="67">
                  <c:v>1.1361555608283365E-2</c:v>
                </c:pt>
                <c:pt idx="68">
                  <c:v>1.1070832697417642E-2</c:v>
                </c:pt>
                <c:pt idx="69">
                  <c:v>1.1358413218832918E-2</c:v>
                </c:pt>
                <c:pt idx="70">
                  <c:v>1.1592580138149679E-2</c:v>
                </c:pt>
                <c:pt idx="71">
                  <c:v>1.1365270847419583E-2</c:v>
                </c:pt>
                <c:pt idx="72">
                  <c:v>1.0961858124508722E-2</c:v>
                </c:pt>
                <c:pt idx="73">
                  <c:v>1.109407706839219E-2</c:v>
                </c:pt>
                <c:pt idx="74">
                  <c:v>1.118879360771111E-2</c:v>
                </c:pt>
                <c:pt idx="75">
                  <c:v>1.0919655490282338E-2</c:v>
                </c:pt>
                <c:pt idx="76">
                  <c:v>1.0896040695047854E-2</c:v>
                </c:pt>
                <c:pt idx="77">
                  <c:v>1.0104385502542708E-2</c:v>
                </c:pt>
                <c:pt idx="78">
                  <c:v>9.930036334690976E-3</c:v>
                </c:pt>
                <c:pt idx="79">
                  <c:v>1.0631268046918356E-2</c:v>
                </c:pt>
                <c:pt idx="80">
                  <c:v>1.0484429562121027E-2</c:v>
                </c:pt>
                <c:pt idx="81">
                  <c:v>1.0179721147452759E-2</c:v>
                </c:pt>
                <c:pt idx="82">
                  <c:v>1.0002391785504487E-2</c:v>
                </c:pt>
                <c:pt idx="83">
                  <c:v>9.7675679608833048E-3</c:v>
                </c:pt>
                <c:pt idx="84">
                  <c:v>9.5055124692560687E-3</c:v>
                </c:pt>
                <c:pt idx="85">
                  <c:v>9.3275436261202813E-3</c:v>
                </c:pt>
                <c:pt idx="86">
                  <c:v>9.1953549192084275E-3</c:v>
                </c:pt>
                <c:pt idx="87">
                  <c:v>9.2896866341548381E-3</c:v>
                </c:pt>
                <c:pt idx="88">
                  <c:v>9.9987475666431739E-3</c:v>
                </c:pt>
                <c:pt idx="89">
                  <c:v>1.0353871965271705E-2</c:v>
                </c:pt>
                <c:pt idx="90">
                  <c:v>9.8005876640011556E-3</c:v>
                </c:pt>
                <c:pt idx="91">
                  <c:v>9.4339488559516162E-3</c:v>
                </c:pt>
                <c:pt idx="92">
                  <c:v>9.3018608408711317E-3</c:v>
                </c:pt>
                <c:pt idx="93">
                  <c:v>9.2299274301166946E-3</c:v>
                </c:pt>
                <c:pt idx="94">
                  <c:v>9.1995256180231431E-3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90-461A-9484-255CAD82DE6C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'ZnO-12.5mN-15'!$A$2:$A$97</c:f>
              <c:numCache>
                <c:formatCode>General</c:formatCode>
                <c:ptCount val="96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</c:numCache>
            </c:numRef>
          </c:xVal>
          <c:yVal>
            <c:numRef>
              <c:f>'ZnO-12.5mN-15'!$E$2:$E$97</c:f>
              <c:numCache>
                <c:formatCode>General</c:formatCode>
                <c:ptCount val="96"/>
                <c:pt idx="1">
                  <c:v>3.178615140488121E-2</c:v>
                </c:pt>
                <c:pt idx="2">
                  <c:v>2.80279608398161E-2</c:v>
                </c:pt>
                <c:pt idx="3">
                  <c:v>2.7040558076691586E-2</c:v>
                </c:pt>
                <c:pt idx="4">
                  <c:v>2.3214569192845258E-2</c:v>
                </c:pt>
                <c:pt idx="5">
                  <c:v>2.152655622331549E-2</c:v>
                </c:pt>
                <c:pt idx="6">
                  <c:v>2.2407620199976084E-2</c:v>
                </c:pt>
                <c:pt idx="7">
                  <c:v>2.3044328694580039E-2</c:v>
                </c:pt>
                <c:pt idx="8">
                  <c:v>2.2616294850408017E-2</c:v>
                </c:pt>
                <c:pt idx="9">
                  <c:v>2.1090894733463001E-2</c:v>
                </c:pt>
                <c:pt idx="10">
                  <c:v>2.2084913588119318E-2</c:v>
                </c:pt>
                <c:pt idx="11">
                  <c:v>2.3440832790360924E-2</c:v>
                </c:pt>
                <c:pt idx="12">
                  <c:v>2.2589277992661031E-2</c:v>
                </c:pt>
                <c:pt idx="13">
                  <c:v>2.2466095962997468E-2</c:v>
                </c:pt>
                <c:pt idx="14">
                  <c:v>2.1907480288975673E-2</c:v>
                </c:pt>
                <c:pt idx="15">
                  <c:v>2.1265991080858394E-2</c:v>
                </c:pt>
                <c:pt idx="16">
                  <c:v>2.0919964315944273E-2</c:v>
                </c:pt>
                <c:pt idx="17">
                  <c:v>2.0354840692007308E-2</c:v>
                </c:pt>
                <c:pt idx="18">
                  <c:v>1.9229837831602634E-2</c:v>
                </c:pt>
                <c:pt idx="19">
                  <c:v>1.8502945016466682E-2</c:v>
                </c:pt>
                <c:pt idx="20">
                  <c:v>1.9116890990202657E-2</c:v>
                </c:pt>
                <c:pt idx="21">
                  <c:v>1.9615114713873377E-2</c:v>
                </c:pt>
                <c:pt idx="22">
                  <c:v>1.9555793652053715E-2</c:v>
                </c:pt>
                <c:pt idx="23">
                  <c:v>1.8096664430267927E-2</c:v>
                </c:pt>
                <c:pt idx="24">
                  <c:v>1.6739455506830102E-2</c:v>
                </c:pt>
                <c:pt idx="25">
                  <c:v>1.6347602485143744E-2</c:v>
                </c:pt>
                <c:pt idx="26">
                  <c:v>1.667993902792032E-2</c:v>
                </c:pt>
                <c:pt idx="27">
                  <c:v>1.6964426509367789E-2</c:v>
                </c:pt>
                <c:pt idx="28">
                  <c:v>1.5801990966634358E-2</c:v>
                </c:pt>
                <c:pt idx="29">
                  <c:v>1.5303436143864042E-2</c:v>
                </c:pt>
                <c:pt idx="30">
                  <c:v>1.5764340709231592E-2</c:v>
                </c:pt>
                <c:pt idx="31">
                  <c:v>1.606450031168638E-2</c:v>
                </c:pt>
                <c:pt idx="32">
                  <c:v>1.6147250882833211E-2</c:v>
                </c:pt>
                <c:pt idx="33">
                  <c:v>1.6217821550377532E-2</c:v>
                </c:pt>
                <c:pt idx="34">
                  <c:v>1.5822974182901635E-2</c:v>
                </c:pt>
                <c:pt idx="35">
                  <c:v>1.4987112344219669E-2</c:v>
                </c:pt>
                <c:pt idx="36">
                  <c:v>1.4661117978728619E-2</c:v>
                </c:pt>
                <c:pt idx="37">
                  <c:v>1.4904588375314849E-2</c:v>
                </c:pt>
                <c:pt idx="38">
                  <c:v>1.5002339864882806E-2</c:v>
                </c:pt>
                <c:pt idx="39">
                  <c:v>1.5063703188782028E-2</c:v>
                </c:pt>
                <c:pt idx="40">
                  <c:v>1.4915249762004774E-2</c:v>
                </c:pt>
                <c:pt idx="41">
                  <c:v>1.4678320230114939E-2</c:v>
                </c:pt>
                <c:pt idx="42">
                  <c:v>1.4344195615844704E-2</c:v>
                </c:pt>
                <c:pt idx="43">
                  <c:v>1.4156007999111833E-2</c:v>
                </c:pt>
                <c:pt idx="44">
                  <c:v>1.3900320748632655E-2</c:v>
                </c:pt>
                <c:pt idx="45">
                  <c:v>1.3239642829184007E-2</c:v>
                </c:pt>
                <c:pt idx="46">
                  <c:v>1.3682544815868298E-2</c:v>
                </c:pt>
                <c:pt idx="47">
                  <c:v>1.3858141441142186E-2</c:v>
                </c:pt>
                <c:pt idx="48">
                  <c:v>1.3370907126029652E-2</c:v>
                </c:pt>
                <c:pt idx="49">
                  <c:v>1.3384713608752114E-2</c:v>
                </c:pt>
                <c:pt idx="50">
                  <c:v>1.345187369559693E-2</c:v>
                </c:pt>
                <c:pt idx="51">
                  <c:v>1.3374789235043896E-2</c:v>
                </c:pt>
                <c:pt idx="52">
                  <c:v>1.3158351118980676E-2</c:v>
                </c:pt>
                <c:pt idx="53">
                  <c:v>1.3130857544192263E-2</c:v>
                </c:pt>
                <c:pt idx="54">
                  <c:v>1.2244791763316333E-2</c:v>
                </c:pt>
                <c:pt idx="55">
                  <c:v>1.1336718794142945E-2</c:v>
                </c:pt>
                <c:pt idx="56">
                  <c:v>1.1042176535141906E-2</c:v>
                </c:pt>
                <c:pt idx="57">
                  <c:v>1.1169573561324638E-2</c:v>
                </c:pt>
                <c:pt idx="58">
                  <c:v>1.184077062955409E-2</c:v>
                </c:pt>
                <c:pt idx="59">
                  <c:v>1.1822377243080082E-2</c:v>
                </c:pt>
                <c:pt idx="60">
                  <c:v>1.1401747352810179E-2</c:v>
                </c:pt>
                <c:pt idx="61">
                  <c:v>1.1632710834837356E-2</c:v>
                </c:pt>
                <c:pt idx="62">
                  <c:v>1.2115137383935271E-2</c:v>
                </c:pt>
                <c:pt idx="63">
                  <c:v>1.204636706061591E-2</c:v>
                </c:pt>
                <c:pt idx="64">
                  <c:v>1.0949125974639254E-2</c:v>
                </c:pt>
                <c:pt idx="65">
                  <c:v>1.0483550589755742E-2</c:v>
                </c:pt>
                <c:pt idx="66">
                  <c:v>1.1311828591034337E-2</c:v>
                </c:pt>
                <c:pt idx="67">
                  <c:v>1.186268294922567E-2</c:v>
                </c:pt>
                <c:pt idx="68">
                  <c:v>1.1890804785206809E-2</c:v>
                </c:pt>
                <c:pt idx="69">
                  <c:v>1.1813335050489754E-2</c:v>
                </c:pt>
                <c:pt idx="70">
                  <c:v>1.1730001612159029E-2</c:v>
                </c:pt>
                <c:pt idx="71">
                  <c:v>1.1363754251150743E-2</c:v>
                </c:pt>
                <c:pt idx="72">
                  <c:v>1.0502399681824594E-2</c:v>
                </c:pt>
                <c:pt idx="73">
                  <c:v>1.0008532889252152E-2</c:v>
                </c:pt>
                <c:pt idx="74">
                  <c:v>1.0207067314010094E-2</c:v>
                </c:pt>
                <c:pt idx="75">
                  <c:v>1.0627076991603951E-2</c:v>
                </c:pt>
                <c:pt idx="76">
                  <c:v>1.105742340293068E-2</c:v>
                </c:pt>
                <c:pt idx="77">
                  <c:v>1.0893278168091382E-2</c:v>
                </c:pt>
                <c:pt idx="78">
                  <c:v>1.0052263564800427E-2</c:v>
                </c:pt>
                <c:pt idx="79">
                  <c:v>1.0202773799325569E-2</c:v>
                </c:pt>
                <c:pt idx="80">
                  <c:v>1.0985241485780985E-2</c:v>
                </c:pt>
                <c:pt idx="81">
                  <c:v>1.0508791816739277E-2</c:v>
                </c:pt>
                <c:pt idx="82">
                  <c:v>9.9728712599023266E-3</c:v>
                </c:pt>
                <c:pt idx="83">
                  <c:v>9.9408406198930772E-3</c:v>
                </c:pt>
                <c:pt idx="84">
                  <c:v>9.5909655577032862E-3</c:v>
                </c:pt>
                <c:pt idx="85">
                  <c:v>9.2584327521646088E-3</c:v>
                </c:pt>
                <c:pt idx="86">
                  <c:v>9.3388161335488402E-3</c:v>
                </c:pt>
                <c:pt idx="87">
                  <c:v>9.6341064284990469E-3</c:v>
                </c:pt>
                <c:pt idx="88">
                  <c:v>9.7716313257094518E-3</c:v>
                </c:pt>
                <c:pt idx="89">
                  <c:v>9.8232422280019674E-3</c:v>
                </c:pt>
                <c:pt idx="90">
                  <c:v>9.4204709508496267E-3</c:v>
                </c:pt>
                <c:pt idx="91">
                  <c:v>8.642151984341569E-3</c:v>
                </c:pt>
                <c:pt idx="92">
                  <c:v>8.4553356797439187E-3</c:v>
                </c:pt>
                <c:pt idx="93">
                  <c:v>8.6768145365443434E-3</c:v>
                </c:pt>
                <c:pt idx="94">
                  <c:v>7.8559047037778142E-3</c:v>
                </c:pt>
                <c:pt idx="95">
                  <c:v>6.5026158327322007E-3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90-461A-9484-255CAD82DE6C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</c:numCache>
            </c:numRef>
          </c:xVal>
          <c:yVal>
            <c:numRef>
              <c:f>'SS-12.5mN-15'!$E$2:$E$96</c:f>
              <c:numCache>
                <c:formatCode>General</c:formatCode>
                <c:ptCount val="95"/>
                <c:pt idx="1">
                  <c:v>3.1391697791521227E-2</c:v>
                </c:pt>
                <c:pt idx="2">
                  <c:v>3.249053704272447E-2</c:v>
                </c:pt>
                <c:pt idx="3">
                  <c:v>3.041481489574022E-2</c:v>
                </c:pt>
                <c:pt idx="4">
                  <c:v>2.8843806001213064E-2</c:v>
                </c:pt>
                <c:pt idx="5">
                  <c:v>2.7987113251266862E-2</c:v>
                </c:pt>
                <c:pt idx="6">
                  <c:v>2.7735312232770749E-2</c:v>
                </c:pt>
                <c:pt idx="7">
                  <c:v>2.6979520545040981E-2</c:v>
                </c:pt>
                <c:pt idx="8">
                  <c:v>2.5744321448319431E-2</c:v>
                </c:pt>
                <c:pt idx="9">
                  <c:v>2.427346564637857E-2</c:v>
                </c:pt>
                <c:pt idx="10">
                  <c:v>2.4310726377211187E-2</c:v>
                </c:pt>
                <c:pt idx="11">
                  <c:v>2.5523202631583152E-2</c:v>
                </c:pt>
                <c:pt idx="12">
                  <c:v>2.635092025581311E-2</c:v>
                </c:pt>
                <c:pt idx="13">
                  <c:v>2.5212284904129158E-2</c:v>
                </c:pt>
                <c:pt idx="14">
                  <c:v>2.2698405109152716E-2</c:v>
                </c:pt>
                <c:pt idx="15">
                  <c:v>2.1587151280711561E-2</c:v>
                </c:pt>
                <c:pt idx="16">
                  <c:v>2.1402311919095748E-2</c:v>
                </c:pt>
                <c:pt idx="17">
                  <c:v>2.1030223042016398E-2</c:v>
                </c:pt>
                <c:pt idx="18">
                  <c:v>2.1595058690696729E-2</c:v>
                </c:pt>
                <c:pt idx="19">
                  <c:v>2.1988811263722742E-2</c:v>
                </c:pt>
                <c:pt idx="20">
                  <c:v>2.1672708912145504E-2</c:v>
                </c:pt>
                <c:pt idx="21">
                  <c:v>2.1514920584206901E-2</c:v>
                </c:pt>
                <c:pt idx="22">
                  <c:v>2.0049670318681923E-2</c:v>
                </c:pt>
                <c:pt idx="23">
                  <c:v>1.9967999381374578E-2</c:v>
                </c:pt>
                <c:pt idx="24">
                  <c:v>2.1009192329911514E-2</c:v>
                </c:pt>
                <c:pt idx="25">
                  <c:v>2.0695540919855333E-2</c:v>
                </c:pt>
                <c:pt idx="26">
                  <c:v>2.0489848187747732E-2</c:v>
                </c:pt>
                <c:pt idx="27">
                  <c:v>1.9827927198503105E-2</c:v>
                </c:pt>
                <c:pt idx="28">
                  <c:v>1.9702559601014372E-2</c:v>
                </c:pt>
                <c:pt idx="29">
                  <c:v>1.9545391498839298E-2</c:v>
                </c:pt>
                <c:pt idx="30">
                  <c:v>1.9537079817727329E-2</c:v>
                </c:pt>
                <c:pt idx="31">
                  <c:v>1.9609492620931646E-2</c:v>
                </c:pt>
                <c:pt idx="32">
                  <c:v>1.9478962932645165E-2</c:v>
                </c:pt>
                <c:pt idx="33">
                  <c:v>1.9595672379080897E-2</c:v>
                </c:pt>
                <c:pt idx="34">
                  <c:v>1.8598277750113228E-2</c:v>
                </c:pt>
                <c:pt idx="35">
                  <c:v>1.7349869864512726E-2</c:v>
                </c:pt>
                <c:pt idx="36">
                  <c:v>1.731812973566093E-2</c:v>
                </c:pt>
                <c:pt idx="37">
                  <c:v>1.7993095453076233E-2</c:v>
                </c:pt>
                <c:pt idx="38">
                  <c:v>1.7597232474378874E-2</c:v>
                </c:pt>
                <c:pt idx="39">
                  <c:v>1.6099125999578429E-2</c:v>
                </c:pt>
                <c:pt idx="40">
                  <c:v>1.59027032849141E-2</c:v>
                </c:pt>
                <c:pt idx="41">
                  <c:v>1.7052546346068159E-2</c:v>
                </c:pt>
                <c:pt idx="42">
                  <c:v>1.7312236510710389E-2</c:v>
                </c:pt>
                <c:pt idx="43">
                  <c:v>1.6830385027927806E-2</c:v>
                </c:pt>
                <c:pt idx="44">
                  <c:v>1.6436486383441487E-2</c:v>
                </c:pt>
                <c:pt idx="45">
                  <c:v>1.6307020662280472E-2</c:v>
                </c:pt>
                <c:pt idx="46">
                  <c:v>1.5451988031921172E-2</c:v>
                </c:pt>
                <c:pt idx="47">
                  <c:v>1.5264759796214078E-2</c:v>
                </c:pt>
                <c:pt idx="48">
                  <c:v>1.5308394480534318E-2</c:v>
                </c:pt>
                <c:pt idx="49">
                  <c:v>1.4701462934251463E-2</c:v>
                </c:pt>
                <c:pt idx="50">
                  <c:v>1.5006034185979211E-2</c:v>
                </c:pt>
                <c:pt idx="51">
                  <c:v>1.5557070005178282E-2</c:v>
                </c:pt>
                <c:pt idx="52">
                  <c:v>1.5688685592851914E-2</c:v>
                </c:pt>
                <c:pt idx="53">
                  <c:v>1.5561661258927273E-2</c:v>
                </c:pt>
                <c:pt idx="54">
                  <c:v>1.5236156656552799E-2</c:v>
                </c:pt>
                <c:pt idx="55">
                  <c:v>1.4795568068395699E-2</c:v>
                </c:pt>
                <c:pt idx="56">
                  <c:v>1.4996330475924722E-2</c:v>
                </c:pt>
                <c:pt idx="57">
                  <c:v>1.5036580830249151E-2</c:v>
                </c:pt>
                <c:pt idx="58">
                  <c:v>1.5147457636846346E-2</c:v>
                </c:pt>
                <c:pt idx="59">
                  <c:v>1.5360832651714859E-2</c:v>
                </c:pt>
                <c:pt idx="60">
                  <c:v>1.5383569572077215E-2</c:v>
                </c:pt>
                <c:pt idx="61">
                  <c:v>1.5341848058809166E-2</c:v>
                </c:pt>
                <c:pt idx="62">
                  <c:v>1.5325384952789529E-2</c:v>
                </c:pt>
                <c:pt idx="63">
                  <c:v>1.4796765754623596E-2</c:v>
                </c:pt>
                <c:pt idx="64">
                  <c:v>1.3765454240761494E-2</c:v>
                </c:pt>
                <c:pt idx="65">
                  <c:v>1.3782865585520962E-2</c:v>
                </c:pt>
                <c:pt idx="66">
                  <c:v>1.3974786576045254E-2</c:v>
                </c:pt>
                <c:pt idx="67">
                  <c:v>1.3503133947791733E-2</c:v>
                </c:pt>
                <c:pt idx="68">
                  <c:v>1.3914685746027054E-2</c:v>
                </c:pt>
                <c:pt idx="69">
                  <c:v>1.427367288141688E-2</c:v>
                </c:pt>
                <c:pt idx="70">
                  <c:v>1.3750938585853629E-2</c:v>
                </c:pt>
                <c:pt idx="71">
                  <c:v>1.4039503859126537E-2</c:v>
                </c:pt>
                <c:pt idx="72">
                  <c:v>1.3218384115337118E-2</c:v>
                </c:pt>
                <c:pt idx="73">
                  <c:v>1.2253588691709305E-2</c:v>
                </c:pt>
                <c:pt idx="74">
                  <c:v>1.2363303636376138E-2</c:v>
                </c:pt>
                <c:pt idx="75">
                  <c:v>1.2356564771345391E-2</c:v>
                </c:pt>
                <c:pt idx="76">
                  <c:v>1.2380427180575426E-2</c:v>
                </c:pt>
                <c:pt idx="77">
                  <c:v>1.2208194970749819E-2</c:v>
                </c:pt>
                <c:pt idx="78">
                  <c:v>1.1454054844276754E-2</c:v>
                </c:pt>
                <c:pt idx="79">
                  <c:v>1.1255681277047298E-2</c:v>
                </c:pt>
                <c:pt idx="80">
                  <c:v>1.2385292803085708E-2</c:v>
                </c:pt>
                <c:pt idx="81">
                  <c:v>1.2990896776390013E-2</c:v>
                </c:pt>
                <c:pt idx="82">
                  <c:v>1.2418469446300713E-2</c:v>
                </c:pt>
                <c:pt idx="83">
                  <c:v>1.1127874352071137E-2</c:v>
                </c:pt>
                <c:pt idx="84">
                  <c:v>1.08719245535137E-2</c:v>
                </c:pt>
                <c:pt idx="85">
                  <c:v>1.2105844116721966E-2</c:v>
                </c:pt>
                <c:pt idx="86">
                  <c:v>1.2775909115016778E-2</c:v>
                </c:pt>
                <c:pt idx="87">
                  <c:v>1.2433592852709252E-2</c:v>
                </c:pt>
                <c:pt idx="88">
                  <c:v>1.2009078152061974E-2</c:v>
                </c:pt>
                <c:pt idx="89">
                  <c:v>1.1959278728295646E-2</c:v>
                </c:pt>
                <c:pt idx="90">
                  <c:v>1.1431560649149805E-2</c:v>
                </c:pt>
                <c:pt idx="91">
                  <c:v>1.1577885211660758E-2</c:v>
                </c:pt>
                <c:pt idx="92">
                  <c:v>1.2483964974262384E-2</c:v>
                </c:pt>
                <c:pt idx="93">
                  <c:v>1.3115462529047552E-2</c:v>
                </c:pt>
                <c:pt idx="94">
                  <c:v>1.3227161224517579E-2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90-461A-9484-255CAD82DE6C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'HS-12.5mN-15'!$A$2:$A$96</c:f>
              <c:numCache>
                <c:formatCode>General</c:formatCode>
                <c:ptCount val="95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</c:numCache>
            </c:numRef>
          </c:xVal>
          <c:yVal>
            <c:numRef>
              <c:f>'HS-12.5mN-15'!$E$2:$E$96</c:f>
              <c:numCache>
                <c:formatCode>General</c:formatCode>
                <c:ptCount val="95"/>
                <c:pt idx="1">
                  <c:v>2.3927518820168435E-2</c:v>
                </c:pt>
                <c:pt idx="2">
                  <c:v>2.3682419289834552E-2</c:v>
                </c:pt>
                <c:pt idx="3">
                  <c:v>2.257742261429084E-2</c:v>
                </c:pt>
                <c:pt idx="4">
                  <c:v>2.1249198950157405E-2</c:v>
                </c:pt>
                <c:pt idx="5">
                  <c:v>1.9971828675992224E-2</c:v>
                </c:pt>
                <c:pt idx="6">
                  <c:v>1.6854810616386214E-2</c:v>
                </c:pt>
                <c:pt idx="7">
                  <c:v>1.6761784624971708E-2</c:v>
                </c:pt>
                <c:pt idx="8">
                  <c:v>1.79333897140849E-2</c:v>
                </c:pt>
                <c:pt idx="9">
                  <c:v>1.7145363159111734E-2</c:v>
                </c:pt>
                <c:pt idx="10">
                  <c:v>1.7929269595238717E-2</c:v>
                </c:pt>
                <c:pt idx="11">
                  <c:v>1.9090180561846276E-2</c:v>
                </c:pt>
                <c:pt idx="12">
                  <c:v>1.8961109415345352E-2</c:v>
                </c:pt>
                <c:pt idx="13">
                  <c:v>1.8218371416273863E-2</c:v>
                </c:pt>
                <c:pt idx="14">
                  <c:v>1.7970727032211111E-2</c:v>
                </c:pt>
                <c:pt idx="15">
                  <c:v>1.7867914765432761E-2</c:v>
                </c:pt>
                <c:pt idx="16">
                  <c:v>1.7554507264155174E-2</c:v>
                </c:pt>
                <c:pt idx="17">
                  <c:v>1.728592534378318E-2</c:v>
                </c:pt>
                <c:pt idx="18">
                  <c:v>1.7056233307373408E-2</c:v>
                </c:pt>
                <c:pt idx="19">
                  <c:v>1.639711083926253E-2</c:v>
                </c:pt>
                <c:pt idx="20">
                  <c:v>1.5911838362698029E-2</c:v>
                </c:pt>
                <c:pt idx="21">
                  <c:v>1.5950630252595806E-2</c:v>
                </c:pt>
                <c:pt idx="22">
                  <c:v>1.6067042600035126E-2</c:v>
                </c:pt>
                <c:pt idx="23">
                  <c:v>1.5321236234388179E-2</c:v>
                </c:pt>
                <c:pt idx="24">
                  <c:v>1.4619293355013135E-2</c:v>
                </c:pt>
                <c:pt idx="25">
                  <c:v>1.4810638565723627E-2</c:v>
                </c:pt>
                <c:pt idx="26">
                  <c:v>1.4661230040273915E-2</c:v>
                </c:pt>
                <c:pt idx="27">
                  <c:v>1.4642387146562574E-2</c:v>
                </c:pt>
                <c:pt idx="28">
                  <c:v>1.471110645142663E-2</c:v>
                </c:pt>
                <c:pt idx="29">
                  <c:v>1.4014974844835323E-2</c:v>
                </c:pt>
                <c:pt idx="30">
                  <c:v>1.3901278423798629E-2</c:v>
                </c:pt>
                <c:pt idx="31">
                  <c:v>1.4369369269523589E-2</c:v>
                </c:pt>
                <c:pt idx="32">
                  <c:v>1.3621946818807715E-2</c:v>
                </c:pt>
                <c:pt idx="33">
                  <c:v>1.2653933740380194E-2</c:v>
                </c:pt>
                <c:pt idx="34">
                  <c:v>1.2282103683262135E-2</c:v>
                </c:pt>
                <c:pt idx="35">
                  <c:v>1.184788133525715E-2</c:v>
                </c:pt>
                <c:pt idx="36">
                  <c:v>1.1600353897880993E-2</c:v>
                </c:pt>
                <c:pt idx="37">
                  <c:v>1.175623871581115E-2</c:v>
                </c:pt>
                <c:pt idx="38">
                  <c:v>1.1824267800980819E-2</c:v>
                </c:pt>
                <c:pt idx="39">
                  <c:v>1.1307548593608652E-2</c:v>
                </c:pt>
                <c:pt idx="40">
                  <c:v>1.1314894181830775E-2</c:v>
                </c:pt>
                <c:pt idx="41">
                  <c:v>1.1631740346175245E-2</c:v>
                </c:pt>
                <c:pt idx="42">
                  <c:v>1.1815843801306361E-2</c:v>
                </c:pt>
                <c:pt idx="43">
                  <c:v>1.1604798957906464E-2</c:v>
                </c:pt>
                <c:pt idx="44">
                  <c:v>1.1349948496083001E-2</c:v>
                </c:pt>
                <c:pt idx="45">
                  <c:v>1.1370958610606526E-2</c:v>
                </c:pt>
                <c:pt idx="46">
                  <c:v>1.1462156955088992E-2</c:v>
                </c:pt>
                <c:pt idx="47">
                  <c:v>1.1669779876173448E-2</c:v>
                </c:pt>
                <c:pt idx="48">
                  <c:v>1.1512948160594847E-2</c:v>
                </c:pt>
                <c:pt idx="49">
                  <c:v>1.1329542548403066E-2</c:v>
                </c:pt>
                <c:pt idx="50">
                  <c:v>1.1151905557611365E-2</c:v>
                </c:pt>
                <c:pt idx="51">
                  <c:v>1.098113804484268E-2</c:v>
                </c:pt>
                <c:pt idx="52">
                  <c:v>1.0531348229631414E-2</c:v>
                </c:pt>
                <c:pt idx="53">
                  <c:v>9.6126872149216464E-3</c:v>
                </c:pt>
                <c:pt idx="54">
                  <c:v>9.9564124189159484E-3</c:v>
                </c:pt>
                <c:pt idx="55">
                  <c:v>1.0595883473429813E-2</c:v>
                </c:pt>
                <c:pt idx="56">
                  <c:v>9.8612992663535959E-3</c:v>
                </c:pt>
                <c:pt idx="57">
                  <c:v>9.506237085168812E-3</c:v>
                </c:pt>
                <c:pt idx="58">
                  <c:v>9.9164641551530083E-3</c:v>
                </c:pt>
                <c:pt idx="59">
                  <c:v>1.0464713219597757E-2</c:v>
                </c:pt>
                <c:pt idx="60">
                  <c:v>1.0409997580048073E-2</c:v>
                </c:pt>
                <c:pt idx="61">
                  <c:v>9.5162128549058887E-3</c:v>
                </c:pt>
                <c:pt idx="62">
                  <c:v>9.2563447113264558E-3</c:v>
                </c:pt>
                <c:pt idx="63">
                  <c:v>9.1561700641918462E-3</c:v>
                </c:pt>
                <c:pt idx="64">
                  <c:v>8.5441152460788636E-3</c:v>
                </c:pt>
                <c:pt idx="65">
                  <c:v>8.0891873718513252E-3</c:v>
                </c:pt>
                <c:pt idx="66">
                  <c:v>8.3207671944368622E-3</c:v>
                </c:pt>
                <c:pt idx="67">
                  <c:v>8.5514064307939449E-3</c:v>
                </c:pt>
                <c:pt idx="68">
                  <c:v>8.0008477823324126E-3</c:v>
                </c:pt>
                <c:pt idx="69">
                  <c:v>7.8528770161587717E-3</c:v>
                </c:pt>
                <c:pt idx="70">
                  <c:v>8.1844401815709834E-3</c:v>
                </c:pt>
                <c:pt idx="71">
                  <c:v>8.3786107310672014E-3</c:v>
                </c:pt>
                <c:pt idx="72">
                  <c:v>8.3514315727420702E-3</c:v>
                </c:pt>
                <c:pt idx="73">
                  <c:v>8.3365903662881852E-3</c:v>
                </c:pt>
                <c:pt idx="74">
                  <c:v>8.3916813530275549E-3</c:v>
                </c:pt>
                <c:pt idx="75">
                  <c:v>8.5996760556415041E-3</c:v>
                </c:pt>
                <c:pt idx="76">
                  <c:v>8.7074981554222854E-3</c:v>
                </c:pt>
                <c:pt idx="77">
                  <c:v>8.6124059396078222E-3</c:v>
                </c:pt>
                <c:pt idx="78">
                  <c:v>8.1649449326586469E-3</c:v>
                </c:pt>
                <c:pt idx="79">
                  <c:v>7.9394454586083438E-3</c:v>
                </c:pt>
                <c:pt idx="80">
                  <c:v>8.1126757997571023E-3</c:v>
                </c:pt>
                <c:pt idx="81">
                  <c:v>8.0933343049469936E-3</c:v>
                </c:pt>
                <c:pt idx="82">
                  <c:v>8.0323958276230286E-3</c:v>
                </c:pt>
                <c:pt idx="83">
                  <c:v>7.4696971854686161E-3</c:v>
                </c:pt>
                <c:pt idx="84">
                  <c:v>7.4969399590808002E-3</c:v>
                </c:pt>
                <c:pt idx="85">
                  <c:v>8.3440234497118033E-3</c:v>
                </c:pt>
                <c:pt idx="86">
                  <c:v>8.2351940263439422E-3</c:v>
                </c:pt>
                <c:pt idx="87">
                  <c:v>7.9620662174293456E-3</c:v>
                </c:pt>
                <c:pt idx="88">
                  <c:v>8.4538801091384383E-3</c:v>
                </c:pt>
                <c:pt idx="89">
                  <c:v>8.2681593181354301E-3</c:v>
                </c:pt>
                <c:pt idx="90">
                  <c:v>7.3854461722659727E-3</c:v>
                </c:pt>
                <c:pt idx="91">
                  <c:v>6.9589675478277995E-3</c:v>
                </c:pt>
                <c:pt idx="92">
                  <c:v>6.7370834646275374E-3</c:v>
                </c:pt>
                <c:pt idx="93">
                  <c:v>6.996078696575969E-3</c:v>
                </c:pt>
                <c:pt idx="94">
                  <c:v>7.6094919919168745E-3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90-461A-9484-255CAD82D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Pu-12.5mN-15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'Pu-12.5mN-15'!$H$2:$H$100</c:f>
              <c:numCache>
                <c:formatCode>General</c:formatCode>
                <c:ptCount val="99"/>
                <c:pt idx="1">
                  <c:v>-3.8159707494469544</c:v>
                </c:pt>
                <c:pt idx="2">
                  <c:v>-3.6871875974087622</c:v>
                </c:pt>
                <c:pt idx="3">
                  <c:v>-3.6553137218467873</c:v>
                </c:pt>
                <c:pt idx="4">
                  <c:v>-3.7421256013612174</c:v>
                </c:pt>
                <c:pt idx="5">
                  <c:v>-3.7849364880102536</c:v>
                </c:pt>
                <c:pt idx="6">
                  <c:v>-3.7794362170042834</c:v>
                </c:pt>
                <c:pt idx="7">
                  <c:v>-3.82388752678487</c:v>
                </c:pt>
                <c:pt idx="8">
                  <c:v>-3.8177669463487054</c:v>
                </c:pt>
                <c:pt idx="9">
                  <c:v>-3.7899389439868232</c:v>
                </c:pt>
                <c:pt idx="10">
                  <c:v>-3.785581186477724</c:v>
                </c:pt>
                <c:pt idx="11">
                  <c:v>-3.7791133635046537</c:v>
                </c:pt>
                <c:pt idx="12">
                  <c:v>-3.8098869756911413</c:v>
                </c:pt>
                <c:pt idx="13">
                  <c:v>-3.8249391731899229</c:v>
                </c:pt>
                <c:pt idx="14">
                  <c:v>-3.8178554052483298</c:v>
                </c:pt>
                <c:pt idx="15">
                  <c:v>-3.8503947603007265</c:v>
                </c:pt>
                <c:pt idx="16">
                  <c:v>-3.9153858153008541</c:v>
                </c:pt>
                <c:pt idx="17">
                  <c:v>-3.956045556686882</c:v>
                </c:pt>
                <c:pt idx="18">
                  <c:v>-3.9611075621168927</c:v>
                </c:pt>
                <c:pt idx="19">
                  <c:v>-3.9616783172319421</c:v>
                </c:pt>
                <c:pt idx="20">
                  <c:v>-3.943157411210648</c:v>
                </c:pt>
                <c:pt idx="21">
                  <c:v>-3.9394515385313369</c:v>
                </c:pt>
                <c:pt idx="22">
                  <c:v>-3.9740960514625048</c:v>
                </c:pt>
                <c:pt idx="23">
                  <c:v>-3.9954132087138299</c:v>
                </c:pt>
                <c:pt idx="24">
                  <c:v>-4.0144385901477042</c:v>
                </c:pt>
                <c:pt idx="25">
                  <c:v>-4.0437278325172876</c:v>
                </c:pt>
                <c:pt idx="26">
                  <c:v>-4.0845973358998489</c:v>
                </c:pt>
                <c:pt idx="27">
                  <c:v>-4.0851450498239714</c:v>
                </c:pt>
                <c:pt idx="28">
                  <c:v>-4.069529711965524</c:v>
                </c:pt>
                <c:pt idx="29">
                  <c:v>-4.1371187484173877</c:v>
                </c:pt>
                <c:pt idx="30">
                  <c:v>-4.188574522311689</c:v>
                </c:pt>
                <c:pt idx="31">
                  <c:v>-4.1677039492118872</c:v>
                </c:pt>
                <c:pt idx="32">
                  <c:v>-4.1886308961117527</c:v>
                </c:pt>
                <c:pt idx="33">
                  <c:v>-4.2240064735261118</c:v>
                </c:pt>
                <c:pt idx="34">
                  <c:v>-4.1734402512520647</c:v>
                </c:pt>
                <c:pt idx="35">
                  <c:v>-4.148128886521266</c:v>
                </c:pt>
                <c:pt idx="36">
                  <c:v>-4.2005869121089896</c:v>
                </c:pt>
                <c:pt idx="37">
                  <c:v>-4.2072581464695116</c:v>
                </c:pt>
                <c:pt idx="38">
                  <c:v>-4.1662928382835993</c:v>
                </c:pt>
                <c:pt idx="39">
                  <c:v>-4.1783349796881852</c:v>
                </c:pt>
                <c:pt idx="40">
                  <c:v>-4.2141263152447053</c:v>
                </c:pt>
                <c:pt idx="41">
                  <c:v>-4.1971557180425183</c:v>
                </c:pt>
                <c:pt idx="42">
                  <c:v>-4.1914595408560062</c:v>
                </c:pt>
                <c:pt idx="43">
                  <c:v>-4.227666153564817</c:v>
                </c:pt>
                <c:pt idx="44">
                  <c:v>-4.2465080891798612</c:v>
                </c:pt>
                <c:pt idx="45">
                  <c:v>-4.2515495487361861</c:v>
                </c:pt>
                <c:pt idx="46">
                  <c:v>-4.3083819780816954</c:v>
                </c:pt>
                <c:pt idx="47">
                  <c:v>-4.3606065202839792</c:v>
                </c:pt>
                <c:pt idx="48">
                  <c:v>-4.3246738562029519</c:v>
                </c:pt>
                <c:pt idx="49">
                  <c:v>-4.315094934843227</c:v>
                </c:pt>
                <c:pt idx="50">
                  <c:v>-4.3564558831518818</c:v>
                </c:pt>
                <c:pt idx="51">
                  <c:v>-4.3281307155763828</c:v>
                </c:pt>
                <c:pt idx="52">
                  <c:v>-4.3618269358100887</c:v>
                </c:pt>
                <c:pt idx="53">
                  <c:v>-4.394980323639305</c:v>
                </c:pt>
                <c:pt idx="54">
                  <c:v>-4.3320128196548664</c:v>
                </c:pt>
                <c:pt idx="55">
                  <c:v>-4.3288792154877074</c:v>
                </c:pt>
                <c:pt idx="56">
                  <c:v>-4.362719230906456</c:v>
                </c:pt>
                <c:pt idx="57">
                  <c:v>-4.4108549211761696</c:v>
                </c:pt>
                <c:pt idx="58">
                  <c:v>-4.4923577838391298</c:v>
                </c:pt>
                <c:pt idx="59">
                  <c:v>-4.5281923991222239</c:v>
                </c:pt>
                <c:pt idx="60">
                  <c:v>-4.5581790924176708</c:v>
                </c:pt>
                <c:pt idx="61">
                  <c:v>-4.5561901734877379</c:v>
                </c:pt>
                <c:pt idx="62">
                  <c:v>-4.5148117067167286</c:v>
                </c:pt>
                <c:pt idx="63">
                  <c:v>-4.5448527461155175</c:v>
                </c:pt>
                <c:pt idx="64">
                  <c:v>-4.5559555245087591</c:v>
                </c:pt>
                <c:pt idx="65">
                  <c:v>-4.5179034030000746</c:v>
                </c:pt>
                <c:pt idx="66">
                  <c:v>-4.4735671094074405</c:v>
                </c:pt>
                <c:pt idx="67">
                  <c:v>-4.4775199377153072</c:v>
                </c:pt>
                <c:pt idx="68">
                  <c:v>-4.5034413140049514</c:v>
                </c:pt>
                <c:pt idx="69">
                  <c:v>-4.4777965568862568</c:v>
                </c:pt>
                <c:pt idx="70">
                  <c:v>-4.4573900287918056</c:v>
                </c:pt>
                <c:pt idx="71">
                  <c:v>-4.4771929902484837</c:v>
                </c:pt>
                <c:pt idx="72">
                  <c:v>-4.5133334749242948</c:v>
                </c:pt>
                <c:pt idx="73">
                  <c:v>-4.5013439105197719</c:v>
                </c:pt>
                <c:pt idx="74">
                  <c:v>-4.492842572326226</c:v>
                </c:pt>
                <c:pt idx="75">
                  <c:v>-4.5171908576719861</c:v>
                </c:pt>
                <c:pt idx="76">
                  <c:v>-4.5193557947207355</c:v>
                </c:pt>
                <c:pt idx="77">
                  <c:v>-4.5947857412034674</c:v>
                </c:pt>
                <c:pt idx="78">
                  <c:v>-4.612191141849074</c:v>
                </c:pt>
                <c:pt idx="79">
                  <c:v>-4.5439558042866004</c:v>
                </c:pt>
                <c:pt idx="80">
                  <c:v>-4.5578640212469388</c:v>
                </c:pt>
                <c:pt idx="81">
                  <c:v>-4.5873576604301434</c:v>
                </c:pt>
                <c:pt idx="82">
                  <c:v>-4.6049310360362723</c:v>
                </c:pt>
                <c:pt idx="83">
                  <c:v>-4.6286877732007126</c:v>
                </c:pt>
                <c:pt idx="84">
                  <c:v>-4.6558833887396425</c:v>
                </c:pt>
                <c:pt idx="85">
                  <c:v>-4.6747835757295073</c:v>
                </c:pt>
                <c:pt idx="86">
                  <c:v>-4.6890568225181513</c:v>
                </c:pt>
                <c:pt idx="87">
                  <c:v>-4.6788504582479327</c:v>
                </c:pt>
                <c:pt idx="88">
                  <c:v>-4.6052954371673751</c:v>
                </c:pt>
                <c:pt idx="89">
                  <c:v>-4.5703947263050084</c:v>
                </c:pt>
                <c:pt idx="90">
                  <c:v>-4.6253129293890787</c:v>
                </c:pt>
                <c:pt idx="91">
                  <c:v>-4.6634405153822058</c:v>
                </c:pt>
                <c:pt idx="92">
                  <c:v>-4.6775408084220933</c:v>
                </c:pt>
                <c:pt idx="93">
                  <c:v>-4.6853040928908429</c:v>
                </c:pt>
                <c:pt idx="94">
                  <c:v>-4.6886033595149268</c:v>
                </c:pt>
                <c:pt idx="95">
                  <c:v>-4.7060618614544314</c:v>
                </c:pt>
                <c:pt idx="96">
                  <c:v>-4.7909890539990041</c:v>
                </c:pt>
                <c:pt idx="97">
                  <c:v>-4.7004282244765863</c:v>
                </c:pt>
                <c:pt idx="98">
                  <c:v>-1.5987841264005289</c:v>
                </c:pt>
              </c:numCache>
            </c:numRef>
          </c:xVal>
          <c:yVal>
            <c:numRef>
              <c:f>'Pu-12.5mN-15'!$J$2:$J$100</c:f>
              <c:numCache>
                <c:formatCode>General</c:formatCode>
                <c:ptCount val="99"/>
                <c:pt idx="1">
                  <c:v>18.609056520633075</c:v>
                </c:pt>
                <c:pt idx="2">
                  <c:v>18.606691759071634</c:v>
                </c:pt>
                <c:pt idx="3">
                  <c:v>18.60412548474217</c:v>
                </c:pt>
                <c:pt idx="4">
                  <c:v>18.601676489949295</c:v>
                </c:pt>
                <c:pt idx="5">
                  <c:v>18.599386504430466</c:v>
                </c:pt>
                <c:pt idx="6">
                  <c:v>18.597152407768487</c:v>
                </c:pt>
                <c:pt idx="7">
                  <c:v>18.594934899039693</c:v>
                </c:pt>
                <c:pt idx="8">
                  <c:v>18.59270623024652</c:v>
                </c:pt>
                <c:pt idx="9">
                  <c:v>18.590542852618409</c:v>
                </c:pt>
                <c:pt idx="10">
                  <c:v>18.588369208210072</c:v>
                </c:pt>
                <c:pt idx="11">
                  <c:v>18.586190450089855</c:v>
                </c:pt>
                <c:pt idx="12">
                  <c:v>18.584033827042937</c:v>
                </c:pt>
                <c:pt idx="13">
                  <c:v>18.581879623124326</c:v>
                </c:pt>
                <c:pt idx="14">
                  <c:v>18.579765675470686</c:v>
                </c:pt>
                <c:pt idx="15">
                  <c:v>18.577670950752125</c:v>
                </c:pt>
                <c:pt idx="16">
                  <c:v>18.575635107146425</c:v>
                </c:pt>
                <c:pt idx="17">
                  <c:v>18.573674455695311</c:v>
                </c:pt>
                <c:pt idx="18">
                  <c:v>18.571742032839349</c:v>
                </c:pt>
                <c:pt idx="19">
                  <c:v>18.56977159805616</c:v>
                </c:pt>
                <c:pt idx="20">
                  <c:v>18.56783525915213</c:v>
                </c:pt>
                <c:pt idx="21">
                  <c:v>18.565944497405891</c:v>
                </c:pt>
                <c:pt idx="22">
                  <c:v>18.564044562949704</c:v>
                </c:pt>
                <c:pt idx="23">
                  <c:v>18.562157494032519</c:v>
                </c:pt>
                <c:pt idx="24">
                  <c:v>18.56032458721301</c:v>
                </c:pt>
                <c:pt idx="25">
                  <c:v>18.558544860495257</c:v>
                </c:pt>
                <c:pt idx="26">
                  <c:v>18.556774838934327</c:v>
                </c:pt>
                <c:pt idx="27">
                  <c:v>18.55504268999935</c:v>
                </c:pt>
                <c:pt idx="28">
                  <c:v>18.553341002654651</c:v>
                </c:pt>
                <c:pt idx="29">
                  <c:v>18.551708027287976</c:v>
                </c:pt>
                <c:pt idx="30">
                  <c:v>18.55009530555559</c:v>
                </c:pt>
                <c:pt idx="31">
                  <c:v>18.548487234113328</c:v>
                </c:pt>
                <c:pt idx="32">
                  <c:v>18.546929177711085</c:v>
                </c:pt>
                <c:pt idx="33">
                  <c:v>18.545377960497675</c:v>
                </c:pt>
                <c:pt idx="34">
                  <c:v>18.543871848032307</c:v>
                </c:pt>
                <c:pt idx="35">
                  <c:v>18.542329285345975</c:v>
                </c:pt>
                <c:pt idx="36">
                  <c:v>18.540811098711725</c:v>
                </c:pt>
                <c:pt idx="37">
                  <c:v>18.539309237767306</c:v>
                </c:pt>
                <c:pt idx="38">
                  <c:v>18.537768902755992</c:v>
                </c:pt>
                <c:pt idx="39">
                  <c:v>18.536267194240377</c:v>
                </c:pt>
                <c:pt idx="40">
                  <c:v>18.534826806534053</c:v>
                </c:pt>
                <c:pt idx="41">
                  <c:v>18.533400383316501</c:v>
                </c:pt>
                <c:pt idx="42">
                  <c:v>18.531944374793675</c:v>
                </c:pt>
                <c:pt idx="43">
                  <c:v>18.5305314365364</c:v>
                </c:pt>
                <c:pt idx="44">
                  <c:v>18.529138939726188</c:v>
                </c:pt>
                <c:pt idx="45">
                  <c:v>18.527747112891287</c:v>
                </c:pt>
                <c:pt idx="46">
                  <c:v>18.526382719141214</c:v>
                </c:pt>
                <c:pt idx="47">
                  <c:v>18.525025655187271</c:v>
                </c:pt>
                <c:pt idx="48">
                  <c:v>18.52370110581688</c:v>
                </c:pt>
                <c:pt idx="49">
                  <c:v>18.522356312691663</c:v>
                </c:pt>
                <c:pt idx="50">
                  <c:v>18.520986429437066</c:v>
                </c:pt>
                <c:pt idx="51">
                  <c:v>18.519624322095144</c:v>
                </c:pt>
                <c:pt idx="52">
                  <c:v>18.518294799651525</c:v>
                </c:pt>
                <c:pt idx="53">
                  <c:v>18.516951006358628</c:v>
                </c:pt>
                <c:pt idx="54">
                  <c:v>18.515613602867049</c:v>
                </c:pt>
                <c:pt idx="55">
                  <c:v>18.514275265218402</c:v>
                </c:pt>
                <c:pt idx="56">
                  <c:v>18.513009733285472</c:v>
                </c:pt>
                <c:pt idx="57">
                  <c:v>18.511740618334354</c:v>
                </c:pt>
                <c:pt idx="58">
                  <c:v>18.510488830338485</c:v>
                </c:pt>
                <c:pt idx="59">
                  <c:v>18.509333196432447</c:v>
                </c:pt>
                <c:pt idx="60">
                  <c:v>18.508179700770878</c:v>
                </c:pt>
                <c:pt idx="61">
                  <c:v>18.50701841986881</c:v>
                </c:pt>
                <c:pt idx="62">
                  <c:v>18.505866341328289</c:v>
                </c:pt>
                <c:pt idx="63">
                  <c:v>18.504745058817765</c:v>
                </c:pt>
                <c:pt idx="64">
                  <c:v>18.503681951808407</c:v>
                </c:pt>
                <c:pt idx="65">
                  <c:v>18.502558987247586</c:v>
                </c:pt>
                <c:pt idx="66">
                  <c:v>18.501421237988374</c:v>
                </c:pt>
                <c:pt idx="67">
                  <c:v>18.500279095492736</c:v>
                </c:pt>
                <c:pt idx="68">
                  <c:v>18.499187738698197</c:v>
                </c:pt>
                <c:pt idx="69">
                  <c:v>18.498077943168045</c:v>
                </c:pt>
                <c:pt idx="70">
                  <c:v>18.496971099676717</c:v>
                </c:pt>
                <c:pt idx="71">
                  <c:v>18.495874043891888</c:v>
                </c:pt>
                <c:pt idx="72">
                  <c:v>18.494810844225693</c:v>
                </c:pt>
                <c:pt idx="73">
                  <c:v>18.493749348316545</c:v>
                </c:pt>
                <c:pt idx="74">
                  <c:v>18.492659427712816</c:v>
                </c:pt>
                <c:pt idx="75">
                  <c:v>18.491621935139115</c:v>
                </c:pt>
                <c:pt idx="76">
                  <c:v>18.490560892155642</c:v>
                </c:pt>
                <c:pt idx="77">
                  <c:v>18.489516660738222</c:v>
                </c:pt>
                <c:pt idx="78">
                  <c:v>18.488486613424531</c:v>
                </c:pt>
                <c:pt idx="79">
                  <c:v>18.487474418184203</c:v>
                </c:pt>
                <c:pt idx="80">
                  <c:v>18.486397692833947</c:v>
                </c:pt>
                <c:pt idx="81">
                  <c:v>18.48533188129673</c:v>
                </c:pt>
                <c:pt idx="82">
                  <c:v>18.484280028579544</c:v>
                </c:pt>
                <c:pt idx="83">
                  <c:v>18.483228865838207</c:v>
                </c:pt>
                <c:pt idx="84">
                  <c:v>18.482179451486154</c:v>
                </c:pt>
                <c:pt idx="85">
                  <c:v>18.481104641497506</c:v>
                </c:pt>
                <c:pt idx="86">
                  <c:v>18.480114746340607</c:v>
                </c:pt>
                <c:pt idx="87">
                  <c:v>18.479128923974692</c:v>
                </c:pt>
                <c:pt idx="88">
                  <c:v>18.47814033408136</c:v>
                </c:pt>
                <c:pt idx="89">
                  <c:v>18.477104661054369</c:v>
                </c:pt>
                <c:pt idx="90">
                  <c:v>18.476112774204001</c:v>
                </c:pt>
                <c:pt idx="91">
                  <c:v>18.475138758141345</c:v>
                </c:pt>
                <c:pt idx="92">
                  <c:v>18.474176211639392</c:v>
                </c:pt>
                <c:pt idx="93">
                  <c:v>18.473264925341919</c:v>
                </c:pt>
                <c:pt idx="94">
                  <c:v>18.472309395061174</c:v>
                </c:pt>
                <c:pt idx="95">
                  <c:v>18.471368061969692</c:v>
                </c:pt>
                <c:pt idx="96">
                  <c:v>18.470445172760158</c:v>
                </c:pt>
                <c:pt idx="97">
                  <c:v>18.469573503454605</c:v>
                </c:pt>
                <c:pt idx="98">
                  <c:v>18.468480097795229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BC-4FBF-806D-DD3520B5F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5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'Pu-12.5mN-15'!$A$2:$A$100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5.7090000000000002E-2</c:v>
                </c:pt>
                <c:pt idx="2">
                  <c:v>0.10745</c:v>
                </c:pt>
                <c:pt idx="3">
                  <c:v>0.15633</c:v>
                </c:pt>
                <c:pt idx="4">
                  <c:v>0.20521</c:v>
                </c:pt>
                <c:pt idx="5">
                  <c:v>0.25707999999999998</c:v>
                </c:pt>
                <c:pt idx="6">
                  <c:v>0.30559999999999998</c:v>
                </c:pt>
                <c:pt idx="7">
                  <c:v>0.35532000000000002</c:v>
                </c:pt>
                <c:pt idx="8">
                  <c:v>0.40817999999999999</c:v>
                </c:pt>
                <c:pt idx="9">
                  <c:v>0.45602999999999999</c:v>
                </c:pt>
                <c:pt idx="10">
                  <c:v>0.50490000000000002</c:v>
                </c:pt>
                <c:pt idx="11">
                  <c:v>0.55266999999999999</c:v>
                </c:pt>
                <c:pt idx="12">
                  <c:v>0.60053999999999996</c:v>
                </c:pt>
                <c:pt idx="13">
                  <c:v>0.65073999999999999</c:v>
                </c:pt>
                <c:pt idx="14">
                  <c:v>0.69911000000000001</c:v>
                </c:pt>
                <c:pt idx="15">
                  <c:v>0.74724999999999997</c:v>
                </c:pt>
                <c:pt idx="16">
                  <c:v>0.79696</c:v>
                </c:pt>
                <c:pt idx="17">
                  <c:v>0.84828000000000003</c:v>
                </c:pt>
                <c:pt idx="18">
                  <c:v>0.89946000000000004</c:v>
                </c:pt>
                <c:pt idx="19">
                  <c:v>0.95155999999999996</c:v>
                </c:pt>
                <c:pt idx="20">
                  <c:v>1.0028999999999999</c:v>
                </c:pt>
                <c:pt idx="21">
                  <c:v>1.0510299999999999</c:v>
                </c:pt>
                <c:pt idx="22">
                  <c:v>1.1010599999999999</c:v>
                </c:pt>
                <c:pt idx="23">
                  <c:v>1.15255</c:v>
                </c:pt>
                <c:pt idx="24">
                  <c:v>1.2029300000000001</c:v>
                </c:pt>
                <c:pt idx="25">
                  <c:v>1.2533799999999999</c:v>
                </c:pt>
                <c:pt idx="26">
                  <c:v>1.3049500000000001</c:v>
                </c:pt>
                <c:pt idx="27">
                  <c:v>1.35823</c:v>
                </c:pt>
                <c:pt idx="28">
                  <c:v>1.40781</c:v>
                </c:pt>
                <c:pt idx="29">
                  <c:v>1.4565699999999999</c:v>
                </c:pt>
                <c:pt idx="30">
                  <c:v>1.5102199999999999</c:v>
                </c:pt>
                <c:pt idx="31">
                  <c:v>1.5635600000000001</c:v>
                </c:pt>
                <c:pt idx="32">
                  <c:v>1.6132200000000001</c:v>
                </c:pt>
                <c:pt idx="33">
                  <c:v>1.6668499999999999</c:v>
                </c:pt>
                <c:pt idx="34">
                  <c:v>1.71844</c:v>
                </c:pt>
                <c:pt idx="35">
                  <c:v>1.7665999999999999</c:v>
                </c:pt>
                <c:pt idx="36">
                  <c:v>1.8160799999999999</c:v>
                </c:pt>
                <c:pt idx="37">
                  <c:v>1.8681300000000001</c:v>
                </c:pt>
                <c:pt idx="38">
                  <c:v>1.9190400000000001</c:v>
                </c:pt>
                <c:pt idx="39">
                  <c:v>1.96695</c:v>
                </c:pt>
                <c:pt idx="40">
                  <c:v>2.0157699999999998</c:v>
                </c:pt>
                <c:pt idx="41">
                  <c:v>2.0646399999999998</c:v>
                </c:pt>
                <c:pt idx="42">
                  <c:v>2.1123400000000001</c:v>
                </c:pt>
                <c:pt idx="43">
                  <c:v>2.1602100000000002</c:v>
                </c:pt>
                <c:pt idx="44">
                  <c:v>2.2092399999999999</c:v>
                </c:pt>
                <c:pt idx="45">
                  <c:v>2.2582100000000001</c:v>
                </c:pt>
                <c:pt idx="46">
                  <c:v>2.30674</c:v>
                </c:pt>
                <c:pt idx="47">
                  <c:v>2.3601100000000002</c:v>
                </c:pt>
                <c:pt idx="48">
                  <c:v>2.4125299999999998</c:v>
                </c:pt>
                <c:pt idx="49">
                  <c:v>2.4617</c:v>
                </c:pt>
                <c:pt idx="50">
                  <c:v>2.5148600000000001</c:v>
                </c:pt>
                <c:pt idx="51">
                  <c:v>2.5690300000000001</c:v>
                </c:pt>
                <c:pt idx="52">
                  <c:v>2.6176499999999998</c:v>
                </c:pt>
                <c:pt idx="53">
                  <c:v>2.67462</c:v>
                </c:pt>
                <c:pt idx="54">
                  <c:v>2.7271200000000002</c:v>
                </c:pt>
                <c:pt idx="55">
                  <c:v>2.7772000000000001</c:v>
                </c:pt>
                <c:pt idx="56">
                  <c:v>2.8266300000000002</c:v>
                </c:pt>
                <c:pt idx="57">
                  <c:v>2.8774000000000002</c:v>
                </c:pt>
                <c:pt idx="58">
                  <c:v>2.9312</c:v>
                </c:pt>
                <c:pt idx="59">
                  <c:v>2.9857399999999998</c:v>
                </c:pt>
                <c:pt idx="60">
                  <c:v>3.03891</c:v>
                </c:pt>
                <c:pt idx="61">
                  <c:v>3.097</c:v>
                </c:pt>
                <c:pt idx="62">
                  <c:v>3.14988</c:v>
                </c:pt>
                <c:pt idx="63">
                  <c:v>3.2016300000000002</c:v>
                </c:pt>
                <c:pt idx="64">
                  <c:v>3.2534800000000001</c:v>
                </c:pt>
                <c:pt idx="65">
                  <c:v>3.30647</c:v>
                </c:pt>
                <c:pt idx="66">
                  <c:v>3.35785</c:v>
                </c:pt>
                <c:pt idx="67">
                  <c:v>3.4071600000000002</c:v>
                </c:pt>
                <c:pt idx="68">
                  <c:v>3.45688</c:v>
                </c:pt>
                <c:pt idx="69">
                  <c:v>3.50732</c:v>
                </c:pt>
                <c:pt idx="70">
                  <c:v>3.5551900000000001</c:v>
                </c:pt>
                <c:pt idx="71">
                  <c:v>3.6030899999999999</c:v>
                </c:pt>
                <c:pt idx="72">
                  <c:v>3.6509399999999999</c:v>
                </c:pt>
                <c:pt idx="73">
                  <c:v>3.7007300000000001</c:v>
                </c:pt>
                <c:pt idx="74">
                  <c:v>3.7486299999999999</c:v>
                </c:pt>
                <c:pt idx="75">
                  <c:v>3.7965100000000001</c:v>
                </c:pt>
                <c:pt idx="76">
                  <c:v>3.84544</c:v>
                </c:pt>
                <c:pt idx="77">
                  <c:v>3.89384</c:v>
                </c:pt>
                <c:pt idx="78">
                  <c:v>3.9488500000000002</c:v>
                </c:pt>
                <c:pt idx="79">
                  <c:v>3.9974400000000001</c:v>
                </c:pt>
                <c:pt idx="80">
                  <c:v>4.0478300000000003</c:v>
                </c:pt>
                <c:pt idx="81">
                  <c:v>4.1003800000000004</c:v>
                </c:pt>
                <c:pt idx="82">
                  <c:v>4.1526199999999998</c:v>
                </c:pt>
                <c:pt idx="83">
                  <c:v>4.2062900000000001</c:v>
                </c:pt>
                <c:pt idx="84">
                  <c:v>4.2609500000000002</c:v>
                </c:pt>
                <c:pt idx="85">
                  <c:v>4.3188599999999999</c:v>
                </c:pt>
                <c:pt idx="86">
                  <c:v>4.3724499999999997</c:v>
                </c:pt>
                <c:pt idx="87">
                  <c:v>4.4270899999999997</c:v>
                </c:pt>
                <c:pt idx="88">
                  <c:v>4.4795100000000003</c:v>
                </c:pt>
                <c:pt idx="89">
                  <c:v>4.5290699999999999</c:v>
                </c:pt>
                <c:pt idx="90">
                  <c:v>4.5781499999999999</c:v>
                </c:pt>
                <c:pt idx="91">
                  <c:v>4.6301100000000002</c:v>
                </c:pt>
                <c:pt idx="92">
                  <c:v>4.6815499999999997</c:v>
                </c:pt>
                <c:pt idx="93">
                  <c:v>4.7315800000000001</c:v>
                </c:pt>
                <c:pt idx="94">
                  <c:v>4.7834300000000001</c:v>
                </c:pt>
                <c:pt idx="95">
                  <c:v>4.8354400000000002</c:v>
                </c:pt>
                <c:pt idx="96">
                  <c:v>4.8872999999999998</c:v>
                </c:pt>
                <c:pt idx="97">
                  <c:v>4.9442899999999996</c:v>
                </c:pt>
                <c:pt idx="98">
                  <c:v>4.9961799999999998</c:v>
                </c:pt>
              </c:numCache>
            </c:numRef>
          </c:xVal>
          <c:yVal>
            <c:numRef>
              <c:f>'Pu-12.5mN-15'!$F$2:$F$100</c:f>
              <c:numCache>
                <c:formatCode>General</c:formatCode>
                <c:ptCount val="99"/>
                <c:pt idx="1">
                  <c:v>0.12072871004601871</c:v>
                </c:pt>
                <c:pt idx="2">
                  <c:v>0.12044355273055463</c:v>
                </c:pt>
                <c:pt idx="3">
                  <c:v>0.1201348578003863</c:v>
                </c:pt>
                <c:pt idx="4">
                  <c:v>0.11984100812421895</c:v>
                </c:pt>
                <c:pt idx="5">
                  <c:v>0.11956688793647439</c:v>
                </c:pt>
                <c:pt idx="6">
                  <c:v>0.1193000621195672</c:v>
                </c:pt>
                <c:pt idx="7">
                  <c:v>0.11903580629355792</c:v>
                </c:pt>
                <c:pt idx="8">
                  <c:v>0.11877081031062568</c:v>
                </c:pt>
                <c:pt idx="9">
                  <c:v>0.11851414193214592</c:v>
                </c:pt>
                <c:pt idx="10">
                  <c:v>0.11825681410114389</c:v>
                </c:pt>
                <c:pt idx="11">
                  <c:v>0.1179994415851916</c:v>
                </c:pt>
                <c:pt idx="12">
                  <c:v>0.11774523548184257</c:v>
                </c:pt>
                <c:pt idx="13">
                  <c:v>0.11749186124204368</c:v>
                </c:pt>
                <c:pt idx="14">
                  <c:v>0.11724375193508818</c:v>
                </c:pt>
                <c:pt idx="15">
                  <c:v>0.1169984155955693</c:v>
                </c:pt>
                <c:pt idx="16">
                  <c:v>0.11676046741412835</c:v>
                </c:pt>
                <c:pt idx="17">
                  <c:v>0.11653176511027584</c:v>
                </c:pt>
                <c:pt idx="18">
                  <c:v>0.11630679390369046</c:v>
                </c:pt>
                <c:pt idx="19">
                  <c:v>0.1160778445903833</c:v>
                </c:pt>
                <c:pt idx="20">
                  <c:v>0.11585329601523819</c:v>
                </c:pt>
                <c:pt idx="21">
                  <c:v>0.11563445199110846</c:v>
                </c:pt>
                <c:pt idx="22">
                  <c:v>0.11541496268512089</c:v>
                </c:pt>
                <c:pt idx="23">
                  <c:v>0.11519737206527819</c:v>
                </c:pt>
                <c:pt idx="24">
                  <c:v>0.11498641940377476</c:v>
                </c:pt>
                <c:pt idx="25">
                  <c:v>0.11478195699855412</c:v>
                </c:pt>
                <c:pt idx="26">
                  <c:v>0.11457897015839874</c:v>
                </c:pt>
                <c:pt idx="27">
                  <c:v>0.11438067410599577</c:v>
                </c:pt>
                <c:pt idx="28">
                  <c:v>0.11418619947483008</c:v>
                </c:pt>
                <c:pt idx="29">
                  <c:v>0.11399988838598436</c:v>
                </c:pt>
                <c:pt idx="30">
                  <c:v>0.1138161864583556</c:v>
                </c:pt>
                <c:pt idx="31">
                  <c:v>0.11363330897867908</c:v>
                </c:pt>
                <c:pt idx="32">
                  <c:v>0.11345639972720081</c:v>
                </c:pt>
                <c:pt idx="33">
                  <c:v>0.11328054064005763</c:v>
                </c:pt>
                <c:pt idx="34">
                  <c:v>0.11311005582259748</c:v>
                </c:pt>
                <c:pt idx="35">
                  <c:v>0.11293571097453614</c:v>
                </c:pt>
                <c:pt idx="36">
                  <c:v>0.1127643835739975</c:v>
                </c:pt>
                <c:pt idx="37">
                  <c:v>0.11259515426164285</c:v>
                </c:pt>
                <c:pt idx="38">
                  <c:v>0.11242185350830348</c:v>
                </c:pt>
                <c:pt idx="39">
                  <c:v>0.11225315535298014</c:v>
                </c:pt>
                <c:pt idx="40">
                  <c:v>0.11209158367887469</c:v>
                </c:pt>
                <c:pt idx="41">
                  <c:v>0.11193180762265206</c:v>
                </c:pt>
                <c:pt idx="42">
                  <c:v>0.11176895254473959</c:v>
                </c:pt>
                <c:pt idx="43">
                  <c:v>0.11161114143064804</c:v>
                </c:pt>
                <c:pt idx="44">
                  <c:v>0.11145583143165726</c:v>
                </c:pt>
                <c:pt idx="45">
                  <c:v>0.11130081211960861</c:v>
                </c:pt>
                <c:pt idx="46">
                  <c:v>0.1111490575372182</c:v>
                </c:pt>
                <c:pt idx="47">
                  <c:v>0.11099832345874505</c:v>
                </c:pt>
                <c:pt idx="48">
                  <c:v>0.11085139802576903</c:v>
                </c:pt>
                <c:pt idx="49">
                  <c:v>0.11070242601849967</c:v>
                </c:pt>
                <c:pt idx="50">
                  <c:v>0.11055088044242634</c:v>
                </c:pt>
                <c:pt idx="51">
                  <c:v>0.11040040078450875</c:v>
                </c:pt>
                <c:pt idx="52">
                  <c:v>0.11025371850417993</c:v>
                </c:pt>
                <c:pt idx="53">
                  <c:v>0.1101056597991646</c:v>
                </c:pt>
                <c:pt idx="54">
                  <c:v>0.10995850253156261</c:v>
                </c:pt>
                <c:pt idx="55">
                  <c:v>0.10981143935987644</c:v>
                </c:pt>
                <c:pt idx="56">
                  <c:v>0.10967255737509479</c:v>
                </c:pt>
                <c:pt idx="57">
                  <c:v>0.10953345857765426</c:v>
                </c:pt>
                <c:pt idx="58">
                  <c:v>0.10939643169125948</c:v>
                </c:pt>
                <c:pt idx="59">
                  <c:v>0.10927008248637188</c:v>
                </c:pt>
                <c:pt idx="60">
                  <c:v>0.10914411258711801</c:v>
                </c:pt>
                <c:pt idx="61">
                  <c:v>0.10901743917953756</c:v>
                </c:pt>
                <c:pt idx="62">
                  <c:v>0.10889191484814467</c:v>
                </c:pt>
                <c:pt idx="63">
                  <c:v>0.10876988467642175</c:v>
                </c:pt>
                <c:pt idx="64">
                  <c:v>0.10865431209351174</c:v>
                </c:pt>
                <c:pt idx="65">
                  <c:v>0.10853236563524073</c:v>
                </c:pt>
                <c:pt idx="66">
                  <c:v>0.10840895323613466</c:v>
                </c:pt>
                <c:pt idx="67">
                  <c:v>0.10828520544599338</c:v>
                </c:pt>
                <c:pt idx="68">
                  <c:v>0.10816709211489836</c:v>
                </c:pt>
                <c:pt idx="69">
                  <c:v>0.10804711534671409</c:v>
                </c:pt>
                <c:pt idx="70">
                  <c:v>0.10792759026032034</c:v>
                </c:pt>
                <c:pt idx="71">
                  <c:v>0.10780925259646058</c:v>
                </c:pt>
                <c:pt idx="72">
                  <c:v>0.10769469074693901</c:v>
                </c:pt>
                <c:pt idx="73">
                  <c:v>0.10758043392557702</c:v>
                </c:pt>
                <c:pt idx="74">
                  <c:v>0.10746324366972168</c:v>
                </c:pt>
                <c:pt idx="75">
                  <c:v>0.10735180916869784</c:v>
                </c:pt>
                <c:pt idx="76">
                  <c:v>0.10723796469243831</c:v>
                </c:pt>
                <c:pt idx="77">
                  <c:v>0.10712604188739085</c:v>
                </c:pt>
                <c:pt idx="78">
                  <c:v>0.10701575380644056</c:v>
                </c:pt>
                <c:pt idx="79">
                  <c:v>0.10690748777222335</c:v>
                </c:pt>
                <c:pt idx="80">
                  <c:v>0.1067924397186996</c:v>
                </c:pt>
                <c:pt idx="81">
                  <c:v>0.1066786797384786</c:v>
                </c:pt>
                <c:pt idx="82">
                  <c:v>0.10656652847297692</c:v>
                </c:pt>
                <c:pt idx="83">
                  <c:v>0.10645456856312432</c:v>
                </c:pt>
                <c:pt idx="84">
                  <c:v>0.10634291220817031</c:v>
                </c:pt>
                <c:pt idx="85">
                  <c:v>0.10622867518645053</c:v>
                </c:pt>
                <c:pt idx="86">
                  <c:v>0.10612357196452744</c:v>
                </c:pt>
                <c:pt idx="87">
                  <c:v>0.10601900452466299</c:v>
                </c:pt>
                <c:pt idx="88">
                  <c:v>0.10591424699793653</c:v>
                </c:pt>
                <c:pt idx="89">
                  <c:v>0.10580461125233863</c:v>
                </c:pt>
                <c:pt idx="90">
                  <c:v>0.1056997170799041</c:v>
                </c:pt>
                <c:pt idx="91">
                  <c:v>0.10559681398042153</c:v>
                </c:pt>
                <c:pt idx="92">
                  <c:v>0.10549522103831672</c:v>
                </c:pt>
                <c:pt idx="93">
                  <c:v>0.1053991284795015</c:v>
                </c:pt>
                <c:pt idx="94">
                  <c:v>0.10529846452206426</c:v>
                </c:pt>
                <c:pt idx="95">
                  <c:v>0.10519939023119726</c:v>
                </c:pt>
                <c:pt idx="96">
                  <c:v>0.1051023476357735</c:v>
                </c:pt>
                <c:pt idx="97">
                  <c:v>0.10501077306256834</c:v>
                </c:pt>
                <c:pt idx="98">
                  <c:v>0.10489601643821056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72-4086-AF8F-513494B5075D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5.2269999999999997E-2</c:v>
                </c:pt>
                <c:pt idx="2">
                  <c:v>0.10264</c:v>
                </c:pt>
                <c:pt idx="3">
                  <c:v>0.15135000000000001</c:v>
                </c:pt>
                <c:pt idx="4">
                  <c:v>0.20027</c:v>
                </c:pt>
                <c:pt idx="5">
                  <c:v>0.25602999999999998</c:v>
                </c:pt>
                <c:pt idx="6">
                  <c:v>0.30697999999999998</c:v>
                </c:pt>
                <c:pt idx="7">
                  <c:v>0.35588999999999998</c:v>
                </c:pt>
                <c:pt idx="8">
                  <c:v>0.40484999999999999</c:v>
                </c:pt>
                <c:pt idx="9">
                  <c:v>0.45506999999999997</c:v>
                </c:pt>
                <c:pt idx="10">
                  <c:v>0.50866</c:v>
                </c:pt>
                <c:pt idx="11">
                  <c:v>0.55652999999999997</c:v>
                </c:pt>
                <c:pt idx="12">
                  <c:v>0.60540000000000005</c:v>
                </c:pt>
                <c:pt idx="13">
                  <c:v>0.65329999999999999</c:v>
                </c:pt>
                <c:pt idx="14">
                  <c:v>0.70123999999999997</c:v>
                </c:pt>
                <c:pt idx="15">
                  <c:v>0.75022</c:v>
                </c:pt>
                <c:pt idx="16">
                  <c:v>0.79874999999999996</c:v>
                </c:pt>
                <c:pt idx="17">
                  <c:v>0.84809999999999997</c:v>
                </c:pt>
                <c:pt idx="18">
                  <c:v>0.89849000000000001</c:v>
                </c:pt>
                <c:pt idx="19">
                  <c:v>0.95250999999999997</c:v>
                </c:pt>
                <c:pt idx="20">
                  <c:v>1.00498</c:v>
                </c:pt>
                <c:pt idx="21">
                  <c:v>1.05542</c:v>
                </c:pt>
                <c:pt idx="22">
                  <c:v>1.1055699999999999</c:v>
                </c:pt>
                <c:pt idx="23">
                  <c:v>1.1550100000000001</c:v>
                </c:pt>
                <c:pt idx="24">
                  <c:v>1.2116899999999999</c:v>
                </c:pt>
                <c:pt idx="25">
                  <c:v>1.2670399999999999</c:v>
                </c:pt>
                <c:pt idx="26">
                  <c:v>1.3229599999999999</c:v>
                </c:pt>
                <c:pt idx="27">
                  <c:v>1.37409</c:v>
                </c:pt>
                <c:pt idx="28">
                  <c:v>1.4263999999999999</c:v>
                </c:pt>
                <c:pt idx="29">
                  <c:v>1.48139</c:v>
                </c:pt>
                <c:pt idx="30">
                  <c:v>1.5346</c:v>
                </c:pt>
                <c:pt idx="31">
                  <c:v>1.5852299999999999</c:v>
                </c:pt>
                <c:pt idx="32">
                  <c:v>1.6356200000000001</c:v>
                </c:pt>
                <c:pt idx="33">
                  <c:v>1.6850799999999999</c:v>
                </c:pt>
                <c:pt idx="34">
                  <c:v>1.73471</c:v>
                </c:pt>
                <c:pt idx="35">
                  <c:v>1.78528</c:v>
                </c:pt>
                <c:pt idx="36">
                  <c:v>1.8383700000000001</c:v>
                </c:pt>
                <c:pt idx="37">
                  <c:v>1.88958</c:v>
                </c:pt>
                <c:pt idx="38">
                  <c:v>1.93899</c:v>
                </c:pt>
                <c:pt idx="39">
                  <c:v>1.98814</c:v>
                </c:pt>
                <c:pt idx="40">
                  <c:v>2.036</c:v>
                </c:pt>
                <c:pt idx="41">
                  <c:v>2.0851999999999999</c:v>
                </c:pt>
                <c:pt idx="42">
                  <c:v>2.1335000000000002</c:v>
                </c:pt>
                <c:pt idx="43">
                  <c:v>2.1831200000000002</c:v>
                </c:pt>
                <c:pt idx="44">
                  <c:v>2.2314500000000002</c:v>
                </c:pt>
                <c:pt idx="45">
                  <c:v>2.2829899999999999</c:v>
                </c:pt>
                <c:pt idx="46">
                  <c:v>2.3360099999999999</c:v>
                </c:pt>
                <c:pt idx="47">
                  <c:v>2.3845000000000001</c:v>
                </c:pt>
                <c:pt idx="48">
                  <c:v>2.4354</c:v>
                </c:pt>
                <c:pt idx="49">
                  <c:v>2.48692</c:v>
                </c:pt>
                <c:pt idx="50">
                  <c:v>2.5390600000000001</c:v>
                </c:pt>
                <c:pt idx="51">
                  <c:v>2.5896300000000001</c:v>
                </c:pt>
                <c:pt idx="52">
                  <c:v>2.6412800000000001</c:v>
                </c:pt>
                <c:pt idx="53">
                  <c:v>2.6924999999999999</c:v>
                </c:pt>
                <c:pt idx="54">
                  <c:v>2.7430099999999999</c:v>
                </c:pt>
                <c:pt idx="55">
                  <c:v>2.7993600000000001</c:v>
                </c:pt>
                <c:pt idx="56">
                  <c:v>2.85426</c:v>
                </c:pt>
                <c:pt idx="57">
                  <c:v>2.9114499999999999</c:v>
                </c:pt>
                <c:pt idx="58">
                  <c:v>2.9651900000000002</c:v>
                </c:pt>
                <c:pt idx="59">
                  <c:v>3.0140699999999998</c:v>
                </c:pt>
                <c:pt idx="60">
                  <c:v>3.06732</c:v>
                </c:pt>
                <c:pt idx="61">
                  <c:v>3.1208</c:v>
                </c:pt>
                <c:pt idx="62">
                  <c:v>3.1716199999999999</c:v>
                </c:pt>
                <c:pt idx="63">
                  <c:v>3.2200500000000001</c:v>
                </c:pt>
                <c:pt idx="64">
                  <c:v>3.2702900000000001</c:v>
                </c:pt>
                <c:pt idx="65">
                  <c:v>3.32863</c:v>
                </c:pt>
                <c:pt idx="66">
                  <c:v>3.3823799999999999</c:v>
                </c:pt>
                <c:pt idx="67">
                  <c:v>3.4312100000000001</c:v>
                </c:pt>
                <c:pt idx="68">
                  <c:v>3.4790899999999998</c:v>
                </c:pt>
                <c:pt idx="69">
                  <c:v>3.5276000000000001</c:v>
                </c:pt>
                <c:pt idx="70">
                  <c:v>3.5764399999999998</c:v>
                </c:pt>
                <c:pt idx="71">
                  <c:v>3.62439</c:v>
                </c:pt>
                <c:pt idx="72">
                  <c:v>3.67578</c:v>
                </c:pt>
                <c:pt idx="73">
                  <c:v>3.7317800000000001</c:v>
                </c:pt>
                <c:pt idx="74">
                  <c:v>3.7869700000000002</c:v>
                </c:pt>
                <c:pt idx="75">
                  <c:v>3.8377699999999999</c:v>
                </c:pt>
                <c:pt idx="76">
                  <c:v>3.88801</c:v>
                </c:pt>
                <c:pt idx="77">
                  <c:v>3.9370500000000002</c:v>
                </c:pt>
                <c:pt idx="78">
                  <c:v>3.9901499999999999</c:v>
                </c:pt>
                <c:pt idx="79">
                  <c:v>4.0460099999999999</c:v>
                </c:pt>
                <c:pt idx="80">
                  <c:v>4.0971900000000003</c:v>
                </c:pt>
                <c:pt idx="81">
                  <c:v>4.1452</c:v>
                </c:pt>
                <c:pt idx="82">
                  <c:v>4.19916</c:v>
                </c:pt>
                <c:pt idx="83">
                  <c:v>4.2511400000000004</c:v>
                </c:pt>
                <c:pt idx="84">
                  <c:v>4.3032500000000002</c:v>
                </c:pt>
                <c:pt idx="85">
                  <c:v>4.3562700000000003</c:v>
                </c:pt>
                <c:pt idx="86">
                  <c:v>4.4081200000000003</c:v>
                </c:pt>
                <c:pt idx="87">
                  <c:v>4.4593499999999997</c:v>
                </c:pt>
                <c:pt idx="88">
                  <c:v>4.5102599999999997</c:v>
                </c:pt>
                <c:pt idx="89">
                  <c:v>4.5590799999999998</c:v>
                </c:pt>
                <c:pt idx="90">
                  <c:v>4.6082200000000002</c:v>
                </c:pt>
                <c:pt idx="91">
                  <c:v>4.6592799999999999</c:v>
                </c:pt>
                <c:pt idx="92">
                  <c:v>4.7160000000000002</c:v>
                </c:pt>
                <c:pt idx="93">
                  <c:v>4.7694400000000003</c:v>
                </c:pt>
                <c:pt idx="94">
                  <c:v>4.8215199999999996</c:v>
                </c:pt>
                <c:pt idx="95">
                  <c:v>4.8733000000000004</c:v>
                </c:pt>
                <c:pt idx="96">
                  <c:v>4.92415</c:v>
                </c:pt>
                <c:pt idx="97">
                  <c:v>4.9720300000000002</c:v>
                </c:pt>
              </c:numCache>
            </c:numRef>
          </c:xVal>
          <c:yVal>
            <c:numRef>
              <c:f>'ZnO-12.5mN-15'!$F$2:$F$99</c:f>
              <c:numCache>
                <c:formatCode>General</c:formatCode>
                <c:ptCount val="98"/>
                <c:pt idx="1">
                  <c:v>0.13249492336008103</c:v>
                </c:pt>
                <c:pt idx="2">
                  <c:v>0.1321301924859051</c:v>
                </c:pt>
                <c:pt idx="3">
                  <c:v>0.13176711294266288</c:v>
                </c:pt>
                <c:pt idx="4">
                  <c:v>0.13144005636297573</c:v>
                </c:pt>
                <c:pt idx="5">
                  <c:v>0.13113346611601118</c:v>
                </c:pt>
                <c:pt idx="6">
                  <c:v>0.13084249732278963</c:v>
                </c:pt>
                <c:pt idx="7">
                  <c:v>0.13055271253158729</c:v>
                </c:pt>
                <c:pt idx="8">
                  <c:v>0.1302584538947445</c:v>
                </c:pt>
                <c:pt idx="9">
                  <c:v>0.12997310430852529</c:v>
                </c:pt>
                <c:pt idx="10">
                  <c:v>0.12969394869453454</c:v>
                </c:pt>
                <c:pt idx="11">
                  <c:v>0.12939669192468287</c:v>
                </c:pt>
                <c:pt idx="12">
                  <c:v>0.12911183738674012</c:v>
                </c:pt>
                <c:pt idx="13">
                  <c:v>0.12883679198672937</c:v>
                </c:pt>
                <c:pt idx="14">
                  <c:v>0.12856154420265098</c:v>
                </c:pt>
                <c:pt idx="15">
                  <c:v>0.12829526043471573</c:v>
                </c:pt>
                <c:pt idx="16">
                  <c:v>0.12803377331919572</c:v>
                </c:pt>
                <c:pt idx="17">
                  <c:v>0.12777517072642977</c:v>
                </c:pt>
                <c:pt idx="18">
                  <c:v>0.12751915506031178</c:v>
                </c:pt>
                <c:pt idx="19">
                  <c:v>0.12726724263615311</c:v>
                </c:pt>
                <c:pt idx="20">
                  <c:v>0.12702166471927123</c:v>
                </c:pt>
                <c:pt idx="21">
                  <c:v>0.12677151124223529</c:v>
                </c:pt>
                <c:pt idx="22">
                  <c:v>0.12652543044457037</c:v>
                </c:pt>
                <c:pt idx="23">
                  <c:v>0.1262826451880914</c:v>
                </c:pt>
                <c:pt idx="24">
                  <c:v>0.12604429575332071</c:v>
                </c:pt>
                <c:pt idx="25">
                  <c:v>0.12581368282788341</c:v>
                </c:pt>
                <c:pt idx="26">
                  <c:v>0.12559024854834047</c:v>
                </c:pt>
                <c:pt idx="27">
                  <c:v>0.1253687774389757</c:v>
                </c:pt>
                <c:pt idx="28">
                  <c:v>0.12515377039518369</c:v>
                </c:pt>
                <c:pt idx="29">
                  <c:v>0.1249477498708616</c:v>
                </c:pt>
                <c:pt idx="30">
                  <c:v>0.12474329859389507</c:v>
                </c:pt>
                <c:pt idx="31">
                  <c:v>0.12454260999889447</c:v>
                </c:pt>
                <c:pt idx="32">
                  <c:v>0.12434230834038978</c:v>
                </c:pt>
                <c:pt idx="33">
                  <c:v>0.12414485457635847</c:v>
                </c:pt>
                <c:pt idx="34">
                  <c:v>0.12394649128201236</c:v>
                </c:pt>
                <c:pt idx="35">
                  <c:v>0.12375495153347098</c:v>
                </c:pt>
                <c:pt idx="36">
                  <c:v>0.12356503274481663</c:v>
                </c:pt>
                <c:pt idx="37">
                  <c:v>0.12338005277301932</c:v>
                </c:pt>
                <c:pt idx="38">
                  <c:v>0.12319790825809565</c:v>
                </c:pt>
                <c:pt idx="39">
                  <c:v>0.12301861814242421</c:v>
                </c:pt>
                <c:pt idx="40">
                  <c:v>0.12284122244951545</c:v>
                </c:pt>
                <c:pt idx="41">
                  <c:v>0.12266577285254428</c:v>
                </c:pt>
                <c:pt idx="42">
                  <c:v>0.12249290284486293</c:v>
                </c:pt>
                <c:pt idx="43">
                  <c:v>0.12232439191349841</c:v>
                </c:pt>
                <c:pt idx="44">
                  <c:v>0.12215636715270727</c:v>
                </c:pt>
                <c:pt idx="45">
                  <c:v>0.12198792005238647</c:v>
                </c:pt>
                <c:pt idx="46">
                  <c:v>0.12182129386628951</c:v>
                </c:pt>
                <c:pt idx="47">
                  <c:v>0.12165220489556366</c:v>
                </c:pt>
                <c:pt idx="48">
                  <c:v>0.12148881508163405</c:v>
                </c:pt>
                <c:pt idx="49">
                  <c:v>0.12132209667272308</c:v>
                </c:pt>
                <c:pt idx="50">
                  <c:v>0.12115481670448694</c:v>
                </c:pt>
                <c:pt idx="51">
                  <c:v>0.12098994937702387</c:v>
                </c:pt>
                <c:pt idx="52">
                  <c:v>0.1208265955443827</c:v>
                </c:pt>
                <c:pt idx="53">
                  <c:v>0.12066542200477016</c:v>
                </c:pt>
                <c:pt idx="54">
                  <c:v>0.12050675998100924</c:v>
                </c:pt>
                <c:pt idx="55">
                  <c:v>0.12035253519959213</c:v>
                </c:pt>
                <c:pt idx="56">
                  <c:v>0.12020555528637829</c:v>
                </c:pt>
                <c:pt idx="57">
                  <c:v>0.12005731621858651</c:v>
                </c:pt>
                <c:pt idx="58">
                  <c:v>0.1199103789975276</c:v>
                </c:pt>
                <c:pt idx="59">
                  <c:v>0.11976819001310407</c:v>
                </c:pt>
                <c:pt idx="60">
                  <c:v>0.11962343279719448</c:v>
                </c:pt>
                <c:pt idx="61">
                  <c:v>0.11947933104579357</c:v>
                </c:pt>
                <c:pt idx="62">
                  <c:v>0.11933577810696008</c:v>
                </c:pt>
                <c:pt idx="63">
                  <c:v>0.11919459006567547</c:v>
                </c:pt>
                <c:pt idx="64">
                  <c:v>0.11905464165022306</c:v>
                </c:pt>
                <c:pt idx="65">
                  <c:v>0.11891372935145882</c:v>
                </c:pt>
                <c:pt idx="66">
                  <c:v>0.11877734813922737</c:v>
                </c:pt>
                <c:pt idx="67">
                  <c:v>0.11864023452519656</c:v>
                </c:pt>
                <c:pt idx="68">
                  <c:v>0.11850724999792543</c:v>
                </c:pt>
                <c:pt idx="69">
                  <c:v>0.1183707063161283</c:v>
                </c:pt>
                <c:pt idx="70">
                  <c:v>0.11823711015864023</c:v>
                </c:pt>
                <c:pt idx="71">
                  <c:v>0.11810431852546055</c:v>
                </c:pt>
                <c:pt idx="72">
                  <c:v>0.11797253675184764</c:v>
                </c:pt>
                <c:pt idx="73">
                  <c:v>0.11784028108093299</c:v>
                </c:pt>
                <c:pt idx="74">
                  <c:v>0.11771229489171105</c:v>
                </c:pt>
                <c:pt idx="75">
                  <c:v>0.1175875643507938</c:v>
                </c:pt>
                <c:pt idx="76">
                  <c:v>0.11746173900600872</c:v>
                </c:pt>
                <c:pt idx="77">
                  <c:v>0.11733168144494248</c:v>
                </c:pt>
                <c:pt idx="78">
                  <c:v>0.11720267004557894</c:v>
                </c:pt>
                <c:pt idx="79">
                  <c:v>0.11707692677627464</c:v>
                </c:pt>
                <c:pt idx="80">
                  <c:v>0.11694893769832564</c:v>
                </c:pt>
                <c:pt idx="81">
                  <c:v>0.11682403736847961</c:v>
                </c:pt>
                <c:pt idx="82">
                  <c:v>0.11670050354766261</c:v>
                </c:pt>
                <c:pt idx="83">
                  <c:v>0.11657935007889016</c:v>
                </c:pt>
                <c:pt idx="84">
                  <c:v>0.11646110831433541</c:v>
                </c:pt>
                <c:pt idx="85">
                  <c:v>0.1163463077168624</c:v>
                </c:pt>
                <c:pt idx="86">
                  <c:v>0.11623691971988456</c:v>
                </c:pt>
                <c:pt idx="87">
                  <c:v>0.11612425313694612</c:v>
                </c:pt>
                <c:pt idx="88">
                  <c:v>0.11601014929838645</c:v>
                </c:pt>
                <c:pt idx="89">
                  <c:v>0.11589988482328693</c:v>
                </c:pt>
                <c:pt idx="90">
                  <c:v>0.11578881544805462</c:v>
                </c:pt>
                <c:pt idx="91">
                  <c:v>0.11568297124956063</c:v>
                </c:pt>
                <c:pt idx="92">
                  <c:v>0.11557497489167544</c:v>
                </c:pt>
                <c:pt idx="93">
                  <c:v>0.11546932592626573</c:v>
                </c:pt>
                <c:pt idx="94">
                  <c:v>0.11536516032486301</c:v>
                </c:pt>
                <c:pt idx="95">
                  <c:v>0.11528249396254167</c:v>
                </c:pt>
                <c:pt idx="96">
                  <c:v>0.1152124620871296</c:v>
                </c:pt>
                <c:pt idx="97">
                  <c:v>0.1150862252165991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2-4086-AF8F-513494B5075D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5.4899999999999997E-2</c:v>
                </c:pt>
                <c:pt idx="2">
                  <c:v>0.10427</c:v>
                </c:pt>
                <c:pt idx="3">
                  <c:v>0.15548999999999999</c:v>
                </c:pt>
                <c:pt idx="4">
                  <c:v>0.20362</c:v>
                </c:pt>
                <c:pt idx="5">
                  <c:v>0.25649</c:v>
                </c:pt>
                <c:pt idx="6">
                  <c:v>0.30537999999999998</c:v>
                </c:pt>
                <c:pt idx="7">
                  <c:v>0.35510000000000003</c:v>
                </c:pt>
                <c:pt idx="8">
                  <c:v>0.40521000000000001</c:v>
                </c:pt>
                <c:pt idx="9">
                  <c:v>0.45916000000000001</c:v>
                </c:pt>
                <c:pt idx="10">
                  <c:v>0.51383999999999996</c:v>
                </c:pt>
                <c:pt idx="11">
                  <c:v>0.56781999999999999</c:v>
                </c:pt>
                <c:pt idx="12">
                  <c:v>0.61804999999999999</c:v>
                </c:pt>
                <c:pt idx="13">
                  <c:v>0.66720999999999997</c:v>
                </c:pt>
                <c:pt idx="14">
                  <c:v>0.71952000000000005</c:v>
                </c:pt>
                <c:pt idx="15">
                  <c:v>0.77608999999999995</c:v>
                </c:pt>
                <c:pt idx="16">
                  <c:v>0.83006999999999997</c:v>
                </c:pt>
                <c:pt idx="17">
                  <c:v>0.88548000000000004</c:v>
                </c:pt>
                <c:pt idx="18">
                  <c:v>0.94055</c:v>
                </c:pt>
                <c:pt idx="19">
                  <c:v>0.99219999999999997</c:v>
                </c:pt>
                <c:pt idx="20">
                  <c:v>1.04213</c:v>
                </c:pt>
                <c:pt idx="21">
                  <c:v>1.0933900000000001</c:v>
                </c:pt>
                <c:pt idx="22">
                  <c:v>1.1442699999999999</c:v>
                </c:pt>
                <c:pt idx="23">
                  <c:v>1.20329</c:v>
                </c:pt>
                <c:pt idx="24">
                  <c:v>1.2528999999999999</c:v>
                </c:pt>
                <c:pt idx="25">
                  <c:v>1.30281</c:v>
                </c:pt>
                <c:pt idx="26">
                  <c:v>1.3526199999999999</c:v>
                </c:pt>
                <c:pt idx="27">
                  <c:v>1.4035</c:v>
                </c:pt>
                <c:pt idx="28">
                  <c:v>1.4543600000000001</c:v>
                </c:pt>
                <c:pt idx="29">
                  <c:v>1.5032399999999999</c:v>
                </c:pt>
                <c:pt idx="30">
                  <c:v>1.55274</c:v>
                </c:pt>
                <c:pt idx="31">
                  <c:v>1.6006100000000001</c:v>
                </c:pt>
                <c:pt idx="32">
                  <c:v>1.6514800000000001</c:v>
                </c:pt>
                <c:pt idx="33">
                  <c:v>1.6995199999999999</c:v>
                </c:pt>
                <c:pt idx="34">
                  <c:v>1.7473000000000001</c:v>
                </c:pt>
                <c:pt idx="35">
                  <c:v>1.7975699999999999</c:v>
                </c:pt>
                <c:pt idx="36">
                  <c:v>1.8522000000000001</c:v>
                </c:pt>
                <c:pt idx="37">
                  <c:v>1.9053</c:v>
                </c:pt>
                <c:pt idx="38">
                  <c:v>1.95628</c:v>
                </c:pt>
                <c:pt idx="39">
                  <c:v>2.0078100000000001</c:v>
                </c:pt>
                <c:pt idx="40">
                  <c:v>2.0632199999999998</c:v>
                </c:pt>
                <c:pt idx="41">
                  <c:v>2.1156700000000002</c:v>
                </c:pt>
                <c:pt idx="42">
                  <c:v>2.16425</c:v>
                </c:pt>
                <c:pt idx="43">
                  <c:v>2.2133099999999999</c:v>
                </c:pt>
                <c:pt idx="44">
                  <c:v>2.2626400000000002</c:v>
                </c:pt>
                <c:pt idx="45">
                  <c:v>2.3139599999999998</c:v>
                </c:pt>
                <c:pt idx="46">
                  <c:v>2.3639100000000002</c:v>
                </c:pt>
                <c:pt idx="47">
                  <c:v>2.4185400000000001</c:v>
                </c:pt>
                <c:pt idx="48">
                  <c:v>2.46807</c:v>
                </c:pt>
                <c:pt idx="49">
                  <c:v>2.5211899999999998</c:v>
                </c:pt>
                <c:pt idx="50">
                  <c:v>2.5745300000000002</c:v>
                </c:pt>
                <c:pt idx="51">
                  <c:v>2.6244299999999998</c:v>
                </c:pt>
                <c:pt idx="52">
                  <c:v>2.67231</c:v>
                </c:pt>
                <c:pt idx="53">
                  <c:v>2.72119</c:v>
                </c:pt>
                <c:pt idx="54">
                  <c:v>2.7700800000000001</c:v>
                </c:pt>
                <c:pt idx="55">
                  <c:v>2.8203</c:v>
                </c:pt>
                <c:pt idx="56">
                  <c:v>2.8715099999999998</c:v>
                </c:pt>
                <c:pt idx="57">
                  <c:v>2.9207700000000001</c:v>
                </c:pt>
                <c:pt idx="58">
                  <c:v>2.9706399999999999</c:v>
                </c:pt>
                <c:pt idx="59">
                  <c:v>3.0185200000000001</c:v>
                </c:pt>
                <c:pt idx="60">
                  <c:v>3.0673900000000001</c:v>
                </c:pt>
                <c:pt idx="61">
                  <c:v>3.1165799999999999</c:v>
                </c:pt>
                <c:pt idx="62">
                  <c:v>3.1664400000000001</c:v>
                </c:pt>
                <c:pt idx="63">
                  <c:v>3.2153200000000002</c:v>
                </c:pt>
                <c:pt idx="64">
                  <c:v>3.26708</c:v>
                </c:pt>
                <c:pt idx="65">
                  <c:v>3.32016</c:v>
                </c:pt>
                <c:pt idx="66">
                  <c:v>3.3709199999999999</c:v>
                </c:pt>
                <c:pt idx="67">
                  <c:v>3.4248500000000002</c:v>
                </c:pt>
                <c:pt idx="68">
                  <c:v>3.4817800000000001</c:v>
                </c:pt>
                <c:pt idx="69">
                  <c:v>3.5306500000000001</c:v>
                </c:pt>
                <c:pt idx="70">
                  <c:v>3.5826500000000001</c:v>
                </c:pt>
                <c:pt idx="71">
                  <c:v>3.6352000000000002</c:v>
                </c:pt>
                <c:pt idx="72">
                  <c:v>3.6862699999999999</c:v>
                </c:pt>
                <c:pt idx="73">
                  <c:v>3.7461099999999998</c:v>
                </c:pt>
                <c:pt idx="74">
                  <c:v>3.80105</c:v>
                </c:pt>
                <c:pt idx="75">
                  <c:v>3.8548499999999999</c:v>
                </c:pt>
                <c:pt idx="76">
                  <c:v>3.9082599999999998</c:v>
                </c:pt>
                <c:pt idx="77">
                  <c:v>3.9619</c:v>
                </c:pt>
                <c:pt idx="78">
                  <c:v>4.0159799999999999</c:v>
                </c:pt>
                <c:pt idx="79">
                  <c:v>4.0740100000000004</c:v>
                </c:pt>
                <c:pt idx="80">
                  <c:v>4.12765</c:v>
                </c:pt>
                <c:pt idx="81">
                  <c:v>4.1766100000000002</c:v>
                </c:pt>
                <c:pt idx="82">
                  <c:v>4.2265699999999997</c:v>
                </c:pt>
                <c:pt idx="83">
                  <c:v>4.2790999999999997</c:v>
                </c:pt>
                <c:pt idx="84">
                  <c:v>4.3391400000000004</c:v>
                </c:pt>
                <c:pt idx="85">
                  <c:v>4.3935500000000003</c:v>
                </c:pt>
                <c:pt idx="86">
                  <c:v>4.44313</c:v>
                </c:pt>
                <c:pt idx="87">
                  <c:v>4.4909800000000004</c:v>
                </c:pt>
                <c:pt idx="88">
                  <c:v>4.5399099999999999</c:v>
                </c:pt>
                <c:pt idx="89">
                  <c:v>4.5887200000000004</c:v>
                </c:pt>
                <c:pt idx="90">
                  <c:v>4.63767</c:v>
                </c:pt>
                <c:pt idx="91">
                  <c:v>4.6867999999999999</c:v>
                </c:pt>
                <c:pt idx="92">
                  <c:v>4.7376399999999999</c:v>
                </c:pt>
                <c:pt idx="93">
                  <c:v>4.7871100000000002</c:v>
                </c:pt>
                <c:pt idx="94">
                  <c:v>4.8351300000000004</c:v>
                </c:pt>
                <c:pt idx="95">
                  <c:v>4.8860299999999999</c:v>
                </c:pt>
                <c:pt idx="96">
                  <c:v>4.9352499999999999</c:v>
                </c:pt>
                <c:pt idx="97">
                  <c:v>4.9900099999999998</c:v>
                </c:pt>
              </c:numCache>
            </c:numRef>
          </c:xVal>
          <c:yVal>
            <c:numRef>
              <c:f>'SS-12.5mN-15'!$F$2:$F$99</c:f>
              <c:numCache>
                <c:formatCode>General</c:formatCode>
                <c:ptCount val="98"/>
                <c:pt idx="1">
                  <c:v>9.8180155329304616E-2</c:v>
                </c:pt>
                <c:pt idx="2">
                  <c:v>9.7849392434323446E-2</c:v>
                </c:pt>
                <c:pt idx="3">
                  <c:v>9.75449843438468E-2</c:v>
                </c:pt>
                <c:pt idx="4">
                  <c:v>9.7263963219738458E-2</c:v>
                </c:pt>
                <c:pt idx="5">
                  <c:v>9.698229762891257E-2</c:v>
                </c:pt>
                <c:pt idx="6">
                  <c:v>9.6715402443338802E-2</c:v>
                </c:pt>
                <c:pt idx="7">
                  <c:v>9.6456970256014005E-2</c:v>
                </c:pt>
                <c:pt idx="8">
                  <c:v>9.6199475620621755E-2</c:v>
                </c:pt>
                <c:pt idx="9">
                  <c:v>9.5945160128527066E-2</c:v>
                </c:pt>
                <c:pt idx="10">
                  <c:v>9.5697029065944683E-2</c:v>
                </c:pt>
                <c:pt idx="11">
                  <c:v>9.5443147433639977E-2</c:v>
                </c:pt>
                <c:pt idx="12">
                  <c:v>9.5192862785372173E-2</c:v>
                </c:pt>
                <c:pt idx="13">
                  <c:v>9.4947996432940759E-2</c:v>
                </c:pt>
                <c:pt idx="14">
                  <c:v>9.4710425403355988E-2</c:v>
                </c:pt>
                <c:pt idx="15">
                  <c:v>9.4483095267674816E-2</c:v>
                </c:pt>
                <c:pt idx="16">
                  <c:v>9.426258874125093E-2</c:v>
                </c:pt>
                <c:pt idx="17">
                  <c:v>9.4044788127478379E-2</c:v>
                </c:pt>
                <c:pt idx="18">
                  <c:v>9.3828615495078579E-2</c:v>
                </c:pt>
                <c:pt idx="19">
                  <c:v>9.3615307086289665E-2</c:v>
                </c:pt>
                <c:pt idx="20">
                  <c:v>9.3413280866828777E-2</c:v>
                </c:pt>
                <c:pt idx="21">
                  <c:v>9.3208437748216827E-2</c:v>
                </c:pt>
                <c:pt idx="22">
                  <c:v>9.3006454129744925E-2</c:v>
                </c:pt>
                <c:pt idx="23">
                  <c:v>9.2801414483804828E-2</c:v>
                </c:pt>
                <c:pt idx="24">
                  <c:v>9.2606610545753476E-2</c:v>
                </c:pt>
                <c:pt idx="25">
                  <c:v>9.2416824577699688E-2</c:v>
                </c:pt>
                <c:pt idx="26">
                  <c:v>9.2227789268421387E-2</c:v>
                </c:pt>
                <c:pt idx="27">
                  <c:v>9.2038893969822788E-2</c:v>
                </c:pt>
                <c:pt idx="28">
                  <c:v>9.1858981518621916E-2</c:v>
                </c:pt>
                <c:pt idx="29">
                  <c:v>9.1680344609987474E-2</c:v>
                </c:pt>
                <c:pt idx="30">
                  <c:v>9.1508805512380664E-2</c:v>
                </c:pt>
                <c:pt idx="31">
                  <c:v>9.1334584637222216E-2</c:v>
                </c:pt>
                <c:pt idx="32">
                  <c:v>9.1157549263166743E-2</c:v>
                </c:pt>
                <c:pt idx="33">
                  <c:v>9.0985717929708915E-2</c:v>
                </c:pt>
                <c:pt idx="34">
                  <c:v>9.0818197500320261E-2</c:v>
                </c:pt>
                <c:pt idx="35">
                  <c:v>9.0656742951232716E-2</c:v>
                </c:pt>
                <c:pt idx="36">
                  <c:v>9.0490475888332034E-2</c:v>
                </c:pt>
                <c:pt idx="37">
                  <c:v>9.032140426732746E-2</c:v>
                </c:pt>
                <c:pt idx="38">
                  <c:v>9.0154484918854624E-2</c:v>
                </c:pt>
                <c:pt idx="39">
                  <c:v>8.9998334996663445E-2</c:v>
                </c:pt>
                <c:pt idx="40">
                  <c:v>8.9846694767605581E-2</c:v>
                </c:pt>
                <c:pt idx="41">
                  <c:v>8.9692218216748762E-2</c:v>
                </c:pt>
                <c:pt idx="42">
                  <c:v>8.9539744436548746E-2</c:v>
                </c:pt>
                <c:pt idx="43">
                  <c:v>8.9391554240163471E-2</c:v>
                </c:pt>
                <c:pt idx="44">
                  <c:v>8.9245694235344258E-2</c:v>
                </c:pt>
                <c:pt idx="45">
                  <c:v>8.9098277075149973E-2</c:v>
                </c:pt>
                <c:pt idx="46">
                  <c:v>8.8953406642376512E-2</c:v>
                </c:pt>
                <c:pt idx="47">
                  <c:v>8.8812722139813963E-2</c:v>
                </c:pt>
                <c:pt idx="48">
                  <c:v>8.8672895330677098E-2</c:v>
                </c:pt>
                <c:pt idx="49">
                  <c:v>8.8535917485400156E-2</c:v>
                </c:pt>
                <c:pt idx="50">
                  <c:v>8.8397632603862339E-2</c:v>
                </c:pt>
                <c:pt idx="51">
                  <c:v>8.8263860923274734E-2</c:v>
                </c:pt>
                <c:pt idx="52">
                  <c:v>8.813091354025275E-2</c:v>
                </c:pt>
                <c:pt idx="53">
                  <c:v>8.7998092351180154E-2</c:v>
                </c:pt>
                <c:pt idx="54">
                  <c:v>8.7864946208536646E-2</c:v>
                </c:pt>
                <c:pt idx="55">
                  <c:v>8.7734510506847732E-2</c:v>
                </c:pt>
                <c:pt idx="56">
                  <c:v>8.7603389987572625E-2</c:v>
                </c:pt>
                <c:pt idx="57">
                  <c:v>8.7472303862585116E-2</c:v>
                </c:pt>
                <c:pt idx="58">
                  <c:v>8.7344366031262943E-2</c:v>
                </c:pt>
                <c:pt idx="59">
                  <c:v>8.7215386703387632E-2</c:v>
                </c:pt>
                <c:pt idx="60">
                  <c:v>8.7086871322963569E-2</c:v>
                </c:pt>
                <c:pt idx="61">
                  <c:v>8.6954412962428021E-2</c:v>
                </c:pt>
                <c:pt idx="62">
                  <c:v>8.6824361917461804E-2</c:v>
                </c:pt>
                <c:pt idx="63">
                  <c:v>8.6693403076915199E-2</c:v>
                </c:pt>
                <c:pt idx="64">
                  <c:v>8.6567877874723795E-2</c:v>
                </c:pt>
                <c:pt idx="65">
                  <c:v>8.6445202007801258E-2</c:v>
                </c:pt>
                <c:pt idx="66">
                  <c:v>8.6322087934354544E-2</c:v>
                </c:pt>
                <c:pt idx="67">
                  <c:v>8.6194315420543302E-2</c:v>
                </c:pt>
                <c:pt idx="68">
                  <c:v>8.6065751756230255E-2</c:v>
                </c:pt>
                <c:pt idx="69">
                  <c:v>8.5942584329395028E-2</c:v>
                </c:pt>
                <c:pt idx="70">
                  <c:v>8.5819920459045268E-2</c:v>
                </c:pt>
                <c:pt idx="71">
                  <c:v>8.5697465631540473E-2</c:v>
                </c:pt>
                <c:pt idx="72">
                  <c:v>8.5572243266453171E-2</c:v>
                </c:pt>
                <c:pt idx="73">
                  <c:v>8.5448223259209449E-2</c:v>
                </c:pt>
                <c:pt idx="74">
                  <c:v>8.5333459232792258E-2</c:v>
                </c:pt>
                <c:pt idx="75">
                  <c:v>8.5220299935842014E-2</c:v>
                </c:pt>
                <c:pt idx="76">
                  <c:v>8.5109161346855644E-2</c:v>
                </c:pt>
                <c:pt idx="77">
                  <c:v>8.4996203535839573E-2</c:v>
                </c:pt>
                <c:pt idx="78">
                  <c:v>8.4887082507616202E-2</c:v>
                </c:pt>
                <c:pt idx="79">
                  <c:v>8.4779633360834494E-2</c:v>
                </c:pt>
                <c:pt idx="80">
                  <c:v>8.4675362987454261E-2</c:v>
                </c:pt>
                <c:pt idx="81">
                  <c:v>8.4565866092003103E-2</c:v>
                </c:pt>
                <c:pt idx="82">
                  <c:v>8.4459448067517803E-2</c:v>
                </c:pt>
                <c:pt idx="83">
                  <c:v>8.4352291677310468E-2</c:v>
                </c:pt>
                <c:pt idx="84">
                  <c:v>8.4249503456241562E-2</c:v>
                </c:pt>
                <c:pt idx="85">
                  <c:v>8.4144016748788075E-2</c:v>
                </c:pt>
                <c:pt idx="86">
                  <c:v>8.4039042513216769E-2</c:v>
                </c:pt>
                <c:pt idx="87">
                  <c:v>8.3936173845720718E-2</c:v>
                </c:pt>
                <c:pt idx="88">
                  <c:v>8.3838357824300005E-2</c:v>
                </c:pt>
                <c:pt idx="89">
                  <c:v>8.3740654338379517E-2</c:v>
                </c:pt>
                <c:pt idx="90">
                  <c:v>8.3643834124222396E-2</c:v>
                </c:pt>
                <c:pt idx="91">
                  <c:v>8.3554309846506941E-2</c:v>
                </c:pt>
                <c:pt idx="92">
                  <c:v>8.3451707946028575E-2</c:v>
                </c:pt>
                <c:pt idx="93">
                  <c:v>8.33466780063227E-2</c:v>
                </c:pt>
                <c:pt idx="94">
                  <c:v>8.3239970035988112E-2</c:v>
                </c:pt>
                <c:pt idx="95">
                  <c:v>8.3130283604500824E-2</c:v>
                </c:pt>
                <c:pt idx="96">
                  <c:v>8.3036688464989045E-2</c:v>
                </c:pt>
                <c:pt idx="97">
                  <c:v>8.2952651006678382E-2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2-4086-AF8F-513494B5075D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'HS-12.5mN-15'!$A$2:$A$99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5.4789999999999998E-2</c:v>
                </c:pt>
                <c:pt idx="2">
                  <c:v>0.10653</c:v>
                </c:pt>
                <c:pt idx="3">
                  <c:v>0.15615000000000001</c:v>
                </c:pt>
                <c:pt idx="4">
                  <c:v>0.20660999999999999</c:v>
                </c:pt>
                <c:pt idx="5">
                  <c:v>0.25835000000000002</c:v>
                </c:pt>
                <c:pt idx="6">
                  <c:v>0.30839</c:v>
                </c:pt>
                <c:pt idx="7">
                  <c:v>0.36714000000000002</c:v>
                </c:pt>
                <c:pt idx="8">
                  <c:v>0.41587000000000002</c:v>
                </c:pt>
                <c:pt idx="9">
                  <c:v>0.46701999999999999</c:v>
                </c:pt>
                <c:pt idx="10">
                  <c:v>0.51961000000000002</c:v>
                </c:pt>
                <c:pt idx="11">
                  <c:v>0.57091999999999998</c:v>
                </c:pt>
                <c:pt idx="12">
                  <c:v>0.62033000000000005</c:v>
                </c:pt>
                <c:pt idx="13">
                  <c:v>0.67020999999999997</c:v>
                </c:pt>
                <c:pt idx="14">
                  <c:v>0.71947000000000005</c:v>
                </c:pt>
                <c:pt idx="15">
                  <c:v>0.76837999999999995</c:v>
                </c:pt>
                <c:pt idx="16">
                  <c:v>0.81623999999999997</c:v>
                </c:pt>
                <c:pt idx="17">
                  <c:v>0.86514999999999997</c:v>
                </c:pt>
                <c:pt idx="18">
                  <c:v>0.91318999999999995</c:v>
                </c:pt>
                <c:pt idx="19">
                  <c:v>0.96204999999999996</c:v>
                </c:pt>
                <c:pt idx="20">
                  <c:v>1.01294</c:v>
                </c:pt>
                <c:pt idx="21">
                  <c:v>1.0615399999999999</c:v>
                </c:pt>
                <c:pt idx="22">
                  <c:v>1.1096299999999999</c:v>
                </c:pt>
                <c:pt idx="23">
                  <c:v>1.15917</c:v>
                </c:pt>
                <c:pt idx="24">
                  <c:v>1.21391</c:v>
                </c:pt>
                <c:pt idx="25">
                  <c:v>1.2670999999999999</c:v>
                </c:pt>
                <c:pt idx="26">
                  <c:v>1.31654</c:v>
                </c:pt>
                <c:pt idx="27">
                  <c:v>1.36965</c:v>
                </c:pt>
                <c:pt idx="28">
                  <c:v>1.42038</c:v>
                </c:pt>
                <c:pt idx="29">
                  <c:v>1.4714799999999999</c:v>
                </c:pt>
                <c:pt idx="30">
                  <c:v>1.52308</c:v>
                </c:pt>
                <c:pt idx="31">
                  <c:v>1.5724100000000001</c:v>
                </c:pt>
                <c:pt idx="32">
                  <c:v>1.62094</c:v>
                </c:pt>
                <c:pt idx="33">
                  <c:v>1.6731499999999999</c:v>
                </c:pt>
                <c:pt idx="34">
                  <c:v>1.7246600000000001</c:v>
                </c:pt>
                <c:pt idx="35">
                  <c:v>1.77688</c:v>
                </c:pt>
                <c:pt idx="36">
                  <c:v>1.8303</c:v>
                </c:pt>
                <c:pt idx="37">
                  <c:v>1.8827</c:v>
                </c:pt>
                <c:pt idx="38">
                  <c:v>1.93164</c:v>
                </c:pt>
                <c:pt idx="39">
                  <c:v>1.9819500000000001</c:v>
                </c:pt>
                <c:pt idx="40">
                  <c:v>2.0344199999999999</c:v>
                </c:pt>
                <c:pt idx="41">
                  <c:v>2.0850499999999998</c:v>
                </c:pt>
                <c:pt idx="42">
                  <c:v>2.1353399999999998</c:v>
                </c:pt>
                <c:pt idx="43">
                  <c:v>2.18594</c:v>
                </c:pt>
                <c:pt idx="44">
                  <c:v>2.2379600000000002</c:v>
                </c:pt>
                <c:pt idx="45">
                  <c:v>2.2877700000000001</c:v>
                </c:pt>
                <c:pt idx="46">
                  <c:v>2.33663</c:v>
                </c:pt>
                <c:pt idx="47">
                  <c:v>2.3845000000000001</c:v>
                </c:pt>
                <c:pt idx="48">
                  <c:v>2.4323800000000002</c:v>
                </c:pt>
                <c:pt idx="49">
                  <c:v>2.4800300000000002</c:v>
                </c:pt>
                <c:pt idx="50">
                  <c:v>2.5279099999999999</c:v>
                </c:pt>
                <c:pt idx="51">
                  <c:v>2.5767699999999998</c:v>
                </c:pt>
                <c:pt idx="52">
                  <c:v>2.6255000000000002</c:v>
                </c:pt>
                <c:pt idx="53">
                  <c:v>2.6746300000000001</c:v>
                </c:pt>
                <c:pt idx="54">
                  <c:v>2.7296</c:v>
                </c:pt>
                <c:pt idx="55">
                  <c:v>2.7785600000000001</c:v>
                </c:pt>
                <c:pt idx="56">
                  <c:v>2.8310399999999998</c:v>
                </c:pt>
                <c:pt idx="57">
                  <c:v>2.8875799999999998</c:v>
                </c:pt>
                <c:pt idx="58">
                  <c:v>2.94503</c:v>
                </c:pt>
                <c:pt idx="59">
                  <c:v>2.9991099999999999</c:v>
                </c:pt>
                <c:pt idx="60">
                  <c:v>3.0484399999999998</c:v>
                </c:pt>
                <c:pt idx="61">
                  <c:v>3.10006</c:v>
                </c:pt>
                <c:pt idx="62">
                  <c:v>3.1541000000000001</c:v>
                </c:pt>
                <c:pt idx="63">
                  <c:v>3.2071999999999998</c:v>
                </c:pt>
                <c:pt idx="64">
                  <c:v>3.2585099999999998</c:v>
                </c:pt>
                <c:pt idx="65">
                  <c:v>3.3097300000000001</c:v>
                </c:pt>
                <c:pt idx="66">
                  <c:v>3.36564</c:v>
                </c:pt>
                <c:pt idx="67">
                  <c:v>3.4173900000000001</c:v>
                </c:pt>
                <c:pt idx="68">
                  <c:v>3.4697800000000001</c:v>
                </c:pt>
                <c:pt idx="69">
                  <c:v>3.5240800000000001</c:v>
                </c:pt>
                <c:pt idx="70">
                  <c:v>3.577</c:v>
                </c:pt>
                <c:pt idx="71">
                  <c:v>3.6290200000000001</c:v>
                </c:pt>
                <c:pt idx="72">
                  <c:v>3.6814300000000002</c:v>
                </c:pt>
                <c:pt idx="73">
                  <c:v>3.7339099999999998</c:v>
                </c:pt>
                <c:pt idx="74">
                  <c:v>3.7870900000000001</c:v>
                </c:pt>
                <c:pt idx="75">
                  <c:v>3.8384499999999999</c:v>
                </c:pt>
                <c:pt idx="76">
                  <c:v>3.88733</c:v>
                </c:pt>
                <c:pt idx="77">
                  <c:v>3.9352100000000001</c:v>
                </c:pt>
                <c:pt idx="78">
                  <c:v>3.9830800000000002</c:v>
                </c:pt>
                <c:pt idx="79">
                  <c:v>4.03308</c:v>
                </c:pt>
                <c:pt idx="80">
                  <c:v>4.0809499999999996</c:v>
                </c:pt>
                <c:pt idx="81">
                  <c:v>4.1289400000000001</c:v>
                </c:pt>
                <c:pt idx="82">
                  <c:v>4.1782899999999996</c:v>
                </c:pt>
                <c:pt idx="83">
                  <c:v>4.2286000000000001</c:v>
                </c:pt>
                <c:pt idx="84">
                  <c:v>4.2826500000000003</c:v>
                </c:pt>
                <c:pt idx="85">
                  <c:v>4.3330599999999997</c:v>
                </c:pt>
                <c:pt idx="86">
                  <c:v>4.3830099999999996</c:v>
                </c:pt>
                <c:pt idx="87">
                  <c:v>4.4353699999999998</c:v>
                </c:pt>
                <c:pt idx="88">
                  <c:v>4.4885099999999998</c:v>
                </c:pt>
                <c:pt idx="89">
                  <c:v>4.5384500000000001</c:v>
                </c:pt>
                <c:pt idx="90">
                  <c:v>4.5897100000000002</c:v>
                </c:pt>
                <c:pt idx="91">
                  <c:v>4.6417900000000003</c:v>
                </c:pt>
                <c:pt idx="92">
                  <c:v>4.6930399999999999</c:v>
                </c:pt>
                <c:pt idx="93">
                  <c:v>4.7490800000000002</c:v>
                </c:pt>
                <c:pt idx="94">
                  <c:v>4.8004499999999997</c:v>
                </c:pt>
                <c:pt idx="95">
                  <c:v>4.8498700000000001</c:v>
                </c:pt>
                <c:pt idx="96">
                  <c:v>4.9042500000000002</c:v>
                </c:pt>
                <c:pt idx="97">
                  <c:v>4.9599500000000001</c:v>
                </c:pt>
              </c:numCache>
            </c:numRef>
          </c:xVal>
          <c:yVal>
            <c:numRef>
              <c:f>'HS-12.5mN-15'!$F$2:$F$99</c:f>
              <c:numCache>
                <c:formatCode>General</c:formatCode>
                <c:ptCount val="98"/>
                <c:pt idx="1">
                  <c:v>0.16261859430163933</c:v>
                </c:pt>
                <c:pt idx="2">
                  <c:v>0.16222270334506897</c:v>
                </c:pt>
                <c:pt idx="3">
                  <c:v>0.16184681485927163</c:v>
                </c:pt>
                <c:pt idx="4">
                  <c:v>0.16149787767729692</c:v>
                </c:pt>
                <c:pt idx="5">
                  <c:v>0.16115175240482965</c:v>
                </c:pt>
                <c:pt idx="6">
                  <c:v>0.16084854937059614</c:v>
                </c:pt>
                <c:pt idx="7">
                  <c:v>0.16056717718086544</c:v>
                </c:pt>
                <c:pt idx="8">
                  <c:v>0.16027528753821974</c:v>
                </c:pt>
                <c:pt idx="9">
                  <c:v>0.15999817910811207</c:v>
                </c:pt>
                <c:pt idx="10">
                  <c:v>0.15971130613779333</c:v>
                </c:pt>
                <c:pt idx="11">
                  <c:v>0.15940857351364468</c:v>
                </c:pt>
                <c:pt idx="12">
                  <c:v>0.15910384687836282</c:v>
                </c:pt>
                <c:pt idx="13">
                  <c:v>0.15881486978518045</c:v>
                </c:pt>
                <c:pt idx="14">
                  <c:v>0.15853530798807719</c:v>
                </c:pt>
                <c:pt idx="15">
                  <c:v>0.15826053133920465</c:v>
                </c:pt>
                <c:pt idx="16">
                  <c:v>0.15799293236401768</c:v>
                </c:pt>
                <c:pt idx="17">
                  <c:v>0.15772857593625328</c:v>
                </c:pt>
                <c:pt idx="18">
                  <c:v>0.15746901171832819</c:v>
                </c:pt>
                <c:pt idx="19">
                  <c:v>0.15721273378341838</c:v>
                </c:pt>
                <c:pt idx="20">
                  <c:v>0.15695934630648276</c:v>
                </c:pt>
                <c:pt idx="21">
                  <c:v>0.1567202057647093</c:v>
                </c:pt>
                <c:pt idx="22">
                  <c:v>0.15648027499079817</c:v>
                </c:pt>
                <c:pt idx="23">
                  <c:v>0.15623370292451369</c:v>
                </c:pt>
                <c:pt idx="24">
                  <c:v>0.15598552065097804</c:v>
                </c:pt>
                <c:pt idx="25">
                  <c:v>0.15574584078349421</c:v>
                </c:pt>
                <c:pt idx="26">
                  <c:v>0.15551625880953071</c:v>
                </c:pt>
                <c:pt idx="27">
                  <c:v>0.1552823881892357</c:v>
                </c:pt>
                <c:pt idx="28">
                  <c:v>0.15504827203142146</c:v>
                </c:pt>
                <c:pt idx="29">
                  <c:v>0.15482198033588321</c:v>
                </c:pt>
                <c:pt idx="30">
                  <c:v>0.15460653952477321</c:v>
                </c:pt>
                <c:pt idx="31">
                  <c:v>0.15439199995356162</c:v>
                </c:pt>
                <c:pt idx="32">
                  <c:v>0.15417619963878496</c:v>
                </c:pt>
                <c:pt idx="33">
                  <c:v>0.15397259504735494</c:v>
                </c:pt>
                <c:pt idx="34">
                  <c:v>0.15377561215709204</c:v>
                </c:pt>
                <c:pt idx="35">
                  <c:v>0.15358423830347143</c:v>
                </c:pt>
                <c:pt idx="36">
                  <c:v>0.15339456727526965</c:v>
                </c:pt>
                <c:pt idx="37">
                  <c:v>0.15321097005077461</c:v>
                </c:pt>
                <c:pt idx="38">
                  <c:v>0.15303273103553988</c:v>
                </c:pt>
                <c:pt idx="39">
                  <c:v>0.15285496687224748</c:v>
                </c:pt>
                <c:pt idx="40">
                  <c:v>0.15268057930006584</c:v>
                </c:pt>
                <c:pt idx="41">
                  <c:v>0.1525019040310239</c:v>
                </c:pt>
                <c:pt idx="42">
                  <c:v>0.15232570631303061</c:v>
                </c:pt>
                <c:pt idx="43">
                  <c:v>0.15214195371395109</c:v>
                </c:pt>
                <c:pt idx="44">
                  <c:v>0.15196652691800208</c:v>
                </c:pt>
                <c:pt idx="45">
                  <c:v>0.15179377636579008</c:v>
                </c:pt>
                <c:pt idx="46">
                  <c:v>0.15162890356227518</c:v>
                </c:pt>
                <c:pt idx="47">
                  <c:v>0.1514605161443533</c:v>
                </c:pt>
                <c:pt idx="48">
                  <c:v>0.15129340763882265</c:v>
                </c:pt>
                <c:pt idx="49">
                  <c:v>0.15113064719759484</c:v>
                </c:pt>
                <c:pt idx="50">
                  <c:v>0.15096914626429042</c:v>
                </c:pt>
                <c:pt idx="51">
                  <c:v>0.1508077728836571</c:v>
                </c:pt>
                <c:pt idx="52">
                  <c:v>0.150648760361517</c:v>
                </c:pt>
                <c:pt idx="53">
                  <c:v>0.15049997134007614</c:v>
                </c:pt>
                <c:pt idx="54">
                  <c:v>0.1503502044426811</c:v>
                </c:pt>
                <c:pt idx="55">
                  <c:v>0.15019156284928445</c:v>
                </c:pt>
                <c:pt idx="56">
                  <c:v>0.15003017810841379</c:v>
                </c:pt>
                <c:pt idx="57">
                  <c:v>0.14987180056721533</c:v>
                </c:pt>
                <c:pt idx="58">
                  <c:v>0.14970822857358129</c:v>
                </c:pt>
                <c:pt idx="59">
                  <c:v>0.14954355591221116</c:v>
                </c:pt>
                <c:pt idx="60">
                  <c:v>0.14938739186588601</c:v>
                </c:pt>
                <c:pt idx="61">
                  <c:v>0.1492323246321493</c:v>
                </c:pt>
                <c:pt idx="62">
                  <c:v>0.14908989855918625</c:v>
                </c:pt>
                <c:pt idx="63">
                  <c:v>0.14893921161660459</c:v>
                </c:pt>
                <c:pt idx="64">
                  <c:v>0.14880759106727434</c:v>
                </c:pt>
                <c:pt idx="65">
                  <c:v>0.14868076487395851</c:v>
                </c:pt>
                <c:pt idx="66">
                  <c:v>0.14855215282120166</c:v>
                </c:pt>
                <c:pt idx="67">
                  <c:v>0.1484169477893153</c:v>
                </c:pt>
                <c:pt idx="68">
                  <c:v>0.14829010570988643</c:v>
                </c:pt>
                <c:pt idx="69">
                  <c:v>0.14816598927913494</c:v>
                </c:pt>
                <c:pt idx="70">
                  <c:v>0.14804277346593245</c:v>
                </c:pt>
                <c:pt idx="71">
                  <c:v>0.14791391296911038</c:v>
                </c:pt>
                <c:pt idx="72">
                  <c:v>0.14778618469121083</c:v>
                </c:pt>
                <c:pt idx="73">
                  <c:v>0.14765725386452228</c:v>
                </c:pt>
                <c:pt idx="74">
                  <c:v>0.14752832350264672</c:v>
                </c:pt>
                <c:pt idx="75">
                  <c:v>0.147400661656228</c:v>
                </c:pt>
                <c:pt idx="76">
                  <c:v>0.14727640183677432</c:v>
                </c:pt>
                <c:pt idx="77">
                  <c:v>0.14715464473942511</c:v>
                </c:pt>
                <c:pt idx="78">
                  <c:v>0.14703580921473544</c:v>
                </c:pt>
                <c:pt idx="79">
                  <c:v>0.14692168732837421</c:v>
                </c:pt>
                <c:pt idx="80">
                  <c:v>0.14680946391901997</c:v>
                </c:pt>
                <c:pt idx="81">
                  <c:v>0.14669533008385027</c:v>
                </c:pt>
                <c:pt idx="82">
                  <c:v>0.14658033616343721</c:v>
                </c:pt>
                <c:pt idx="83">
                  <c:v>0.1464626914815535</c:v>
                </c:pt>
                <c:pt idx="84">
                  <c:v>0.14635395963671685</c:v>
                </c:pt>
                <c:pt idx="85">
                  <c:v>0.146235461473256</c:v>
                </c:pt>
                <c:pt idx="86">
                  <c:v>0.14611117211642843</c:v>
                </c:pt>
                <c:pt idx="87">
                  <c:v>0.14599137857281241</c:v>
                </c:pt>
                <c:pt idx="88">
                  <c:v>0.14586803511027036</c:v>
                </c:pt>
                <c:pt idx="89">
                  <c:v>0.14573935925897219</c:v>
                </c:pt>
                <c:pt idx="90">
                  <c:v>0.14562623430712635</c:v>
                </c:pt>
                <c:pt idx="91">
                  <c:v>0.14551898735209196</c:v>
                </c:pt>
                <c:pt idx="92">
                  <c:v>0.14541875906332402</c:v>
                </c:pt>
                <c:pt idx="93">
                  <c:v>0.14531058876141084</c:v>
                </c:pt>
                <c:pt idx="94">
                  <c:v>0.14520225868892728</c:v>
                </c:pt>
                <c:pt idx="95">
                  <c:v>0.14508978781553925</c:v>
                </c:pt>
                <c:pt idx="96">
                  <c:v>0.14498307253678822</c:v>
                </c:pt>
                <c:pt idx="97">
                  <c:v>0.14487072340700333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72-4086-AF8F-513494B50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9000000000000003"/>
          <c:min val="8.0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 rtl="0">
              <a:def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Load= 32 (mN)</a:t>
            </a:r>
          </a:p>
          <a:p>
            <a:pPr algn="l" rtl="0">
              <a:defRPr lang="en-GB" sz="1100">
                <a:solidFill>
                  <a:srgbClr val="FF0000"/>
                </a:solidFill>
              </a:defRPr>
            </a:pPr>
            <a:r>
              <a:rPr lang="en-GB" sz="1100" b="0" i="0" u="none" strike="noStrike" kern="1200" spc="0" baseline="0">
                <a:solidFill>
                  <a:srgbClr val="FF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Loading time= 15 (s)</a:t>
            </a:r>
          </a:p>
        </c:rich>
      </c:tx>
      <c:layout>
        <c:manualLayout>
          <c:xMode val="edge"/>
          <c:yMode val="edge"/>
          <c:x val="0.5654598940072828"/>
          <c:y val="0.62511941722405751"/>
        </c:manualLayout>
      </c:layout>
      <c:overlay val="0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39658575735884"/>
          <c:y val="6.5027401739762847E-2"/>
          <c:w val="0.78387063187349515"/>
          <c:h val="0.72224242432465802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  <c:pt idx="97">
                  <c:v>4.9879300000000004</c:v>
                </c:pt>
              </c:numCache>
            </c:numRef>
          </c:xVal>
          <c:yVal>
            <c:numRef>
              <c:f>'Pu-32mN-15'!$C$2:$C$100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4.5375199999998586</c:v>
                </c:pt>
                <c:pt idx="2">
                  <c:v>9.3483599999999569</c:v>
                </c:pt>
                <c:pt idx="3">
                  <c:v>13.922879999999623</c:v>
                </c:pt>
                <c:pt idx="4">
                  <c:v>18.218100000000049</c:v>
                </c:pt>
                <c:pt idx="5">
                  <c:v>22.412649999999758</c:v>
                </c:pt>
                <c:pt idx="6">
                  <c:v>26.55591000000004</c:v>
                </c:pt>
                <c:pt idx="7">
                  <c:v>30.56917999999996</c:v>
                </c:pt>
                <c:pt idx="8">
                  <c:v>34.329099999999926</c:v>
                </c:pt>
                <c:pt idx="9">
                  <c:v>38.050829999999678</c:v>
                </c:pt>
                <c:pt idx="10">
                  <c:v>41.702339999999822</c:v>
                </c:pt>
                <c:pt idx="11">
                  <c:v>45.617870000000039</c:v>
                </c:pt>
                <c:pt idx="12">
                  <c:v>49.457769999999982</c:v>
                </c:pt>
                <c:pt idx="13">
                  <c:v>53.256859999999961</c:v>
                </c:pt>
                <c:pt idx="14">
                  <c:v>56.97649999999976</c:v>
                </c:pt>
                <c:pt idx="15">
                  <c:v>60.65693999999985</c:v>
                </c:pt>
                <c:pt idx="16">
                  <c:v>64.275759999999991</c:v>
                </c:pt>
                <c:pt idx="17">
                  <c:v>67.87509</c:v>
                </c:pt>
                <c:pt idx="18">
                  <c:v>71.426969999999983</c:v>
                </c:pt>
                <c:pt idx="19">
                  <c:v>74.904939999999897</c:v>
                </c:pt>
                <c:pt idx="20">
                  <c:v>78.36916999999994</c:v>
                </c:pt>
                <c:pt idx="21">
                  <c:v>81.785289999999804</c:v>
                </c:pt>
                <c:pt idx="22">
                  <c:v>85.108780000000024</c:v>
                </c:pt>
                <c:pt idx="23">
                  <c:v>88.40778999999975</c:v>
                </c:pt>
                <c:pt idx="24">
                  <c:v>91.711149999999634</c:v>
                </c:pt>
                <c:pt idx="25">
                  <c:v>94.950169999999616</c:v>
                </c:pt>
                <c:pt idx="26">
                  <c:v>98.19618999999966</c:v>
                </c:pt>
                <c:pt idx="27">
                  <c:v>101.41123999999991</c:v>
                </c:pt>
                <c:pt idx="28">
                  <c:v>104.58635000000004</c:v>
                </c:pt>
                <c:pt idx="29">
                  <c:v>107.74752999999964</c:v>
                </c:pt>
                <c:pt idx="30">
                  <c:v>110.88652000000002</c:v>
                </c:pt>
                <c:pt idx="31">
                  <c:v>113.96471999999994</c:v>
                </c:pt>
                <c:pt idx="32">
                  <c:v>117.01353999999992</c:v>
                </c:pt>
                <c:pt idx="33">
                  <c:v>120.0030999999999</c:v>
                </c:pt>
                <c:pt idx="34">
                  <c:v>122.94373999999971</c:v>
                </c:pt>
                <c:pt idx="35">
                  <c:v>125.80272999999988</c:v>
                </c:pt>
                <c:pt idx="36">
                  <c:v>128.64318999999978</c:v>
                </c:pt>
                <c:pt idx="37">
                  <c:v>131.44232999999986</c:v>
                </c:pt>
                <c:pt idx="38">
                  <c:v>134.1593899999998</c:v>
                </c:pt>
                <c:pt idx="39">
                  <c:v>136.84119999999984</c:v>
                </c:pt>
                <c:pt idx="40">
                  <c:v>139.55146999999988</c:v>
                </c:pt>
                <c:pt idx="41">
                  <c:v>142.20186999999987</c:v>
                </c:pt>
                <c:pt idx="42">
                  <c:v>144.80723999999964</c:v>
                </c:pt>
                <c:pt idx="43">
                  <c:v>147.4067299999997</c:v>
                </c:pt>
                <c:pt idx="44">
                  <c:v>150.02647999999999</c:v>
                </c:pt>
                <c:pt idx="45">
                  <c:v>152.57633999999962</c:v>
                </c:pt>
                <c:pt idx="46">
                  <c:v>155.13907999999992</c:v>
                </c:pt>
                <c:pt idx="47">
                  <c:v>157.69128000000001</c:v>
                </c:pt>
                <c:pt idx="48">
                  <c:v>160.2498599999999</c:v>
                </c:pt>
                <c:pt idx="49">
                  <c:v>162.76298999999972</c:v>
                </c:pt>
                <c:pt idx="50">
                  <c:v>165.22881999999981</c:v>
                </c:pt>
                <c:pt idx="51">
                  <c:v>167.69987999999967</c:v>
                </c:pt>
                <c:pt idx="52">
                  <c:v>170.13308999999981</c:v>
                </c:pt>
                <c:pt idx="53">
                  <c:v>172.50695999999971</c:v>
                </c:pt>
                <c:pt idx="54">
                  <c:v>174.92173999999977</c:v>
                </c:pt>
                <c:pt idx="55">
                  <c:v>177.30124999999998</c:v>
                </c:pt>
                <c:pt idx="56">
                  <c:v>179.71198000000004</c:v>
                </c:pt>
                <c:pt idx="57">
                  <c:v>182.05045999999993</c:v>
                </c:pt>
                <c:pt idx="58">
                  <c:v>184.37264999999979</c:v>
                </c:pt>
                <c:pt idx="59">
                  <c:v>186.7235499999997</c:v>
                </c:pt>
                <c:pt idx="60">
                  <c:v>189.10322999999971</c:v>
                </c:pt>
                <c:pt idx="61">
                  <c:v>191.38332999999966</c:v>
                </c:pt>
                <c:pt idx="62">
                  <c:v>193.67422999999962</c:v>
                </c:pt>
                <c:pt idx="63">
                  <c:v>195.95979999999963</c:v>
                </c:pt>
                <c:pt idx="64">
                  <c:v>198.20860999999968</c:v>
                </c:pt>
                <c:pt idx="65">
                  <c:v>200.39517999999998</c:v>
                </c:pt>
                <c:pt idx="66">
                  <c:v>202.53503000000001</c:v>
                </c:pt>
                <c:pt idx="67">
                  <c:v>204.64387999999963</c:v>
                </c:pt>
                <c:pt idx="68">
                  <c:v>206.73095999999987</c:v>
                </c:pt>
                <c:pt idx="69">
                  <c:v>208.77713999999969</c:v>
                </c:pt>
                <c:pt idx="70">
                  <c:v>210.82100999999966</c:v>
                </c:pt>
                <c:pt idx="71">
                  <c:v>212.86946999999964</c:v>
                </c:pt>
                <c:pt idx="72">
                  <c:v>214.86683999999968</c:v>
                </c:pt>
                <c:pt idx="73">
                  <c:v>216.89275999999973</c:v>
                </c:pt>
                <c:pt idx="74">
                  <c:v>218.92594999999983</c:v>
                </c:pt>
                <c:pt idx="75">
                  <c:v>220.93100999999979</c:v>
                </c:pt>
                <c:pt idx="76">
                  <c:v>222.91810999999961</c:v>
                </c:pt>
                <c:pt idx="77">
                  <c:v>224.86313999999993</c:v>
                </c:pt>
                <c:pt idx="78">
                  <c:v>226.85582999999997</c:v>
                </c:pt>
                <c:pt idx="79">
                  <c:v>228.84121000000005</c:v>
                </c:pt>
                <c:pt idx="80">
                  <c:v>230.79736999999977</c:v>
                </c:pt>
                <c:pt idx="81">
                  <c:v>232.71207000000004</c:v>
                </c:pt>
                <c:pt idx="82">
                  <c:v>234.65090999999984</c:v>
                </c:pt>
                <c:pt idx="83">
                  <c:v>236.56417999999985</c:v>
                </c:pt>
                <c:pt idx="84">
                  <c:v>238.43550000000005</c:v>
                </c:pt>
                <c:pt idx="85">
                  <c:v>240.33100999999988</c:v>
                </c:pt>
                <c:pt idx="86">
                  <c:v>242.22794999999996</c:v>
                </c:pt>
                <c:pt idx="87">
                  <c:v>244.16129999999976</c:v>
                </c:pt>
                <c:pt idx="88">
                  <c:v>246.12491999999975</c:v>
                </c:pt>
                <c:pt idx="89">
                  <c:v>248.08408999999983</c:v>
                </c:pt>
                <c:pt idx="90">
                  <c:v>250.06322999999975</c:v>
                </c:pt>
                <c:pt idx="91">
                  <c:v>251.95223999999962</c:v>
                </c:pt>
                <c:pt idx="92">
                  <c:v>253.84528</c:v>
                </c:pt>
                <c:pt idx="93">
                  <c:v>255.73923999999988</c:v>
                </c:pt>
                <c:pt idx="94">
                  <c:v>257.51519999999982</c:v>
                </c:pt>
                <c:pt idx="95">
                  <c:v>259.29268000000002</c:v>
                </c:pt>
                <c:pt idx="96">
                  <c:v>261.14867999999979</c:v>
                </c:pt>
                <c:pt idx="97">
                  <c:v>263.29748999999993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7-46CB-B3DA-C56AD16DA880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  <c:pt idx="96">
                  <c:v>4.8998900000000001</c:v>
                </c:pt>
                <c:pt idx="97">
                  <c:v>4.9523700000000002</c:v>
                </c:pt>
              </c:numCache>
            </c:numRef>
          </c:xVal>
          <c:yVal>
            <c:numRef>
              <c:f>'ZnO-32mN-15'!$C$2:$C$100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5.0989899999999579</c:v>
                </c:pt>
                <c:pt idx="2">
                  <c:v>9.6029599999997117</c:v>
                </c:pt>
                <c:pt idx="3">
                  <c:v>13.894289999999728</c:v>
                </c:pt>
                <c:pt idx="4">
                  <c:v>18.034569999999803</c:v>
                </c:pt>
                <c:pt idx="5">
                  <c:v>22.143289999999979</c:v>
                </c:pt>
                <c:pt idx="6">
                  <c:v>26.179119999999784</c:v>
                </c:pt>
                <c:pt idx="7">
                  <c:v>30.074749999999767</c:v>
                </c:pt>
                <c:pt idx="8">
                  <c:v>33.9080799999997</c:v>
                </c:pt>
                <c:pt idx="9">
                  <c:v>37.622719999999845</c:v>
                </c:pt>
                <c:pt idx="10">
                  <c:v>41.239169999999831</c:v>
                </c:pt>
                <c:pt idx="11">
                  <c:v>45.048330000000078</c:v>
                </c:pt>
                <c:pt idx="12">
                  <c:v>48.781329999999798</c:v>
                </c:pt>
                <c:pt idx="13">
                  <c:v>52.466009999999642</c:v>
                </c:pt>
                <c:pt idx="14">
                  <c:v>56.089989999999943</c:v>
                </c:pt>
                <c:pt idx="15">
                  <c:v>59.637719999999717</c:v>
                </c:pt>
                <c:pt idx="16">
                  <c:v>63.166400000000067</c:v>
                </c:pt>
                <c:pt idx="17">
                  <c:v>66.629819999999654</c:v>
                </c:pt>
                <c:pt idx="18">
                  <c:v>70.057179999999789</c:v>
                </c:pt>
                <c:pt idx="19">
                  <c:v>73.458979999999883</c:v>
                </c:pt>
                <c:pt idx="20">
                  <c:v>76.794039999999768</c:v>
                </c:pt>
                <c:pt idx="21">
                  <c:v>80.062750000000051</c:v>
                </c:pt>
                <c:pt idx="22">
                  <c:v>83.24523999999974</c:v>
                </c:pt>
                <c:pt idx="23">
                  <c:v>86.439789999999903</c:v>
                </c:pt>
                <c:pt idx="24">
                  <c:v>89.60024999999996</c:v>
                </c:pt>
                <c:pt idx="25">
                  <c:v>92.621239999999943</c:v>
                </c:pt>
                <c:pt idx="26">
                  <c:v>95.610099999999875</c:v>
                </c:pt>
                <c:pt idx="27">
                  <c:v>98.561569999999847</c:v>
                </c:pt>
                <c:pt idx="28">
                  <c:v>101.48779999999988</c:v>
                </c:pt>
                <c:pt idx="29">
                  <c:v>104.38513999999986</c:v>
                </c:pt>
                <c:pt idx="30">
                  <c:v>107.24731999999995</c:v>
                </c:pt>
                <c:pt idx="31">
                  <c:v>110.10674999999992</c:v>
                </c:pt>
                <c:pt idx="32">
                  <c:v>112.95892999999978</c:v>
                </c:pt>
                <c:pt idx="33">
                  <c:v>115.74441999999999</c:v>
                </c:pt>
                <c:pt idx="34">
                  <c:v>118.47314000000006</c:v>
                </c:pt>
                <c:pt idx="35">
                  <c:v>121.19101000000001</c:v>
                </c:pt>
                <c:pt idx="36">
                  <c:v>123.86328999999978</c:v>
                </c:pt>
                <c:pt idx="37">
                  <c:v>126.46636999999964</c:v>
                </c:pt>
                <c:pt idx="38">
                  <c:v>129.05884999999989</c:v>
                </c:pt>
                <c:pt idx="39">
                  <c:v>131.61110000000008</c:v>
                </c:pt>
                <c:pt idx="40">
                  <c:v>134.11225999999988</c:v>
                </c:pt>
                <c:pt idx="41">
                  <c:v>136.63086999999996</c:v>
                </c:pt>
                <c:pt idx="42">
                  <c:v>139.13830999999982</c:v>
                </c:pt>
                <c:pt idx="43">
                  <c:v>141.62581999999975</c:v>
                </c:pt>
                <c:pt idx="44">
                  <c:v>144.08127999999988</c:v>
                </c:pt>
                <c:pt idx="45">
                  <c:v>146.52074999999968</c:v>
                </c:pt>
                <c:pt idx="46">
                  <c:v>148.99701000000005</c:v>
                </c:pt>
                <c:pt idx="47">
                  <c:v>151.43841999999995</c:v>
                </c:pt>
                <c:pt idx="48">
                  <c:v>153.89183999999977</c:v>
                </c:pt>
                <c:pt idx="49">
                  <c:v>156.34040999999979</c:v>
                </c:pt>
                <c:pt idx="50">
                  <c:v>158.75650999999971</c:v>
                </c:pt>
                <c:pt idx="51">
                  <c:v>161.15299000000005</c:v>
                </c:pt>
                <c:pt idx="52">
                  <c:v>163.52143999999998</c:v>
                </c:pt>
                <c:pt idx="53">
                  <c:v>165.87962999999991</c:v>
                </c:pt>
                <c:pt idx="54">
                  <c:v>168.20950999999968</c:v>
                </c:pt>
                <c:pt idx="55">
                  <c:v>170.52871000000005</c:v>
                </c:pt>
                <c:pt idx="56">
                  <c:v>172.83075999999983</c:v>
                </c:pt>
                <c:pt idx="57">
                  <c:v>175.15968999999996</c:v>
                </c:pt>
                <c:pt idx="58">
                  <c:v>177.47960999999987</c:v>
                </c:pt>
                <c:pt idx="59">
                  <c:v>179.79089999999997</c:v>
                </c:pt>
                <c:pt idx="60">
                  <c:v>182.07961999999998</c:v>
                </c:pt>
                <c:pt idx="61">
                  <c:v>184.36036999999988</c:v>
                </c:pt>
                <c:pt idx="62">
                  <c:v>186.59103000000005</c:v>
                </c:pt>
                <c:pt idx="63">
                  <c:v>188.79038999999966</c:v>
                </c:pt>
                <c:pt idx="64">
                  <c:v>190.9673499999999</c:v>
                </c:pt>
                <c:pt idx="65">
                  <c:v>193.08851999999979</c:v>
                </c:pt>
                <c:pt idx="66">
                  <c:v>195.18420999999989</c:v>
                </c:pt>
                <c:pt idx="67">
                  <c:v>197.29947999999968</c:v>
                </c:pt>
                <c:pt idx="68">
                  <c:v>199.40157999999974</c:v>
                </c:pt>
                <c:pt idx="69">
                  <c:v>201.49604999999974</c:v>
                </c:pt>
                <c:pt idx="70">
                  <c:v>203.54788000000008</c:v>
                </c:pt>
                <c:pt idx="71">
                  <c:v>205.59973999999966</c:v>
                </c:pt>
                <c:pt idx="72">
                  <c:v>207.65544</c:v>
                </c:pt>
                <c:pt idx="73">
                  <c:v>209.65940999999975</c:v>
                </c:pt>
                <c:pt idx="74">
                  <c:v>211.65335999999979</c:v>
                </c:pt>
                <c:pt idx="75">
                  <c:v>213.62388999999985</c:v>
                </c:pt>
                <c:pt idx="76">
                  <c:v>215.61272000000008</c:v>
                </c:pt>
                <c:pt idx="77">
                  <c:v>217.54824000000008</c:v>
                </c:pt>
                <c:pt idx="78">
                  <c:v>219.46596</c:v>
                </c:pt>
                <c:pt idx="79">
                  <c:v>221.38761999999997</c:v>
                </c:pt>
                <c:pt idx="80">
                  <c:v>223.25937999999996</c:v>
                </c:pt>
                <c:pt idx="81">
                  <c:v>225.13484999999991</c:v>
                </c:pt>
                <c:pt idx="82">
                  <c:v>226.98286000000007</c:v>
                </c:pt>
                <c:pt idx="83">
                  <c:v>228.80184999999983</c:v>
                </c:pt>
                <c:pt idx="84">
                  <c:v>230.64529999999968</c:v>
                </c:pt>
                <c:pt idx="85">
                  <c:v>232.4988699999999</c:v>
                </c:pt>
                <c:pt idx="86">
                  <c:v>234.38450999999986</c:v>
                </c:pt>
                <c:pt idx="87">
                  <c:v>236.25938999999971</c:v>
                </c:pt>
                <c:pt idx="88">
                  <c:v>238.15423999999985</c:v>
                </c:pt>
                <c:pt idx="89">
                  <c:v>239.9719799999998</c:v>
                </c:pt>
                <c:pt idx="90">
                  <c:v>241.76429000000007</c:v>
                </c:pt>
                <c:pt idx="91">
                  <c:v>243.55069999999978</c:v>
                </c:pt>
                <c:pt idx="92">
                  <c:v>245.31959000000006</c:v>
                </c:pt>
                <c:pt idx="93">
                  <c:v>247.09220000000005</c:v>
                </c:pt>
                <c:pt idx="94">
                  <c:v>248.81809999999996</c:v>
                </c:pt>
                <c:pt idx="95">
                  <c:v>250.5979199999997</c:v>
                </c:pt>
                <c:pt idx="96">
                  <c:v>252.51888999999983</c:v>
                </c:pt>
                <c:pt idx="97">
                  <c:v>254.29984999999988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37-46CB-B3DA-C56AD16DA880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  <c:pt idx="95">
                  <c:v>4.9310999999999998</c:v>
                </c:pt>
                <c:pt idx="96">
                  <c:v>4.9862000000000002</c:v>
                </c:pt>
              </c:numCache>
            </c:numRef>
          </c:xVal>
          <c:yVal>
            <c:numRef>
              <c:f>'SS-32mN-15'!$C$2:$C$100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6.5275299999998424</c:v>
                </c:pt>
                <c:pt idx="2">
                  <c:v>12.88635000000022</c:v>
                </c:pt>
                <c:pt idx="3">
                  <c:v>18.926959999999781</c:v>
                </c:pt>
                <c:pt idx="4">
                  <c:v>24.652790000000095</c:v>
                </c:pt>
                <c:pt idx="5">
                  <c:v>30.055409999999938</c:v>
                </c:pt>
                <c:pt idx="6">
                  <c:v>35.391020000000026</c:v>
                </c:pt>
                <c:pt idx="7">
                  <c:v>40.430159999999887</c:v>
                </c:pt>
                <c:pt idx="8">
                  <c:v>45.495829999999842</c:v>
                </c:pt>
                <c:pt idx="9">
                  <c:v>50.369880000000194</c:v>
                </c:pt>
                <c:pt idx="10">
                  <c:v>55.151019999999789</c:v>
                </c:pt>
                <c:pt idx="11">
                  <c:v>60.26911999999993</c:v>
                </c:pt>
                <c:pt idx="12">
                  <c:v>65.296159999999873</c:v>
                </c:pt>
                <c:pt idx="13">
                  <c:v>70.271699999999782</c:v>
                </c:pt>
                <c:pt idx="14">
                  <c:v>75.097400000000107</c:v>
                </c:pt>
                <c:pt idx="15">
                  <c:v>79.924280000000181</c:v>
                </c:pt>
                <c:pt idx="16">
                  <c:v>84.641009999999824</c:v>
                </c:pt>
                <c:pt idx="17">
                  <c:v>89.382650000000012</c:v>
                </c:pt>
                <c:pt idx="18">
                  <c:v>93.978700000000117</c:v>
                </c:pt>
                <c:pt idx="19">
                  <c:v>98.550850000000082</c:v>
                </c:pt>
                <c:pt idx="20">
                  <c:v>103.07711000000018</c:v>
                </c:pt>
                <c:pt idx="21">
                  <c:v>107.55659000000014</c:v>
                </c:pt>
                <c:pt idx="22">
                  <c:v>111.92862000000014</c:v>
                </c:pt>
                <c:pt idx="23">
                  <c:v>116.27388999999994</c:v>
                </c:pt>
                <c:pt idx="24">
                  <c:v>120.6255799999999</c:v>
                </c:pt>
                <c:pt idx="25">
                  <c:v>124.95307000000003</c:v>
                </c:pt>
                <c:pt idx="26">
                  <c:v>129.23246999999992</c:v>
                </c:pt>
                <c:pt idx="27">
                  <c:v>133.46388999999999</c:v>
                </c:pt>
                <c:pt idx="28">
                  <c:v>137.64798999999994</c:v>
                </c:pt>
                <c:pt idx="29">
                  <c:v>141.85638999999992</c:v>
                </c:pt>
                <c:pt idx="30">
                  <c:v>145.99602000000004</c:v>
                </c:pt>
                <c:pt idx="31">
                  <c:v>150.12294999999995</c:v>
                </c:pt>
                <c:pt idx="32">
                  <c:v>154.23302999999987</c:v>
                </c:pt>
                <c:pt idx="33">
                  <c:v>158.26236999999992</c:v>
                </c:pt>
                <c:pt idx="34">
                  <c:v>162.16265000000021</c:v>
                </c:pt>
                <c:pt idx="35">
                  <c:v>166.05186000000003</c:v>
                </c:pt>
                <c:pt idx="36">
                  <c:v>169.85152999999991</c:v>
                </c:pt>
                <c:pt idx="37">
                  <c:v>173.64033000000018</c:v>
                </c:pt>
                <c:pt idx="38">
                  <c:v>177.31309999999985</c:v>
                </c:pt>
                <c:pt idx="39">
                  <c:v>180.96055999999999</c:v>
                </c:pt>
                <c:pt idx="40">
                  <c:v>184.61083000000008</c:v>
                </c:pt>
                <c:pt idx="41">
                  <c:v>188.20575999999983</c:v>
                </c:pt>
                <c:pt idx="42">
                  <c:v>191.86310999999978</c:v>
                </c:pt>
                <c:pt idx="43">
                  <c:v>195.48354999999992</c:v>
                </c:pt>
                <c:pt idx="44">
                  <c:v>199.14321999999993</c:v>
                </c:pt>
                <c:pt idx="45">
                  <c:v>202.70955999999978</c:v>
                </c:pt>
                <c:pt idx="46">
                  <c:v>206.29017000000022</c:v>
                </c:pt>
                <c:pt idx="47">
                  <c:v>209.79498999999987</c:v>
                </c:pt>
                <c:pt idx="48">
                  <c:v>213.3465299999998</c:v>
                </c:pt>
                <c:pt idx="49">
                  <c:v>216.8766999999998</c:v>
                </c:pt>
                <c:pt idx="50">
                  <c:v>220.39417999999978</c:v>
                </c:pt>
                <c:pt idx="51">
                  <c:v>223.85883000000013</c:v>
                </c:pt>
                <c:pt idx="52">
                  <c:v>227.33395999999993</c:v>
                </c:pt>
                <c:pt idx="53">
                  <c:v>230.76085999999987</c:v>
                </c:pt>
                <c:pt idx="54">
                  <c:v>234.14766000000009</c:v>
                </c:pt>
                <c:pt idx="55">
                  <c:v>237.55886999999984</c:v>
                </c:pt>
                <c:pt idx="56">
                  <c:v>240.93498</c:v>
                </c:pt>
                <c:pt idx="57">
                  <c:v>244.39705999999978</c:v>
                </c:pt>
                <c:pt idx="58">
                  <c:v>247.70532000000003</c:v>
                </c:pt>
                <c:pt idx="59">
                  <c:v>251.0974799999999</c:v>
                </c:pt>
                <c:pt idx="60">
                  <c:v>254.4357399999999</c:v>
                </c:pt>
                <c:pt idx="61">
                  <c:v>257.77205000000004</c:v>
                </c:pt>
                <c:pt idx="62">
                  <c:v>261.14762999999994</c:v>
                </c:pt>
                <c:pt idx="63">
                  <c:v>264.41285999999991</c:v>
                </c:pt>
                <c:pt idx="64">
                  <c:v>267.64219999999978</c:v>
                </c:pt>
                <c:pt idx="65">
                  <c:v>270.72728000000006</c:v>
                </c:pt>
                <c:pt idx="66">
                  <c:v>273.81276999999955</c:v>
                </c:pt>
                <c:pt idx="67">
                  <c:v>276.83310999999958</c:v>
                </c:pt>
                <c:pt idx="68">
                  <c:v>279.89634000000024</c:v>
                </c:pt>
                <c:pt idx="69">
                  <c:v>282.85818000000017</c:v>
                </c:pt>
                <c:pt idx="70">
                  <c:v>285.81394</c:v>
                </c:pt>
                <c:pt idx="71">
                  <c:v>288.70334999999977</c:v>
                </c:pt>
                <c:pt idx="72">
                  <c:v>291.63374000000022</c:v>
                </c:pt>
                <c:pt idx="73">
                  <c:v>294.56970000000001</c:v>
                </c:pt>
                <c:pt idx="74">
                  <c:v>297.48573000000033</c:v>
                </c:pt>
                <c:pt idx="75">
                  <c:v>300.38508000000002</c:v>
                </c:pt>
                <c:pt idx="76">
                  <c:v>303.2482799999998</c:v>
                </c:pt>
                <c:pt idx="77">
                  <c:v>306.10974999999962</c:v>
                </c:pt>
                <c:pt idx="78">
                  <c:v>308.96793999999954</c:v>
                </c:pt>
                <c:pt idx="79">
                  <c:v>311.87371999999959</c:v>
                </c:pt>
                <c:pt idx="80">
                  <c:v>314.64699999999993</c:v>
                </c:pt>
                <c:pt idx="81">
                  <c:v>317.4660700000004</c:v>
                </c:pt>
                <c:pt idx="82">
                  <c:v>320.2808100000002</c:v>
                </c:pt>
                <c:pt idx="83">
                  <c:v>323.10051999999996</c:v>
                </c:pt>
                <c:pt idx="84">
                  <c:v>325.86096999999972</c:v>
                </c:pt>
                <c:pt idx="85">
                  <c:v>328.65142000000014</c:v>
                </c:pt>
                <c:pt idx="86">
                  <c:v>331.44006999999965</c:v>
                </c:pt>
                <c:pt idx="87">
                  <c:v>334.38425999999981</c:v>
                </c:pt>
                <c:pt idx="88">
                  <c:v>337.22865999999976</c:v>
                </c:pt>
                <c:pt idx="89">
                  <c:v>340.15312999999969</c:v>
                </c:pt>
                <c:pt idx="90">
                  <c:v>342.97129000000041</c:v>
                </c:pt>
                <c:pt idx="91">
                  <c:v>345.71684999999979</c:v>
                </c:pt>
                <c:pt idx="92">
                  <c:v>348.62934000000041</c:v>
                </c:pt>
                <c:pt idx="93">
                  <c:v>351.15323999999964</c:v>
                </c:pt>
                <c:pt idx="94">
                  <c:v>354.15387999999984</c:v>
                </c:pt>
                <c:pt idx="95">
                  <c:v>356.4415799999997</c:v>
                </c:pt>
                <c:pt idx="96">
                  <c:v>358.32744999999977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37-46CB-B3DA-C56AD16DA880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'HS-32mN-15'!$A$2:$A$100</c:f>
              <c:numCache>
                <c:formatCode>General</c:formatCode>
                <c:ptCount val="99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  <c:pt idx="95">
                  <c:v>4.8688500000000001</c:v>
                </c:pt>
                <c:pt idx="96">
                  <c:v>4.9198199999999996</c:v>
                </c:pt>
                <c:pt idx="97">
                  <c:v>4.9698200000000003</c:v>
                </c:pt>
              </c:numCache>
            </c:numRef>
          </c:xVal>
          <c:yVal>
            <c:numRef>
              <c:f>'HS-32mN-15'!$C$2:$C$100</c:f>
              <c:numCache>
                <c:formatCode>General</c:formatCode>
                <c:ptCount val="99"/>
                <c:pt idx="0">
                  <c:v>0</c:v>
                </c:pt>
                <c:pt idx="1">
                  <c:v>3.5562700000000405</c:v>
                </c:pt>
                <c:pt idx="2">
                  <c:v>7.1357200000002194</c:v>
                </c:pt>
                <c:pt idx="3">
                  <c:v>10.449820000000273</c:v>
                </c:pt>
                <c:pt idx="4">
                  <c:v>13.932020000000193</c:v>
                </c:pt>
                <c:pt idx="5">
                  <c:v>17.158120000000054</c:v>
                </c:pt>
                <c:pt idx="6">
                  <c:v>20.152190000000246</c:v>
                </c:pt>
                <c:pt idx="7">
                  <c:v>23.140060000000176</c:v>
                </c:pt>
                <c:pt idx="8">
                  <c:v>26.082629999999881</c:v>
                </c:pt>
                <c:pt idx="9">
                  <c:v>28.910879999999906</c:v>
                </c:pt>
                <c:pt idx="10">
                  <c:v>31.622139999999945</c:v>
                </c:pt>
                <c:pt idx="11">
                  <c:v>34.509410000000116</c:v>
                </c:pt>
                <c:pt idx="12">
                  <c:v>37.332620000000134</c:v>
                </c:pt>
                <c:pt idx="13">
                  <c:v>40.085829999999987</c:v>
                </c:pt>
                <c:pt idx="14">
                  <c:v>42.750050000000101</c:v>
                </c:pt>
                <c:pt idx="15">
                  <c:v>45.366750000000138</c:v>
                </c:pt>
                <c:pt idx="16">
                  <c:v>47.977650000000267</c:v>
                </c:pt>
                <c:pt idx="17">
                  <c:v>50.524289999999837</c:v>
                </c:pt>
                <c:pt idx="18">
                  <c:v>53.009610000000066</c:v>
                </c:pt>
                <c:pt idx="19">
                  <c:v>55.449709999999868</c:v>
                </c:pt>
                <c:pt idx="20">
                  <c:v>57.835140000000138</c:v>
                </c:pt>
                <c:pt idx="21">
                  <c:v>60.210840000000189</c:v>
                </c:pt>
                <c:pt idx="22">
                  <c:v>62.595850000000155</c:v>
                </c:pt>
                <c:pt idx="23">
                  <c:v>64.968679999999949</c:v>
                </c:pt>
                <c:pt idx="24">
                  <c:v>67.294460000000072</c:v>
                </c:pt>
                <c:pt idx="25">
                  <c:v>69.574700000000121</c:v>
                </c:pt>
                <c:pt idx="26">
                  <c:v>71.838560000000143</c:v>
                </c:pt>
                <c:pt idx="27">
                  <c:v>74.041909999999916</c:v>
                </c:pt>
                <c:pt idx="28">
                  <c:v>76.238920000000235</c:v>
                </c:pt>
                <c:pt idx="29">
                  <c:v>78.39382999999998</c:v>
                </c:pt>
                <c:pt idx="30">
                  <c:v>80.53801999999996</c:v>
                </c:pt>
                <c:pt idx="31">
                  <c:v>82.655839999999898</c:v>
                </c:pt>
                <c:pt idx="32">
                  <c:v>84.759059999999863</c:v>
                </c:pt>
                <c:pt idx="33">
                  <c:v>86.812910000000102</c:v>
                </c:pt>
                <c:pt idx="34">
                  <c:v>88.870390000000043</c:v>
                </c:pt>
                <c:pt idx="35">
                  <c:v>90.937840000000051</c:v>
                </c:pt>
                <c:pt idx="36">
                  <c:v>92.965450000000146</c:v>
                </c:pt>
                <c:pt idx="37">
                  <c:v>94.948879999999917</c:v>
                </c:pt>
                <c:pt idx="38">
                  <c:v>96.89220000000023</c:v>
                </c:pt>
                <c:pt idx="39">
                  <c:v>98.810629999999946</c:v>
                </c:pt>
                <c:pt idx="40">
                  <c:v>100.6575600000001</c:v>
                </c:pt>
                <c:pt idx="41">
                  <c:v>102.46196999999984</c:v>
                </c:pt>
                <c:pt idx="42">
                  <c:v>104.2529199999999</c:v>
                </c:pt>
                <c:pt idx="43">
                  <c:v>105.99015000000009</c:v>
                </c:pt>
                <c:pt idx="44">
                  <c:v>107.66733999999997</c:v>
                </c:pt>
                <c:pt idx="45">
                  <c:v>109.32114000000001</c:v>
                </c:pt>
                <c:pt idx="46">
                  <c:v>110.94578000000001</c:v>
                </c:pt>
                <c:pt idx="47">
                  <c:v>112.56901000000016</c:v>
                </c:pt>
                <c:pt idx="48">
                  <c:v>114.18436999999994</c:v>
                </c:pt>
                <c:pt idx="49">
                  <c:v>115.77768999999989</c:v>
                </c:pt>
                <c:pt idx="50">
                  <c:v>117.38221000000021</c:v>
                </c:pt>
                <c:pt idx="51">
                  <c:v>118.97463000000016</c:v>
                </c:pt>
                <c:pt idx="52">
                  <c:v>120.53202999999985</c:v>
                </c:pt>
                <c:pt idx="53">
                  <c:v>122.06640999999991</c:v>
                </c:pt>
                <c:pt idx="54">
                  <c:v>123.64346000000023</c:v>
                </c:pt>
                <c:pt idx="55">
                  <c:v>125.19822999999997</c:v>
                </c:pt>
                <c:pt idx="56">
                  <c:v>126.69300000000021</c:v>
                </c:pt>
                <c:pt idx="57">
                  <c:v>128.17875000000004</c:v>
                </c:pt>
                <c:pt idx="58">
                  <c:v>129.66516000000001</c:v>
                </c:pt>
                <c:pt idx="59">
                  <c:v>131.1574599999999</c:v>
                </c:pt>
                <c:pt idx="60">
                  <c:v>132.58465999999999</c:v>
                </c:pt>
                <c:pt idx="61">
                  <c:v>134.04876999999988</c:v>
                </c:pt>
                <c:pt idx="62">
                  <c:v>135.54021999999986</c:v>
                </c:pt>
                <c:pt idx="63">
                  <c:v>137.00208999999995</c:v>
                </c:pt>
                <c:pt idx="64">
                  <c:v>138.44968000000017</c:v>
                </c:pt>
                <c:pt idx="65">
                  <c:v>139.94516000000021</c:v>
                </c:pt>
                <c:pt idx="66">
                  <c:v>141.42032999999992</c:v>
                </c:pt>
                <c:pt idx="67">
                  <c:v>142.86877000000004</c:v>
                </c:pt>
                <c:pt idx="68">
                  <c:v>144.27761999999984</c:v>
                </c:pt>
                <c:pt idx="69">
                  <c:v>145.66280000000006</c:v>
                </c:pt>
                <c:pt idx="70">
                  <c:v>147.06336999999985</c:v>
                </c:pt>
                <c:pt idx="71">
                  <c:v>148.41449999999986</c:v>
                </c:pt>
                <c:pt idx="72">
                  <c:v>149.70793000000003</c:v>
                </c:pt>
                <c:pt idx="73">
                  <c:v>151.02160000000003</c:v>
                </c:pt>
                <c:pt idx="74">
                  <c:v>152.31923000000006</c:v>
                </c:pt>
                <c:pt idx="75">
                  <c:v>153.59565999999995</c:v>
                </c:pt>
                <c:pt idx="76">
                  <c:v>154.82340000000022</c:v>
                </c:pt>
                <c:pt idx="77">
                  <c:v>156.06296999999995</c:v>
                </c:pt>
                <c:pt idx="78">
                  <c:v>157.32018000000016</c:v>
                </c:pt>
                <c:pt idx="79">
                  <c:v>158.57482000000027</c:v>
                </c:pt>
                <c:pt idx="80">
                  <c:v>159.79604999999992</c:v>
                </c:pt>
                <c:pt idx="81">
                  <c:v>161.04062000000022</c:v>
                </c:pt>
                <c:pt idx="82">
                  <c:v>162.28963999999996</c:v>
                </c:pt>
                <c:pt idx="83">
                  <c:v>163.52692000000025</c:v>
                </c:pt>
                <c:pt idx="84">
                  <c:v>164.73140999999987</c:v>
                </c:pt>
                <c:pt idx="85">
                  <c:v>165.9378700000002</c:v>
                </c:pt>
                <c:pt idx="86">
                  <c:v>167.09803000000011</c:v>
                </c:pt>
                <c:pt idx="87">
                  <c:v>168.26706999999988</c:v>
                </c:pt>
                <c:pt idx="88">
                  <c:v>169.42821000000004</c:v>
                </c:pt>
                <c:pt idx="89">
                  <c:v>170.5607500000001</c:v>
                </c:pt>
                <c:pt idx="90">
                  <c:v>171.73583000000008</c:v>
                </c:pt>
                <c:pt idx="91">
                  <c:v>172.9698800000001</c:v>
                </c:pt>
                <c:pt idx="92">
                  <c:v>174.19464000000016</c:v>
                </c:pt>
                <c:pt idx="93">
                  <c:v>175.4680400000002</c:v>
                </c:pt>
                <c:pt idx="94">
                  <c:v>176.63229000000001</c:v>
                </c:pt>
                <c:pt idx="95">
                  <c:v>177.71945000000005</c:v>
                </c:pt>
                <c:pt idx="96">
                  <c:v>178.82097999999996</c:v>
                </c:pt>
                <c:pt idx="97">
                  <c:v>180.10269000000017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37-46CB-B3DA-C56AD16D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515024"/>
        <c:axId val="1225755024"/>
      </c:scatterChart>
      <c:valAx>
        <c:axId val="1070515024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755024"/>
        <c:crosses val="autoZero"/>
        <c:crossBetween val="midCat"/>
        <c:majorUnit val="1"/>
      </c:valAx>
      <c:valAx>
        <c:axId val="1225755024"/>
        <c:scaling>
          <c:orientation val="minMax"/>
          <c:max val="4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>
                    <a:solidFill>
                      <a:sysClr val="windowText" lastClr="000000"/>
                    </a:solidFill>
                  </a:rPr>
                  <a:t>Creep displacement (nm)</a:t>
                </a:r>
              </a:p>
            </c:rich>
          </c:tx>
          <c:layout>
            <c:manualLayout>
              <c:xMode val="edge"/>
              <c:yMode val="edge"/>
              <c:x val="1.3774104683195593E-2"/>
              <c:y val="0.10326331043409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70515024"/>
        <c:crossesAt val="0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0.20621870614620827"/>
          <c:y val="0.10401613135264826"/>
          <c:w val="0.24790784299378393"/>
          <c:h val="0.256588416479543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31831124486993"/>
          <c:y val="4.853431119072471E-2"/>
          <c:w val="0.78810327068222352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'Pu-32mN-15'!$A$2:$A$98</c:f>
              <c:numCache>
                <c:formatCode>General</c:formatCode>
                <c:ptCount val="97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</c:numCache>
            </c:numRef>
          </c:xVal>
          <c:yVal>
            <c:numRef>
              <c:f>'Pu-32mN-15'!$E$2:$E$96</c:f>
              <c:numCache>
                <c:formatCode>0.00E+00</c:formatCode>
                <c:ptCount val="95"/>
                <c:pt idx="1">
                  <c:v>2.6527177815196621E-2</c:v>
                </c:pt>
                <c:pt idx="2" formatCode="General">
                  <c:v>2.5067731333352931E-2</c:v>
                </c:pt>
                <c:pt idx="3" formatCode="General">
                  <c:v>2.3744402865597914E-2</c:v>
                </c:pt>
                <c:pt idx="4" formatCode="General">
                  <c:v>2.4253918150812029E-2</c:v>
                </c:pt>
                <c:pt idx="5" formatCode="General">
                  <c:v>2.3172711134641765E-2</c:v>
                </c:pt>
                <c:pt idx="6" formatCode="General">
                  <c:v>2.3492986315081836E-2</c:v>
                </c:pt>
                <c:pt idx="7" formatCode="General">
                  <c:v>2.2709527548533209E-2</c:v>
                </c:pt>
                <c:pt idx="8" formatCode="General">
                  <c:v>2.1701982122905722E-2</c:v>
                </c:pt>
                <c:pt idx="9" formatCode="General">
                  <c:v>2.0113208568222775E-2</c:v>
                </c:pt>
                <c:pt idx="10" formatCode="General">
                  <c:v>2.1091026003646728E-2</c:v>
                </c:pt>
                <c:pt idx="11" formatCode="General">
                  <c:v>2.3178218191204535E-2</c:v>
                </c:pt>
                <c:pt idx="12" formatCode="General">
                  <c:v>2.2080124121673404E-2</c:v>
                </c:pt>
                <c:pt idx="13" formatCode="General">
                  <c:v>2.1293272584659888E-2</c:v>
                </c:pt>
                <c:pt idx="14" formatCode="General">
                  <c:v>2.102229009916275E-2</c:v>
                </c:pt>
                <c:pt idx="15" formatCode="General">
                  <c:v>2.0965047210454058E-2</c:v>
                </c:pt>
                <c:pt idx="16" formatCode="General">
                  <c:v>2.1264161153792021E-2</c:v>
                </c:pt>
                <c:pt idx="17" formatCode="General">
                  <c:v>2.1057733521602104E-2</c:v>
                </c:pt>
                <c:pt idx="18" formatCode="General">
                  <c:v>2.0450996377637528E-2</c:v>
                </c:pt>
                <c:pt idx="19" formatCode="General">
                  <c:v>2.0584234687025301E-2</c:v>
                </c:pt>
                <c:pt idx="20" formatCode="General">
                  <c:v>2.0237552522941384E-2</c:v>
                </c:pt>
                <c:pt idx="21" formatCode="General">
                  <c:v>1.9628560555722402E-2</c:v>
                </c:pt>
                <c:pt idx="22" formatCode="General">
                  <c:v>1.9075021511132544E-2</c:v>
                </c:pt>
                <c:pt idx="23" formatCode="General">
                  <c:v>1.7022696556232085E-2</c:v>
                </c:pt>
                <c:pt idx="24" formatCode="General">
                  <c:v>1.6337042470851791E-2</c:v>
                </c:pt>
                <c:pt idx="25" formatCode="General">
                  <c:v>1.7359801873956471E-2</c:v>
                </c:pt>
                <c:pt idx="26" formatCode="General">
                  <c:v>1.6958167665984115E-2</c:v>
                </c:pt>
                <c:pt idx="27" formatCode="General">
                  <c:v>1.7200224092681637E-2</c:v>
                </c:pt>
                <c:pt idx="28" formatCode="General">
                  <c:v>1.834776099652393E-2</c:v>
                </c:pt>
                <c:pt idx="29" formatCode="General">
                  <c:v>1.7880739364246407E-2</c:v>
                </c:pt>
                <c:pt idx="30" formatCode="General">
                  <c:v>1.6446031671186214E-2</c:v>
                </c:pt>
                <c:pt idx="31" formatCode="General">
                  <c:v>1.61782919717674E-2</c:v>
                </c:pt>
                <c:pt idx="32" formatCode="General">
                  <c:v>1.6486132005214236E-2</c:v>
                </c:pt>
                <c:pt idx="33" formatCode="General">
                  <c:v>1.5887646113574582E-2</c:v>
                </c:pt>
                <c:pt idx="34" formatCode="General">
                  <c:v>1.6004254524987282E-2</c:v>
                </c:pt>
                <c:pt idx="35" formatCode="General">
                  <c:v>1.6219014796363666E-2</c:v>
                </c:pt>
                <c:pt idx="36" formatCode="General">
                  <c:v>1.6254266417122559E-2</c:v>
                </c:pt>
                <c:pt idx="37" formatCode="General">
                  <c:v>1.5301895765348445E-2</c:v>
                </c:pt>
                <c:pt idx="38" formatCode="General">
                  <c:v>1.4404450607954832E-2</c:v>
                </c:pt>
                <c:pt idx="39" formatCode="General">
                  <c:v>1.468325290595723E-2</c:v>
                </c:pt>
                <c:pt idx="40" formatCode="General">
                  <c:v>1.4182336736378849E-2</c:v>
                </c:pt>
                <c:pt idx="41" formatCode="General">
                  <c:v>1.4089509402598675E-2</c:v>
                </c:pt>
                <c:pt idx="42" formatCode="General">
                  <c:v>1.4708129480713192E-2</c:v>
                </c:pt>
                <c:pt idx="43" formatCode="General">
                  <c:v>1.4813012637942236E-2</c:v>
                </c:pt>
                <c:pt idx="44" formatCode="General">
                  <c:v>1.37152741013646E-2</c:v>
                </c:pt>
                <c:pt idx="45" formatCode="General">
                  <c:v>1.3825715660640505E-2</c:v>
                </c:pt>
                <c:pt idx="46" formatCode="General">
                  <c:v>1.4979311336755738E-2</c:v>
                </c:pt>
                <c:pt idx="47" formatCode="General">
                  <c:v>1.4804807635114943E-2</c:v>
                </c:pt>
                <c:pt idx="48" formatCode="General">
                  <c:v>1.453229795532748E-2</c:v>
                </c:pt>
                <c:pt idx="49" formatCode="General">
                  <c:v>1.4257843817621211E-2</c:v>
                </c:pt>
                <c:pt idx="50" formatCode="General">
                  <c:v>1.4476532114614155E-2</c:v>
                </c:pt>
                <c:pt idx="51" formatCode="General">
                  <c:v>1.437831026606835E-2</c:v>
                </c:pt>
                <c:pt idx="52" formatCode="General">
                  <c:v>1.3918905876028525E-2</c:v>
                </c:pt>
                <c:pt idx="53" formatCode="General">
                  <c:v>1.3329538363208817E-2</c:v>
                </c:pt>
                <c:pt idx="54" formatCode="General">
                  <c:v>1.2911635224889487E-2</c:v>
                </c:pt>
                <c:pt idx="55" formatCode="General">
                  <c:v>1.239673744940859E-2</c:v>
                </c:pt>
                <c:pt idx="56" formatCode="General">
                  <c:v>1.135051494922854E-2</c:v>
                </c:pt>
                <c:pt idx="57" formatCode="General">
                  <c:v>1.1546478790561952E-2</c:v>
                </c:pt>
                <c:pt idx="58" formatCode="General">
                  <c:v>1.288814901025816E-2</c:v>
                </c:pt>
                <c:pt idx="59" formatCode="General">
                  <c:v>1.3221068267998666E-2</c:v>
                </c:pt>
                <c:pt idx="60" formatCode="General">
                  <c:v>1.2805472163563049E-2</c:v>
                </c:pt>
                <c:pt idx="61" formatCode="General">
                  <c:v>1.2562077053876771E-2</c:v>
                </c:pt>
                <c:pt idx="62" formatCode="General">
                  <c:v>1.2760365480398618E-2</c:v>
                </c:pt>
                <c:pt idx="63" formatCode="General">
                  <c:v>1.2567395259105316E-2</c:v>
                </c:pt>
                <c:pt idx="64" formatCode="General">
                  <c:v>1.1603202836889953E-2</c:v>
                </c:pt>
                <c:pt idx="65" formatCode="General">
                  <c:v>1.1090441872670548E-2</c:v>
                </c:pt>
                <c:pt idx="66" formatCode="General">
                  <c:v>1.11180211113832E-2</c:v>
                </c:pt>
                <c:pt idx="67" formatCode="General">
                  <c:v>1.1460504999626739E-2</c:v>
                </c:pt>
                <c:pt idx="68" formatCode="General">
                  <c:v>1.1606122300796851E-2</c:v>
                </c:pt>
                <c:pt idx="69" formatCode="General">
                  <c:v>1.123531177431504E-2</c:v>
                </c:pt>
                <c:pt idx="70" formatCode="General">
                  <c:v>1.0907689020393498E-2</c:v>
                </c:pt>
                <c:pt idx="71" formatCode="General">
                  <c:v>1.0895247450062685E-2</c:v>
                </c:pt>
                <c:pt idx="72" formatCode="General">
                  <c:v>1.0988823824526026E-2</c:v>
                </c:pt>
                <c:pt idx="73" formatCode="General">
                  <c:v>1.117572762116824E-2</c:v>
                </c:pt>
                <c:pt idx="74" formatCode="General">
                  <c:v>1.1265734249651027E-2</c:v>
                </c:pt>
                <c:pt idx="75" formatCode="General">
                  <c:v>1.0623975065556037E-2</c:v>
                </c:pt>
                <c:pt idx="76" formatCode="General">
                  <c:v>1.0410628122601984E-2</c:v>
                </c:pt>
                <c:pt idx="77" formatCode="General">
                  <c:v>1.0966060833463784E-2</c:v>
                </c:pt>
                <c:pt idx="78" formatCode="General">
                  <c:v>1.1302289304749209E-2</c:v>
                </c:pt>
                <c:pt idx="79" formatCode="General">
                  <c:v>1.1193477467927027E-2</c:v>
                </c:pt>
                <c:pt idx="80" formatCode="General">
                  <c:v>1.0957636309123211E-2</c:v>
                </c:pt>
                <c:pt idx="81" formatCode="General">
                  <c:v>1.0682579826090404E-2</c:v>
                </c:pt>
                <c:pt idx="82" formatCode="General">
                  <c:v>1.079813764692183E-2</c:v>
                </c:pt>
                <c:pt idx="83" formatCode="General">
                  <c:v>1.0831179027500002E-2</c:v>
                </c:pt>
                <c:pt idx="84" formatCode="General">
                  <c:v>1.0465434039559504E-2</c:v>
                </c:pt>
                <c:pt idx="85" formatCode="General">
                  <c:v>1.0269255435220599E-2</c:v>
                </c:pt>
                <c:pt idx="86" formatCode="General">
                  <c:v>1.0171140123181915E-2</c:v>
                </c:pt>
                <c:pt idx="87" formatCode="General">
                  <c:v>1.0630597384566152E-2</c:v>
                </c:pt>
                <c:pt idx="88" formatCode="General">
                  <c:v>1.0891994187065133E-2</c:v>
                </c:pt>
                <c:pt idx="89" formatCode="General">
                  <c:v>1.0674831639491341E-2</c:v>
                </c:pt>
                <c:pt idx="90" formatCode="General">
                  <c:v>1.0265246068499134E-2</c:v>
                </c:pt>
                <c:pt idx="91" formatCode="General">
                  <c:v>9.7996386998066651E-3</c:v>
                </c:pt>
                <c:pt idx="92" formatCode="General">
                  <c:v>1.0173483564010783E-2</c:v>
                </c:pt>
                <c:pt idx="93" formatCode="General">
                  <c:v>1.0036762802255938E-2</c:v>
                </c:pt>
                <c:pt idx="94" formatCode="General">
                  <c:v>9.7144175502642347E-3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3C-43A6-839A-9ABF45D09667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'ZnO-32mN-15'!$A$2:$A$97</c:f>
              <c:numCache>
                <c:formatCode>General</c:formatCode>
                <c:ptCount val="96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</c:numCache>
            </c:numRef>
          </c:xVal>
          <c:yVal>
            <c:numRef>
              <c:f>'ZnO-32mN-15'!$E$2:$E$97</c:f>
              <c:numCache>
                <c:formatCode>General</c:formatCode>
                <c:ptCount val="96"/>
                <c:pt idx="1">
                  <c:v>2.6504930189503822E-2</c:v>
                </c:pt>
                <c:pt idx="2">
                  <c:v>2.5711913233276686E-2</c:v>
                </c:pt>
                <c:pt idx="3">
                  <c:v>2.4391576181276225E-2</c:v>
                </c:pt>
                <c:pt idx="4">
                  <c:v>2.4089066519340299E-2</c:v>
                </c:pt>
                <c:pt idx="5">
                  <c:v>2.4052336997530489E-2</c:v>
                </c:pt>
                <c:pt idx="6">
                  <c:v>2.3044748951555619E-2</c:v>
                </c:pt>
                <c:pt idx="7">
                  <c:v>2.2775438941070019E-2</c:v>
                </c:pt>
                <c:pt idx="8">
                  <c:v>2.1365176368014216E-2</c:v>
                </c:pt>
                <c:pt idx="9">
                  <c:v>2.0589621289758976E-2</c:v>
                </c:pt>
                <c:pt idx="10">
                  <c:v>2.0398215917406953E-2</c:v>
                </c:pt>
                <c:pt idx="11">
                  <c:v>2.1024694304323074E-2</c:v>
                </c:pt>
                <c:pt idx="12">
                  <c:v>2.2442961506832323E-2</c:v>
                </c:pt>
                <c:pt idx="13">
                  <c:v>2.1673909847051559E-2</c:v>
                </c:pt>
                <c:pt idx="14">
                  <c:v>2.0660593430467038E-2</c:v>
                </c:pt>
                <c:pt idx="15">
                  <c:v>2.0333014640642542E-2</c:v>
                </c:pt>
                <c:pt idx="16">
                  <c:v>1.9005625206102203E-2</c:v>
                </c:pt>
                <c:pt idx="17">
                  <c:v>1.8767967548927022E-2</c:v>
                </c:pt>
                <c:pt idx="18">
                  <c:v>2.0311207166020379E-2</c:v>
                </c:pt>
                <c:pt idx="19">
                  <c:v>2.0292609898915112E-2</c:v>
                </c:pt>
                <c:pt idx="20">
                  <c:v>1.9603848985377662E-2</c:v>
                </c:pt>
                <c:pt idx="21">
                  <c:v>1.9301718990401728E-2</c:v>
                </c:pt>
                <c:pt idx="22">
                  <c:v>1.8680285293985129E-2</c:v>
                </c:pt>
                <c:pt idx="23">
                  <c:v>1.851160750172225E-2</c:v>
                </c:pt>
                <c:pt idx="24">
                  <c:v>1.7837232556981428E-2</c:v>
                </c:pt>
                <c:pt idx="25">
                  <c:v>1.6539639980909057E-2</c:v>
                </c:pt>
                <c:pt idx="26">
                  <c:v>1.6446679237282241E-2</c:v>
                </c:pt>
                <c:pt idx="27">
                  <c:v>1.6693029779245402E-2</c:v>
                </c:pt>
                <c:pt idx="28">
                  <c:v>1.6361636874418665E-2</c:v>
                </c:pt>
                <c:pt idx="29">
                  <c:v>1.5741555874620883E-2</c:v>
                </c:pt>
                <c:pt idx="30">
                  <c:v>1.5662961928607787E-2</c:v>
                </c:pt>
                <c:pt idx="31">
                  <c:v>1.634589454795906E-2</c:v>
                </c:pt>
                <c:pt idx="32">
                  <c:v>1.6246780671454644E-2</c:v>
                </c:pt>
                <c:pt idx="33">
                  <c:v>1.5873390233523701E-2</c:v>
                </c:pt>
                <c:pt idx="34">
                  <c:v>1.5988650544818225E-2</c:v>
                </c:pt>
                <c:pt idx="35">
                  <c:v>1.6154275254830222E-2</c:v>
                </c:pt>
                <c:pt idx="36">
                  <c:v>1.6010834941212033E-2</c:v>
                </c:pt>
                <c:pt idx="37">
                  <c:v>1.5429564961066327E-2</c:v>
                </c:pt>
                <c:pt idx="38">
                  <c:v>1.5267119971218254E-2</c:v>
                </c:pt>
                <c:pt idx="39">
                  <c:v>1.5302760578666853E-2</c:v>
                </c:pt>
                <c:pt idx="40">
                  <c:v>1.511881511903842E-2</c:v>
                </c:pt>
                <c:pt idx="41">
                  <c:v>1.4912744843202562E-2</c:v>
                </c:pt>
                <c:pt idx="42">
                  <c:v>1.4663935244576041E-2</c:v>
                </c:pt>
                <c:pt idx="43">
                  <c:v>1.4414593691712203E-2</c:v>
                </c:pt>
                <c:pt idx="44">
                  <c:v>1.424138893290711E-2</c:v>
                </c:pt>
                <c:pt idx="45">
                  <c:v>1.4005488807789615E-2</c:v>
                </c:pt>
                <c:pt idx="46">
                  <c:v>1.4227079612794721E-2</c:v>
                </c:pt>
                <c:pt idx="47">
                  <c:v>1.4737829753461202E-2</c:v>
                </c:pt>
                <c:pt idx="48">
                  <c:v>1.452891377349971E-2</c:v>
                </c:pt>
                <c:pt idx="49">
                  <c:v>1.4086380124753814E-2</c:v>
                </c:pt>
                <c:pt idx="50">
                  <c:v>1.40047525111998E-2</c:v>
                </c:pt>
                <c:pt idx="51">
                  <c:v>1.3982428761135425E-2</c:v>
                </c:pt>
                <c:pt idx="52">
                  <c:v>1.3708102165010304E-2</c:v>
                </c:pt>
                <c:pt idx="53">
                  <c:v>1.2757570637244474E-2</c:v>
                </c:pt>
                <c:pt idx="54">
                  <c:v>1.2603584412626035E-2</c:v>
                </c:pt>
                <c:pt idx="55">
                  <c:v>1.3321730326602568E-2</c:v>
                </c:pt>
                <c:pt idx="56">
                  <c:v>1.3168832929761466E-2</c:v>
                </c:pt>
                <c:pt idx="57">
                  <c:v>1.2772205483086755E-2</c:v>
                </c:pt>
                <c:pt idx="58">
                  <c:v>1.2219300905287445E-2</c:v>
                </c:pt>
                <c:pt idx="59">
                  <c:v>1.2257822995613767E-2</c:v>
                </c:pt>
                <c:pt idx="60">
                  <c:v>1.2490938215907139E-2</c:v>
                </c:pt>
                <c:pt idx="61">
                  <c:v>1.2159020184496837E-2</c:v>
                </c:pt>
                <c:pt idx="62">
                  <c:v>1.1677459270879955E-2</c:v>
                </c:pt>
                <c:pt idx="63">
                  <c:v>1.160585773130181E-2</c:v>
                </c:pt>
                <c:pt idx="64">
                  <c:v>1.1915515685252162E-2</c:v>
                </c:pt>
                <c:pt idx="65">
                  <c:v>1.1734513252683695E-2</c:v>
                </c:pt>
                <c:pt idx="66">
                  <c:v>1.15597744962317E-2</c:v>
                </c:pt>
                <c:pt idx="67">
                  <c:v>1.121670438927236E-2</c:v>
                </c:pt>
                <c:pt idx="68">
                  <c:v>1.1105916011346147E-2</c:v>
                </c:pt>
                <c:pt idx="69">
                  <c:v>1.1275955389426381E-2</c:v>
                </c:pt>
                <c:pt idx="70">
                  <c:v>1.1247219508389091E-2</c:v>
                </c:pt>
                <c:pt idx="71">
                  <c:v>1.1050773307259447E-2</c:v>
                </c:pt>
                <c:pt idx="72">
                  <c:v>1.0418817975563282E-2</c:v>
                </c:pt>
                <c:pt idx="73">
                  <c:v>1.0611658476411885E-2</c:v>
                </c:pt>
                <c:pt idx="74">
                  <c:v>1.144139154368142E-2</c:v>
                </c:pt>
                <c:pt idx="75">
                  <c:v>1.1711291649285223E-2</c:v>
                </c:pt>
                <c:pt idx="76">
                  <c:v>1.1403481826829731E-2</c:v>
                </c:pt>
                <c:pt idx="77">
                  <c:v>1.1148368075299503E-2</c:v>
                </c:pt>
                <c:pt idx="78">
                  <c:v>1.0958773339581585E-2</c:v>
                </c:pt>
                <c:pt idx="79">
                  <c:v>1.0754393264020478E-2</c:v>
                </c:pt>
                <c:pt idx="80">
                  <c:v>1.0828598673143341E-2</c:v>
                </c:pt>
                <c:pt idx="81">
                  <c:v>1.0780745475392239E-2</c:v>
                </c:pt>
                <c:pt idx="82">
                  <c:v>1.0367098915840896E-2</c:v>
                </c:pt>
                <c:pt idx="83">
                  <c:v>9.7078057262104129E-3</c:v>
                </c:pt>
                <c:pt idx="84">
                  <c:v>9.7004512372819568E-3</c:v>
                </c:pt>
                <c:pt idx="85">
                  <c:v>1.0441812195402031E-2</c:v>
                </c:pt>
                <c:pt idx="86">
                  <c:v>1.0647751119793249E-2</c:v>
                </c:pt>
                <c:pt idx="87">
                  <c:v>1.0648919816488259E-2</c:v>
                </c:pt>
                <c:pt idx="88">
                  <c:v>1.0018268751457364E-2</c:v>
                </c:pt>
                <c:pt idx="89">
                  <c:v>9.5460729792203273E-3</c:v>
                </c:pt>
                <c:pt idx="90">
                  <c:v>9.938069412850933E-3</c:v>
                </c:pt>
                <c:pt idx="91">
                  <c:v>9.9013549193654026E-3</c:v>
                </c:pt>
                <c:pt idx="92">
                  <c:v>9.9988406494249463E-3</c:v>
                </c:pt>
                <c:pt idx="93">
                  <c:v>1.0063890151710206E-2</c:v>
                </c:pt>
                <c:pt idx="94">
                  <c:v>9.8258422017354213E-3</c:v>
                </c:pt>
                <c:pt idx="95">
                  <c:v>1.0047038741745343E-2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3C-43A6-839A-9ABF45D09667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</c:numCache>
            </c:numRef>
          </c:xVal>
          <c:yVal>
            <c:numRef>
              <c:f>'SS-32mN-15'!$E$2:$E$96</c:f>
              <c:numCache>
                <c:formatCode>General</c:formatCode>
                <c:ptCount val="95"/>
                <c:pt idx="1">
                  <c:v>3.1218736272182294E-2</c:v>
                </c:pt>
                <c:pt idx="2">
                  <c:v>2.9804073155956901E-2</c:v>
                </c:pt>
                <c:pt idx="3">
                  <c:v>2.9614107558094252E-2</c:v>
                </c:pt>
                <c:pt idx="4">
                  <c:v>2.8563216693418447E-2</c:v>
                </c:pt>
                <c:pt idx="5">
                  <c:v>2.7065970945118933E-2</c:v>
                </c:pt>
                <c:pt idx="6">
                  <c:v>2.6276951123252994E-2</c:v>
                </c:pt>
                <c:pt idx="7">
                  <c:v>2.5924646288461754E-2</c:v>
                </c:pt>
                <c:pt idx="8">
                  <c:v>2.4543369831117868E-2</c:v>
                </c:pt>
                <c:pt idx="9">
                  <c:v>2.3840400099221861E-2</c:v>
                </c:pt>
                <c:pt idx="10">
                  <c:v>2.493995085693014E-2</c:v>
                </c:pt>
                <c:pt idx="11">
                  <c:v>2.4747285434551132E-2</c:v>
                </c:pt>
                <c:pt idx="12">
                  <c:v>2.5139456912241936E-2</c:v>
                </c:pt>
                <c:pt idx="13">
                  <c:v>2.5509250759613956E-2</c:v>
                </c:pt>
                <c:pt idx="14">
                  <c:v>2.5083611804049381E-2</c:v>
                </c:pt>
                <c:pt idx="15">
                  <c:v>2.5012976059903554E-2</c:v>
                </c:pt>
                <c:pt idx="16">
                  <c:v>2.4769777634243945E-2</c:v>
                </c:pt>
                <c:pt idx="17">
                  <c:v>2.4469165672585995E-2</c:v>
                </c:pt>
                <c:pt idx="18">
                  <c:v>2.3767799887383811E-2</c:v>
                </c:pt>
                <c:pt idx="19">
                  <c:v>2.319434775759853E-2</c:v>
                </c:pt>
                <c:pt idx="20">
                  <c:v>2.3526621316126747E-2</c:v>
                </c:pt>
                <c:pt idx="21">
                  <c:v>2.286753001507829E-2</c:v>
                </c:pt>
                <c:pt idx="22">
                  <c:v>2.1653725797075567E-2</c:v>
                </c:pt>
                <c:pt idx="23">
                  <c:v>2.0790970215578002E-2</c:v>
                </c:pt>
                <c:pt idx="24">
                  <c:v>2.1264179848950852E-2</c:v>
                </c:pt>
                <c:pt idx="25">
                  <c:v>2.0480270177436991E-2</c:v>
                </c:pt>
                <c:pt idx="26">
                  <c:v>1.8898368090270259E-2</c:v>
                </c:pt>
                <c:pt idx="27">
                  <c:v>1.9206072877143213E-2</c:v>
                </c:pt>
                <c:pt idx="28">
                  <c:v>2.0608813432761657E-2</c:v>
                </c:pt>
                <c:pt idx="29">
                  <c:v>2.126577849463793E-2</c:v>
                </c:pt>
                <c:pt idx="30">
                  <c:v>1.9686343697969413E-2</c:v>
                </c:pt>
                <c:pt idx="31">
                  <c:v>1.937404084581178E-2</c:v>
                </c:pt>
                <c:pt idx="32">
                  <c:v>2.0152886048674438E-2</c:v>
                </c:pt>
                <c:pt idx="33">
                  <c:v>2.006196820719924E-2</c:v>
                </c:pt>
                <c:pt idx="34">
                  <c:v>1.9947309329485866E-2</c:v>
                </c:pt>
                <c:pt idx="35">
                  <c:v>1.9242422775820771E-2</c:v>
                </c:pt>
                <c:pt idx="36">
                  <c:v>1.8720782934822999E-2</c:v>
                </c:pt>
                <c:pt idx="37">
                  <c:v>1.8501425806464768E-2</c:v>
                </c:pt>
                <c:pt idx="38">
                  <c:v>1.780092739917033E-2</c:v>
                </c:pt>
                <c:pt idx="39">
                  <c:v>1.7520433990262957E-2</c:v>
                </c:pt>
                <c:pt idx="40">
                  <c:v>1.6855192465844507E-2</c:v>
                </c:pt>
                <c:pt idx="41">
                  <c:v>1.7050458719292456E-2</c:v>
                </c:pt>
                <c:pt idx="42">
                  <c:v>1.7898196882208759E-2</c:v>
                </c:pt>
                <c:pt idx="43">
                  <c:v>1.6968086214744736E-2</c:v>
                </c:pt>
                <c:pt idx="44">
                  <c:v>1.7298079355385021E-2</c:v>
                </c:pt>
                <c:pt idx="45">
                  <c:v>1.8549088043197812E-2</c:v>
                </c:pt>
                <c:pt idx="46">
                  <c:v>1.7995199872274364E-2</c:v>
                </c:pt>
                <c:pt idx="47">
                  <c:v>1.7845534524453619E-2</c:v>
                </c:pt>
                <c:pt idx="48">
                  <c:v>1.8245547576192036E-2</c:v>
                </c:pt>
                <c:pt idx="49">
                  <c:v>1.7846859631454368E-2</c:v>
                </c:pt>
                <c:pt idx="50">
                  <c:v>1.7527505359830484E-2</c:v>
                </c:pt>
                <c:pt idx="51">
                  <c:v>1.7441679882111299E-2</c:v>
                </c:pt>
                <c:pt idx="52">
                  <c:v>1.5716041344702468E-2</c:v>
                </c:pt>
                <c:pt idx="53">
                  <c:v>1.4997008465381262E-2</c:v>
                </c:pt>
                <c:pt idx="54">
                  <c:v>1.5861273997183133E-2</c:v>
                </c:pt>
                <c:pt idx="55">
                  <c:v>1.4959308787983041E-2</c:v>
                </c:pt>
                <c:pt idx="56">
                  <c:v>1.4953195380080612E-2</c:v>
                </c:pt>
                <c:pt idx="57">
                  <c:v>1.5491502412095954E-2</c:v>
                </c:pt>
                <c:pt idx="58">
                  <c:v>1.3766395460497396E-2</c:v>
                </c:pt>
                <c:pt idx="59">
                  <c:v>1.3801513344410354E-2</c:v>
                </c:pt>
                <c:pt idx="60">
                  <c:v>1.5547270248257989E-2</c:v>
                </c:pt>
                <c:pt idx="61">
                  <c:v>1.6012218965769268E-2</c:v>
                </c:pt>
                <c:pt idx="62">
                  <c:v>1.5345567866282456E-2</c:v>
                </c:pt>
                <c:pt idx="63">
                  <c:v>1.4663547848770692E-2</c:v>
                </c:pt>
                <c:pt idx="64">
                  <c:v>1.388799768292609E-2</c:v>
                </c:pt>
                <c:pt idx="65">
                  <c:v>1.4202783295592979E-2</c:v>
                </c:pt>
                <c:pt idx="66">
                  <c:v>1.5072744859982326E-2</c:v>
                </c:pt>
                <c:pt idx="67">
                  <c:v>1.4655495516294715E-2</c:v>
                </c:pt>
                <c:pt idx="68">
                  <c:v>1.4200808905575861E-2</c:v>
                </c:pt>
                <c:pt idx="69">
                  <c:v>1.3879735551579396E-2</c:v>
                </c:pt>
                <c:pt idx="70">
                  <c:v>1.3510053115181161E-2</c:v>
                </c:pt>
                <c:pt idx="71">
                  <c:v>1.2818735309975135E-2</c:v>
                </c:pt>
                <c:pt idx="72">
                  <c:v>1.3417513468292994E-2</c:v>
                </c:pt>
                <c:pt idx="73">
                  <c:v>1.4430197850626679E-2</c:v>
                </c:pt>
                <c:pt idx="74">
                  <c:v>1.4224354278725627E-2</c:v>
                </c:pt>
                <c:pt idx="75">
                  <c:v>1.4294093353743365E-2</c:v>
                </c:pt>
                <c:pt idx="76">
                  <c:v>1.4336901001195617E-2</c:v>
                </c:pt>
                <c:pt idx="77">
                  <c:v>1.429080007291917E-2</c:v>
                </c:pt>
                <c:pt idx="78">
                  <c:v>1.4106335778710611E-2</c:v>
                </c:pt>
                <c:pt idx="79">
                  <c:v>1.3905637148867389E-2</c:v>
                </c:pt>
                <c:pt idx="80">
                  <c:v>1.4052599224401392E-2</c:v>
                </c:pt>
                <c:pt idx="81">
                  <c:v>1.3337386174793301E-2</c:v>
                </c:pt>
                <c:pt idx="82">
                  <c:v>1.2852423248160683E-2</c:v>
                </c:pt>
                <c:pt idx="83">
                  <c:v>1.3040329169814395E-2</c:v>
                </c:pt>
                <c:pt idx="84">
                  <c:v>1.3307546763734517E-2</c:v>
                </c:pt>
                <c:pt idx="85">
                  <c:v>1.2008287731365563E-2</c:v>
                </c:pt>
                <c:pt idx="86">
                  <c:v>1.1884907018119369E-2</c:v>
                </c:pt>
                <c:pt idx="87">
                  <c:v>1.2991036778727221E-2</c:v>
                </c:pt>
                <c:pt idx="88">
                  <c:v>1.2320686184449687E-2</c:v>
                </c:pt>
                <c:pt idx="89">
                  <c:v>1.2384761388327857E-2</c:v>
                </c:pt>
                <c:pt idx="90">
                  <c:v>1.2850252085079139E-2</c:v>
                </c:pt>
                <c:pt idx="91">
                  <c:v>1.2985801797440494E-2</c:v>
                </c:pt>
                <c:pt idx="92">
                  <c:v>1.2099121900579346E-2</c:v>
                </c:pt>
                <c:pt idx="93">
                  <c:v>1.1897973357330645E-2</c:v>
                </c:pt>
                <c:pt idx="94">
                  <c:v>1.194929246326757E-2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3C-43A6-839A-9ABF45D09667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'HS-32mN-15'!$A$2:$A$96</c:f>
              <c:numCache>
                <c:formatCode>General</c:formatCode>
                <c:ptCount val="95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</c:numCache>
            </c:numRef>
          </c:xVal>
          <c:yVal>
            <c:numRef>
              <c:f>'HS-32mN-15'!$E$2:$E$96</c:f>
              <c:numCache>
                <c:formatCode>General</c:formatCode>
                <c:ptCount val="95"/>
                <c:pt idx="1">
                  <c:v>2.3622371306793084E-2</c:v>
                </c:pt>
                <c:pt idx="2">
                  <c:v>2.2772978327103521E-2</c:v>
                </c:pt>
                <c:pt idx="3">
                  <c:v>2.2385114595584437E-2</c:v>
                </c:pt>
                <c:pt idx="4">
                  <c:v>2.2792061281205537E-2</c:v>
                </c:pt>
                <c:pt idx="5">
                  <c:v>2.0269892678397537E-2</c:v>
                </c:pt>
                <c:pt idx="6">
                  <c:v>1.7578502791756895E-2</c:v>
                </c:pt>
                <c:pt idx="7">
                  <c:v>1.7219690790418053E-2</c:v>
                </c:pt>
                <c:pt idx="8">
                  <c:v>1.8004266249525724E-2</c:v>
                </c:pt>
                <c:pt idx="9">
                  <c:v>1.7798742253730942E-2</c:v>
                </c:pt>
                <c:pt idx="10">
                  <c:v>1.7920745554371429E-2</c:v>
                </c:pt>
                <c:pt idx="11">
                  <c:v>1.8546568274067608E-2</c:v>
                </c:pt>
                <c:pt idx="12">
                  <c:v>1.8819823607355925E-2</c:v>
                </c:pt>
                <c:pt idx="13">
                  <c:v>1.851515043049282E-2</c:v>
                </c:pt>
                <c:pt idx="14">
                  <c:v>1.8412413825642033E-2</c:v>
                </c:pt>
                <c:pt idx="15">
                  <c:v>1.7775074271811367E-2</c:v>
                </c:pt>
                <c:pt idx="16">
                  <c:v>1.6733160533938706E-2</c:v>
                </c:pt>
                <c:pt idx="17">
                  <c:v>1.6493732784626857E-2</c:v>
                </c:pt>
                <c:pt idx="18">
                  <c:v>1.6243923256123349E-2</c:v>
                </c:pt>
                <c:pt idx="19">
                  <c:v>1.5823551264755136E-2</c:v>
                </c:pt>
                <c:pt idx="20">
                  <c:v>1.6058055489041156E-2</c:v>
                </c:pt>
                <c:pt idx="21">
                  <c:v>1.6437035835438589E-2</c:v>
                </c:pt>
                <c:pt idx="22">
                  <c:v>1.6580337146812639E-2</c:v>
                </c:pt>
                <c:pt idx="23">
                  <c:v>1.6257403948673411E-2</c:v>
                </c:pt>
                <c:pt idx="24">
                  <c:v>1.5733652234881719E-2</c:v>
                </c:pt>
                <c:pt idx="25">
                  <c:v>1.5292409903878555E-2</c:v>
                </c:pt>
                <c:pt idx="26">
                  <c:v>1.5040573818869481E-2</c:v>
                </c:pt>
                <c:pt idx="27">
                  <c:v>1.4968267503052942E-2</c:v>
                </c:pt>
                <c:pt idx="28">
                  <c:v>1.4481484244879739E-2</c:v>
                </c:pt>
                <c:pt idx="29">
                  <c:v>1.3329991311908724E-2</c:v>
                </c:pt>
                <c:pt idx="30">
                  <c:v>1.3423781087694901E-2</c:v>
                </c:pt>
                <c:pt idx="31">
                  <c:v>1.3716532595528174E-2</c:v>
                </c:pt>
                <c:pt idx="32">
                  <c:v>1.2550571870254087E-2</c:v>
                </c:pt>
                <c:pt idx="33">
                  <c:v>1.206424883793332E-2</c:v>
                </c:pt>
                <c:pt idx="34">
                  <c:v>1.2551004103106049E-2</c:v>
                </c:pt>
                <c:pt idx="35">
                  <c:v>1.2976835927906714E-2</c:v>
                </c:pt>
                <c:pt idx="36">
                  <c:v>1.2527922676791694E-2</c:v>
                </c:pt>
                <c:pt idx="37">
                  <c:v>1.1910875602422063E-2</c:v>
                </c:pt>
                <c:pt idx="38">
                  <c:v>1.2169129315284737E-2</c:v>
                </c:pt>
                <c:pt idx="39">
                  <c:v>1.2258334637417571E-2</c:v>
                </c:pt>
                <c:pt idx="40">
                  <c:v>1.2052471682231964E-2</c:v>
                </c:pt>
                <c:pt idx="41">
                  <c:v>1.2028131893931135E-2</c:v>
                </c:pt>
                <c:pt idx="42">
                  <c:v>1.1553455806723883E-2</c:v>
                </c:pt>
                <c:pt idx="43">
                  <c:v>1.0783962753049462E-2</c:v>
                </c:pt>
                <c:pt idx="44">
                  <c:v>1.0630004329349105E-2</c:v>
                </c:pt>
                <c:pt idx="45">
                  <c:v>1.0397069389319794E-2</c:v>
                </c:pt>
                <c:pt idx="46">
                  <c:v>1.0279742484062241E-2</c:v>
                </c:pt>
                <c:pt idx="47">
                  <c:v>1.0709414495090734E-2</c:v>
                </c:pt>
                <c:pt idx="48">
                  <c:v>1.0718277729375092E-2</c:v>
                </c:pt>
                <c:pt idx="49">
                  <c:v>1.0544414071065097E-2</c:v>
                </c:pt>
                <c:pt idx="50">
                  <c:v>1.0286576364890984E-2</c:v>
                </c:pt>
                <c:pt idx="51">
                  <c:v>1.0203819796895986E-2</c:v>
                </c:pt>
                <c:pt idx="52">
                  <c:v>1.0354830278807394E-2</c:v>
                </c:pt>
                <c:pt idx="53">
                  <c:v>1.0632986641758891E-2</c:v>
                </c:pt>
                <c:pt idx="54">
                  <c:v>1.0600817004195096E-2</c:v>
                </c:pt>
                <c:pt idx="55">
                  <c:v>1.0301070252277325E-2</c:v>
                </c:pt>
                <c:pt idx="56">
                  <c:v>1.0005105842517473E-2</c:v>
                </c:pt>
                <c:pt idx="57">
                  <c:v>9.8939213371553036E-3</c:v>
                </c:pt>
                <c:pt idx="58">
                  <c:v>9.833721035241905E-3</c:v>
                </c:pt>
                <c:pt idx="59">
                  <c:v>9.2517334992983213E-3</c:v>
                </c:pt>
                <c:pt idx="60">
                  <c:v>9.2199378454093824E-3</c:v>
                </c:pt>
                <c:pt idx="61">
                  <c:v>9.3608175438800404E-3</c:v>
                </c:pt>
                <c:pt idx="62">
                  <c:v>9.3792579455868521E-3</c:v>
                </c:pt>
                <c:pt idx="63">
                  <c:v>9.5744107020468514E-3</c:v>
                </c:pt>
                <c:pt idx="64">
                  <c:v>9.2014973927256466E-3</c:v>
                </c:pt>
                <c:pt idx="65">
                  <c:v>9.1400788689732226E-3</c:v>
                </c:pt>
                <c:pt idx="66">
                  <c:v>9.3547084337541712E-3</c:v>
                </c:pt>
                <c:pt idx="67">
                  <c:v>9.2198641893447408E-3</c:v>
                </c:pt>
                <c:pt idx="68">
                  <c:v>8.7882195365947789E-3</c:v>
                </c:pt>
                <c:pt idx="69">
                  <c:v>8.527842393538149E-3</c:v>
                </c:pt>
                <c:pt idx="70">
                  <c:v>8.6272023096006546E-3</c:v>
                </c:pt>
                <c:pt idx="71">
                  <c:v>8.2956745689522111E-3</c:v>
                </c:pt>
                <c:pt idx="72">
                  <c:v>7.8041872298125247E-3</c:v>
                </c:pt>
                <c:pt idx="73">
                  <c:v>7.8620612923920984E-3</c:v>
                </c:pt>
                <c:pt idx="74">
                  <c:v>7.813457093483113E-3</c:v>
                </c:pt>
                <c:pt idx="75">
                  <c:v>7.488017829880819E-3</c:v>
                </c:pt>
                <c:pt idx="76">
                  <c:v>7.4304400799643988E-3</c:v>
                </c:pt>
                <c:pt idx="77">
                  <c:v>7.7164623893772712E-3</c:v>
                </c:pt>
                <c:pt idx="78">
                  <c:v>8.1262200331376818E-3</c:v>
                </c:pt>
                <c:pt idx="79">
                  <c:v>8.0850103234391905E-3</c:v>
                </c:pt>
                <c:pt idx="80">
                  <c:v>7.317964932841761E-3</c:v>
                </c:pt>
                <c:pt idx="81">
                  <c:v>7.1556568473822293E-3</c:v>
                </c:pt>
                <c:pt idx="82">
                  <c:v>7.7209803458218526E-3</c:v>
                </c:pt>
                <c:pt idx="83">
                  <c:v>7.9794459317366045E-3</c:v>
                </c:pt>
                <c:pt idx="84">
                  <c:v>7.9578397453733025E-3</c:v>
                </c:pt>
                <c:pt idx="85">
                  <c:v>7.8753426592979084E-3</c:v>
                </c:pt>
                <c:pt idx="86">
                  <c:v>7.7495206861695311E-3</c:v>
                </c:pt>
                <c:pt idx="87">
                  <c:v>7.8111174144766763E-3</c:v>
                </c:pt>
                <c:pt idx="88">
                  <c:v>7.7196080500386566E-3</c:v>
                </c:pt>
                <c:pt idx="89">
                  <c:v>7.4868358694318519E-3</c:v>
                </c:pt>
                <c:pt idx="90">
                  <c:v>7.637795326107694E-3</c:v>
                </c:pt>
                <c:pt idx="91">
                  <c:v>7.5816631279174984E-3</c:v>
                </c:pt>
                <c:pt idx="92">
                  <c:v>7.1875959279456038E-3</c:v>
                </c:pt>
                <c:pt idx="93">
                  <c:v>7.1435181205350695E-3</c:v>
                </c:pt>
                <c:pt idx="94">
                  <c:v>6.9969969717915415E-3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3C-43A6-839A-9ABF45D0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3.5000000000000003E-2"/>
          <c:min val="5.000000000000001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Strain rate (s</a:t>
                </a:r>
                <a:r>
                  <a:rPr lang="en-GB" sz="1300" b="0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-1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1.9097149498028525E-2"/>
              <c:y val="0.21545563774471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1.0000000000000002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745713613646833"/>
          <c:y val="0.11132980467083722"/>
          <c:w val="0.21736702079097428"/>
          <c:h val="0.294682180345834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9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'Pu-32mN-15'!$H$3:$H$101</c:f>
              <c:numCache>
                <c:formatCode>General</c:formatCode>
                <c:ptCount val="99"/>
                <c:pt idx="0">
                  <c:v>-3.629585493603765</c:v>
                </c:pt>
                <c:pt idx="1">
                  <c:v>-3.6861738641913848</c:v>
                </c:pt>
                <c:pt idx="2">
                  <c:v>-3.740408445092676</c:v>
                </c:pt>
                <c:pt idx="3">
                  <c:v>-3.719177101420831</c:v>
                </c:pt>
                <c:pt idx="4">
                  <c:v>-3.7647799368244965</c:v>
                </c:pt>
                <c:pt idx="5">
                  <c:v>-3.7510533570558531</c:v>
                </c:pt>
                <c:pt idx="6">
                  <c:v>-3.7849707267564017</c:v>
                </c:pt>
                <c:pt idx="7">
                  <c:v>-3.8303516805377678</c:v>
                </c:pt>
                <c:pt idx="8">
                  <c:v>-3.9063785370431727</c:v>
                </c:pt>
                <c:pt idx="9">
                  <c:v>-3.8589076368532083</c:v>
                </c:pt>
                <c:pt idx="10">
                  <c:v>-3.7645423123941439</c:v>
                </c:pt>
                <c:pt idx="11">
                  <c:v>-3.8130774361364428</c:v>
                </c:pt>
                <c:pt idx="12">
                  <c:v>-3.8493640972508412</c:v>
                </c:pt>
                <c:pt idx="13">
                  <c:v>-3.862171970887267</c:v>
                </c:pt>
                <c:pt idx="14">
                  <c:v>-3.8648986464919699</c:v>
                </c:pt>
                <c:pt idx="15">
                  <c:v>-3.8507321983251419</c:v>
                </c:pt>
                <c:pt idx="16">
                  <c:v>-3.8604873981246417</c:v>
                </c:pt>
                <c:pt idx="17">
                  <c:v>-3.8897236750573727</c:v>
                </c:pt>
                <c:pt idx="18">
                  <c:v>-3.8832298026381666</c:v>
                </c:pt>
                <c:pt idx="19">
                  <c:v>-3.9002153646541968</c:v>
                </c:pt>
                <c:pt idx="20">
                  <c:v>-3.9307696021790721</c:v>
                </c:pt>
                <c:pt idx="21">
                  <c:v>-3.9593755740988819</c:v>
                </c:pt>
                <c:pt idx="22">
                  <c:v>-4.0732077338251118</c:v>
                </c:pt>
                <c:pt idx="23">
                  <c:v>-4.1143202052685126</c:v>
                </c:pt>
                <c:pt idx="24">
                  <c:v>-4.0535979826055852</c:v>
                </c:pt>
                <c:pt idx="25">
                  <c:v>-4.0770056930172229</c:v>
                </c:pt>
                <c:pt idx="26">
                  <c:v>-4.0628328666033209</c:v>
                </c:pt>
                <c:pt idx="27">
                  <c:v>-3.9982477284643867</c:v>
                </c:pt>
                <c:pt idx="28">
                  <c:v>-4.0240311586237976</c:v>
                </c:pt>
                <c:pt idx="29">
                  <c:v>-4.107671066666942</c:v>
                </c:pt>
                <c:pt idx="30">
                  <c:v>-4.1240849370917321</c:v>
                </c:pt>
                <c:pt idx="31">
                  <c:v>-4.1052357360132321</c:v>
                </c:pt>
                <c:pt idx="32">
                  <c:v>-4.1422134457457025</c:v>
                </c:pt>
                <c:pt idx="33">
                  <c:v>-4.1349006842778673</c:v>
                </c:pt>
                <c:pt idx="34">
                  <c:v>-4.1215709721911837</c:v>
                </c:pt>
                <c:pt idx="35">
                  <c:v>-4.1193998559202774</c:v>
                </c:pt>
                <c:pt idx="36">
                  <c:v>-4.1797785520275657</c:v>
                </c:pt>
                <c:pt idx="37">
                  <c:v>-4.2402180501556117</c:v>
                </c:pt>
                <c:pt idx="38">
                  <c:v>-4.2210476927434071</c:v>
                </c:pt>
                <c:pt idx="39">
                  <c:v>-4.2557579804547823</c:v>
                </c:pt>
                <c:pt idx="40">
                  <c:v>-4.2623247725138862</c:v>
                </c:pt>
                <c:pt idx="41">
                  <c:v>-4.219354912161057</c:v>
                </c:pt>
                <c:pt idx="42">
                  <c:v>-4.2122492522169726</c:v>
                </c:pt>
                <c:pt idx="43">
                  <c:v>-4.2892451692753548</c:v>
                </c:pt>
                <c:pt idx="44">
                  <c:v>-4.2812249672252527</c:v>
                </c:pt>
                <c:pt idx="45">
                  <c:v>-4.2010852741290066</c:v>
                </c:pt>
                <c:pt idx="46">
                  <c:v>-4.2128033107507568</c:v>
                </c:pt>
                <c:pt idx="47">
                  <c:v>-4.2313816614389692</c:v>
                </c:pt>
                <c:pt idx="48">
                  <c:v>-4.2504480803640048</c:v>
                </c:pt>
                <c:pt idx="49">
                  <c:v>-4.2352264155551262</c:v>
                </c:pt>
                <c:pt idx="50">
                  <c:v>-4.2420344394302818</c:v>
                </c:pt>
                <c:pt idx="51">
                  <c:v>-4.2745072280250929</c:v>
                </c:pt>
                <c:pt idx="52">
                  <c:v>-4.3177727768083942</c:v>
                </c:pt>
                <c:pt idx="53">
                  <c:v>-4.3496264187140872</c:v>
                </c:pt>
                <c:pt idx="54">
                  <c:v>-4.3903219499090325</c:v>
                </c:pt>
                <c:pt idx="55">
                  <c:v>-4.478492166107829</c:v>
                </c:pt>
                <c:pt idx="56">
                  <c:v>-4.4613747551136225</c:v>
                </c:pt>
                <c:pt idx="57">
                  <c:v>-4.3514470712362083</c:v>
                </c:pt>
                <c:pt idx="58">
                  <c:v>-4.3259436408642511</c:v>
                </c:pt>
                <c:pt idx="59">
                  <c:v>-4.3578826866357536</c:v>
                </c:pt>
                <c:pt idx="60">
                  <c:v>-4.3770727610826938</c:v>
                </c:pt>
                <c:pt idx="61">
                  <c:v>-4.3614113588112184</c:v>
                </c:pt>
                <c:pt idx="62">
                  <c:v>-4.3766494966988096</c:v>
                </c:pt>
                <c:pt idx="63">
                  <c:v>-4.4564741123517937</c:v>
                </c:pt>
                <c:pt idx="64">
                  <c:v>-4.5016716341692087</c:v>
                </c:pt>
                <c:pt idx="65">
                  <c:v>-4.4991879636054595</c:v>
                </c:pt>
                <c:pt idx="66">
                  <c:v>-4.4688485023813778</c:v>
                </c:pt>
                <c:pt idx="67">
                  <c:v>-4.4562225355476448</c:v>
                </c:pt>
                <c:pt idx="68">
                  <c:v>-4.4886936234570642</c:v>
                </c:pt>
                <c:pt idx="69">
                  <c:v>-4.5182873237200543</c:v>
                </c:pt>
                <c:pt idx="70">
                  <c:v>-4.5194285985843923</c:v>
                </c:pt>
                <c:pt idx="71">
                  <c:v>-4.5108765386300274</c:v>
                </c:pt>
                <c:pt idx="72">
                  <c:v>-4.4940110290882309</c:v>
                </c:pt>
                <c:pt idx="73">
                  <c:v>-4.4859895274926949</c:v>
                </c:pt>
                <c:pt idx="74">
                  <c:v>-4.5446420332429032</c:v>
                </c:pt>
                <c:pt idx="75">
                  <c:v>-4.5649280597891888</c:v>
                </c:pt>
                <c:pt idx="76">
                  <c:v>-4.5129501545540789</c:v>
                </c:pt>
                <c:pt idx="77">
                  <c:v>-4.4827499804424633</c:v>
                </c:pt>
                <c:pt idx="78">
                  <c:v>-4.4924240392588297</c:v>
                </c:pt>
                <c:pt idx="79">
                  <c:v>-4.5137186859473406</c:v>
                </c:pt>
                <c:pt idx="80">
                  <c:v>-4.5391409178701849</c:v>
                </c:pt>
                <c:pt idx="81">
                  <c:v>-4.5283815998212971</c:v>
                </c:pt>
                <c:pt idx="82">
                  <c:v>-4.5253263570896269</c:v>
                </c:pt>
                <c:pt idx="83">
                  <c:v>-4.5596774485921738</c:v>
                </c:pt>
                <c:pt idx="84">
                  <c:v>-4.5786007566746605</c:v>
                </c:pt>
                <c:pt idx="85">
                  <c:v>-4.5882009686975707</c:v>
                </c:pt>
                <c:pt idx="86">
                  <c:v>-4.5440188902236827</c:v>
                </c:pt>
                <c:pt idx="87">
                  <c:v>-4.5197272378592412</c:v>
                </c:pt>
                <c:pt idx="88">
                  <c:v>-4.5398664914680404</c:v>
                </c:pt>
                <c:pt idx="89">
                  <c:v>-4.5789912571961056</c:v>
                </c:pt>
                <c:pt idx="90">
                  <c:v>-4.6254097613518956</c:v>
                </c:pt>
                <c:pt idx="91">
                  <c:v>-4.5879705942384241</c:v>
                </c:pt>
                <c:pt idx="92">
                  <c:v>-4.6015006467644897</c:v>
                </c:pt>
                <c:pt idx="93">
                  <c:v>-4.6341441516027038</c:v>
                </c:pt>
                <c:pt idx="94">
                  <c:v>-4.6005726988901658</c:v>
                </c:pt>
                <c:pt idx="95">
                  <c:v>-4.5272127373084379</c:v>
                </c:pt>
                <c:pt idx="96">
                  <c:v>-1.5972271686983863</c:v>
                </c:pt>
              </c:numCache>
            </c:numRef>
          </c:xVal>
          <c:yVal>
            <c:numRef>
              <c:f>'Pu-32mN-15'!$J$3:$J$101</c:f>
              <c:numCache>
                <c:formatCode>General</c:formatCode>
                <c:ptCount val="99"/>
                <c:pt idx="0">
                  <c:v>18.545470819123747</c:v>
                </c:pt>
                <c:pt idx="1">
                  <c:v>18.542639073052101</c:v>
                </c:pt>
                <c:pt idx="2">
                  <c:v>18.539950142943542</c:v>
                </c:pt>
                <c:pt idx="3">
                  <c:v>18.537428673697114</c:v>
                </c:pt>
                <c:pt idx="4">
                  <c:v>18.534969366130063</c:v>
                </c:pt>
                <c:pt idx="5">
                  <c:v>18.532543095722222</c:v>
                </c:pt>
                <c:pt idx="6">
                  <c:v>18.530195749807028</c:v>
                </c:pt>
                <c:pt idx="7">
                  <c:v>18.527999084192842</c:v>
                </c:pt>
                <c:pt idx="8">
                  <c:v>18.525827103899644</c:v>
                </c:pt>
                <c:pt idx="9">
                  <c:v>18.523698393605631</c:v>
                </c:pt>
                <c:pt idx="10">
                  <c:v>18.521418282938967</c:v>
                </c:pt>
                <c:pt idx="11">
                  <c:v>18.519184735347704</c:v>
                </c:pt>
                <c:pt idx="12">
                  <c:v>18.516977377714291</c:v>
                </c:pt>
                <c:pt idx="13">
                  <c:v>18.514818540147935</c:v>
                </c:pt>
                <c:pt idx="14">
                  <c:v>18.512684745002208</c:v>
                </c:pt>
                <c:pt idx="15">
                  <c:v>18.510588892454692</c:v>
                </c:pt>
                <c:pt idx="16">
                  <c:v>18.50850650397448</c:v>
                </c:pt>
                <c:pt idx="17">
                  <c:v>18.50645369098136</c:v>
                </c:pt>
                <c:pt idx="18">
                  <c:v>18.504445634046117</c:v>
                </c:pt>
                <c:pt idx="19">
                  <c:v>18.502447512355392</c:v>
                </c:pt>
                <c:pt idx="20">
                  <c:v>18.500479092834702</c:v>
                </c:pt>
                <c:pt idx="21">
                  <c:v>18.498565905605705</c:v>
                </c:pt>
                <c:pt idx="22">
                  <c:v>18.496668618728069</c:v>
                </c:pt>
                <c:pt idx="23">
                  <c:v>18.494770631870121</c:v>
                </c:pt>
                <c:pt idx="24">
                  <c:v>18.492911359662862</c:v>
                </c:pt>
                <c:pt idx="25">
                  <c:v>18.491049801773087</c:v>
                </c:pt>
                <c:pt idx="26">
                  <c:v>18.48920771128811</c:v>
                </c:pt>
                <c:pt idx="27">
                  <c:v>18.487390168449529</c:v>
                </c:pt>
                <c:pt idx="28">
                  <c:v>18.485582239052412</c:v>
                </c:pt>
                <c:pt idx="29">
                  <c:v>18.483788616189283</c:v>
                </c:pt>
                <c:pt idx="30">
                  <c:v>18.482031289577918</c:v>
                </c:pt>
                <c:pt idx="31">
                  <c:v>18.480292256606496</c:v>
                </c:pt>
                <c:pt idx="32">
                  <c:v>18.4785884923574</c:v>
                </c:pt>
                <c:pt idx="33">
                  <c:v>18.476914022659301</c:v>
                </c:pt>
                <c:pt idx="34">
                  <c:v>18.475287389396275</c:v>
                </c:pt>
                <c:pt idx="35">
                  <c:v>18.47367260794941</c:v>
                </c:pt>
                <c:pt idx="36">
                  <c:v>18.47208259108811</c:v>
                </c:pt>
                <c:pt idx="37">
                  <c:v>18.470540406860035</c:v>
                </c:pt>
                <c:pt idx="38">
                  <c:v>18.46901939554396</c:v>
                </c:pt>
                <c:pt idx="39">
                  <c:v>18.467483417239201</c:v>
                </c:pt>
                <c:pt idx="40">
                  <c:v>18.465982508749796</c:v>
                </c:pt>
                <c:pt idx="41">
                  <c:v>18.464508197558068</c:v>
                </c:pt>
                <c:pt idx="42">
                  <c:v>18.4630382960524</c:v>
                </c:pt>
                <c:pt idx="43">
                  <c:v>18.461558030558795</c:v>
                </c:pt>
                <c:pt idx="44">
                  <c:v>18.460118307161277</c:v>
                </c:pt>
                <c:pt idx="45">
                  <c:v>18.458672354885955</c:v>
                </c:pt>
                <c:pt idx="46">
                  <c:v>18.457233387724376</c:v>
                </c:pt>
                <c:pt idx="47">
                  <c:v>18.455791861899023</c:v>
                </c:pt>
                <c:pt idx="48">
                  <c:v>18.454376953770872</c:v>
                </c:pt>
                <c:pt idx="49">
                  <c:v>18.452989648084401</c:v>
                </c:pt>
                <c:pt idx="50">
                  <c:v>18.451600364659392</c:v>
                </c:pt>
                <c:pt idx="51">
                  <c:v>18.450233303690073</c:v>
                </c:pt>
                <c:pt idx="52">
                  <c:v>18.448900481908286</c:v>
                </c:pt>
                <c:pt idx="53">
                  <c:v>18.44754560169654</c:v>
                </c:pt>
                <c:pt idx="54">
                  <c:v>18.446211407965922</c:v>
                </c:pt>
                <c:pt idx="55">
                  <c:v>18.444860616186947</c:v>
                </c:pt>
                <c:pt idx="56">
                  <c:v>18.443551179031004</c:v>
                </c:pt>
                <c:pt idx="57">
                  <c:v>18.442251711338049</c:v>
                </c:pt>
                <c:pt idx="58">
                  <c:v>18.440937037383176</c:v>
                </c:pt>
                <c:pt idx="59">
                  <c:v>18.439607148585125</c:v>
                </c:pt>
                <c:pt idx="60">
                  <c:v>18.438333739314842</c:v>
                </c:pt>
                <c:pt idx="61">
                  <c:v>18.437055114421483</c:v>
                </c:pt>
                <c:pt idx="62">
                  <c:v>18.435780278459873</c:v>
                </c:pt>
                <c:pt idx="63">
                  <c:v>18.434526738962749</c:v>
                </c:pt>
                <c:pt idx="64">
                  <c:v>18.433308646419242</c:v>
                </c:pt>
                <c:pt idx="65">
                  <c:v>18.432117298464057</c:v>
                </c:pt>
                <c:pt idx="66">
                  <c:v>18.430943903476113</c:v>
                </c:pt>
                <c:pt idx="67">
                  <c:v>18.429783299058343</c:v>
                </c:pt>
                <c:pt idx="68">
                  <c:v>18.428646092195731</c:v>
                </c:pt>
                <c:pt idx="69">
                  <c:v>18.427510814335271</c:v>
                </c:pt>
                <c:pt idx="70">
                  <c:v>18.426373633182529</c:v>
                </c:pt>
                <c:pt idx="71">
                  <c:v>18.425265436375973</c:v>
                </c:pt>
                <c:pt idx="72">
                  <c:v>18.4241420261706</c:v>
                </c:pt>
                <c:pt idx="73">
                  <c:v>18.423015218697362</c:v>
                </c:pt>
                <c:pt idx="74">
                  <c:v>18.421904622457042</c:v>
                </c:pt>
                <c:pt idx="75">
                  <c:v>18.420804582329922</c:v>
                </c:pt>
                <c:pt idx="76">
                  <c:v>18.419728417424093</c:v>
                </c:pt>
                <c:pt idx="77">
                  <c:v>18.418626482942049</c:v>
                </c:pt>
                <c:pt idx="78">
                  <c:v>18.41752919427902</c:v>
                </c:pt>
                <c:pt idx="79">
                  <c:v>18.416448643544005</c:v>
                </c:pt>
                <c:pt idx="80">
                  <c:v>18.415391559710368</c:v>
                </c:pt>
                <c:pt idx="81">
                  <c:v>18.414321717492509</c:v>
                </c:pt>
                <c:pt idx="82">
                  <c:v>18.413266545396709</c:v>
                </c:pt>
                <c:pt idx="83">
                  <c:v>18.412235047056861</c:v>
                </c:pt>
                <c:pt idx="84">
                  <c:v>18.411190756926398</c:v>
                </c:pt>
                <c:pt idx="85">
                  <c:v>18.410146224582594</c:v>
                </c:pt>
                <c:pt idx="86">
                  <c:v>18.409082204456602</c:v>
                </c:pt>
                <c:pt idx="87">
                  <c:v>18.408002104354576</c:v>
                </c:pt>
                <c:pt idx="88">
                  <c:v>18.406925033024969</c:v>
                </c:pt>
                <c:pt idx="89">
                  <c:v>18.405837571641023</c:v>
                </c:pt>
                <c:pt idx="90">
                  <c:v>18.40480018445794</c:v>
                </c:pt>
                <c:pt idx="91">
                  <c:v>18.403761123660519</c:v>
                </c:pt>
                <c:pt idx="92">
                  <c:v>18.402722097836619</c:v>
                </c:pt>
                <c:pt idx="93">
                  <c:v>18.401748296928268</c:v>
                </c:pt>
                <c:pt idx="94">
                  <c:v>18.400774137099255</c:v>
                </c:pt>
                <c:pt idx="95">
                  <c:v>18.399757450011961</c:v>
                </c:pt>
                <c:pt idx="96">
                  <c:v>18.398581011507659</c:v>
                </c:pt>
                <c:pt idx="9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FB-4A03-B0F3-D8795C23F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499999999999996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  <c:min val="18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9591323148903"/>
          <c:y val="4.853431119072471E-2"/>
          <c:w val="0.77446244961220323"/>
          <c:h val="0.73642461632996237"/>
        </c:manualLayout>
      </c:layout>
      <c:scatterChart>
        <c:scatterStyle val="lineMarker"/>
        <c:varyColors val="0"/>
        <c:ser>
          <c:idx val="0"/>
          <c:order val="0"/>
          <c:tx>
            <c:v>PU</c:v>
          </c:tx>
          <c:spPr>
            <a:ln w="19050" cap="rnd">
              <a:solidFill>
                <a:schemeClr val="accent1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'Pu-32mN-15'!$A$2:$A$99</c:f>
              <c:numCache>
                <c:formatCode>General</c:formatCode>
                <c:ptCount val="98"/>
                <c:pt idx="0" formatCode="0.00E+00">
                  <c:v>9.9999999999999995E-7</c:v>
                </c:pt>
                <c:pt idx="1">
                  <c:v>5.5E-2</c:v>
                </c:pt>
                <c:pt idx="2">
                  <c:v>0.10428999999999999</c:v>
                </c:pt>
                <c:pt idx="3">
                  <c:v>0.16564000000000001</c:v>
                </c:pt>
                <c:pt idx="4">
                  <c:v>0.21453</c:v>
                </c:pt>
                <c:pt idx="5">
                  <c:v>0.26880999999999999</c:v>
                </c:pt>
                <c:pt idx="6">
                  <c:v>0.32045000000000001</c:v>
                </c:pt>
                <c:pt idx="7">
                  <c:v>0.37089</c:v>
                </c:pt>
                <c:pt idx="8">
                  <c:v>0.42097000000000001</c:v>
                </c:pt>
                <c:pt idx="9">
                  <c:v>0.47202</c:v>
                </c:pt>
                <c:pt idx="10">
                  <c:v>0.52839000000000003</c:v>
                </c:pt>
                <c:pt idx="11">
                  <c:v>0.57704</c:v>
                </c:pt>
                <c:pt idx="12">
                  <c:v>0.62622</c:v>
                </c:pt>
                <c:pt idx="13">
                  <c:v>0.67808000000000002</c:v>
                </c:pt>
                <c:pt idx="14">
                  <c:v>0.72923000000000004</c:v>
                </c:pt>
                <c:pt idx="15">
                  <c:v>0.78066000000000002</c:v>
                </c:pt>
                <c:pt idx="16">
                  <c:v>0.83057999999999998</c:v>
                </c:pt>
                <c:pt idx="17">
                  <c:v>0.87936999999999999</c:v>
                </c:pt>
                <c:pt idx="18">
                  <c:v>0.92923</c:v>
                </c:pt>
                <c:pt idx="19">
                  <c:v>0.97911999999999999</c:v>
                </c:pt>
                <c:pt idx="20">
                  <c:v>1.0269999999999999</c:v>
                </c:pt>
                <c:pt idx="21">
                  <c:v>1.07758</c:v>
                </c:pt>
                <c:pt idx="22">
                  <c:v>1.1263399999999999</c:v>
                </c:pt>
                <c:pt idx="23">
                  <c:v>1.1779299999999999</c:v>
                </c:pt>
                <c:pt idx="24">
                  <c:v>1.23834</c:v>
                </c:pt>
                <c:pt idx="25">
                  <c:v>1.2934600000000001</c:v>
                </c:pt>
                <c:pt idx="26">
                  <c:v>1.3460099999999999</c:v>
                </c:pt>
                <c:pt idx="27">
                  <c:v>1.40317</c:v>
                </c:pt>
                <c:pt idx="28">
                  <c:v>1.45289</c:v>
                </c:pt>
                <c:pt idx="29">
                  <c:v>1.5024299999999999</c:v>
                </c:pt>
                <c:pt idx="30">
                  <c:v>1.5540700000000001</c:v>
                </c:pt>
                <c:pt idx="31">
                  <c:v>1.6108899999999999</c:v>
                </c:pt>
                <c:pt idx="32">
                  <c:v>1.6626300000000001</c:v>
                </c:pt>
                <c:pt idx="33">
                  <c:v>1.7157899999999999</c:v>
                </c:pt>
                <c:pt idx="34">
                  <c:v>1.7694399999999999</c:v>
                </c:pt>
                <c:pt idx="35">
                  <c:v>1.8193999999999999</c:v>
                </c:pt>
                <c:pt idx="36">
                  <c:v>1.8698300000000001</c:v>
                </c:pt>
                <c:pt idx="37">
                  <c:v>1.9184399999999999</c:v>
                </c:pt>
                <c:pt idx="38">
                  <c:v>1.97265</c:v>
                </c:pt>
                <c:pt idx="39">
                  <c:v>2.0252599999999998</c:v>
                </c:pt>
                <c:pt idx="40">
                  <c:v>2.0772300000000001</c:v>
                </c:pt>
                <c:pt idx="41">
                  <c:v>2.1328200000000002</c:v>
                </c:pt>
                <c:pt idx="42">
                  <c:v>2.1833</c:v>
                </c:pt>
                <c:pt idx="43">
                  <c:v>2.2333699999999999</c:v>
                </c:pt>
                <c:pt idx="44">
                  <c:v>2.2833399999999999</c:v>
                </c:pt>
                <c:pt idx="45">
                  <c:v>2.3403100000000001</c:v>
                </c:pt>
                <c:pt idx="46">
                  <c:v>2.3881800000000002</c:v>
                </c:pt>
                <c:pt idx="47">
                  <c:v>2.4370500000000002</c:v>
                </c:pt>
                <c:pt idx="48">
                  <c:v>2.4859100000000001</c:v>
                </c:pt>
                <c:pt idx="49">
                  <c:v>2.5357799999999999</c:v>
                </c:pt>
                <c:pt idx="50">
                  <c:v>2.5846300000000002</c:v>
                </c:pt>
                <c:pt idx="51">
                  <c:v>2.63212</c:v>
                </c:pt>
                <c:pt idx="52">
                  <c:v>2.68092</c:v>
                </c:pt>
                <c:pt idx="53">
                  <c:v>2.7295500000000001</c:v>
                </c:pt>
                <c:pt idx="54">
                  <c:v>2.7822</c:v>
                </c:pt>
                <c:pt idx="55">
                  <c:v>2.8341599999999998</c:v>
                </c:pt>
                <c:pt idx="56">
                  <c:v>2.8909899999999999</c:v>
                </c:pt>
                <c:pt idx="57">
                  <c:v>2.9518800000000001</c:v>
                </c:pt>
                <c:pt idx="58">
                  <c:v>3.00448</c:v>
                </c:pt>
                <c:pt idx="59">
                  <c:v>3.05376</c:v>
                </c:pt>
                <c:pt idx="60">
                  <c:v>3.1049500000000001</c:v>
                </c:pt>
                <c:pt idx="61">
                  <c:v>3.1558700000000002</c:v>
                </c:pt>
                <c:pt idx="62">
                  <c:v>3.2069899999999998</c:v>
                </c:pt>
                <c:pt idx="63">
                  <c:v>3.2563800000000001</c:v>
                </c:pt>
                <c:pt idx="64">
                  <c:v>3.3080400000000001</c:v>
                </c:pt>
                <c:pt idx="65">
                  <c:v>3.3633700000000002</c:v>
                </c:pt>
                <c:pt idx="66">
                  <c:v>3.41716</c:v>
                </c:pt>
                <c:pt idx="67">
                  <c:v>3.4702000000000002</c:v>
                </c:pt>
                <c:pt idx="68">
                  <c:v>3.51945</c:v>
                </c:pt>
                <c:pt idx="69">
                  <c:v>3.5696400000000001</c:v>
                </c:pt>
                <c:pt idx="70">
                  <c:v>3.6210399999999998</c:v>
                </c:pt>
                <c:pt idx="71">
                  <c:v>3.67428</c:v>
                </c:pt>
                <c:pt idx="72">
                  <c:v>3.7245499999999998</c:v>
                </c:pt>
                <c:pt idx="73">
                  <c:v>3.7762799999999999</c:v>
                </c:pt>
                <c:pt idx="74">
                  <c:v>3.8256800000000002</c:v>
                </c:pt>
                <c:pt idx="75">
                  <c:v>3.8760300000000001</c:v>
                </c:pt>
                <c:pt idx="76">
                  <c:v>3.9301900000000001</c:v>
                </c:pt>
                <c:pt idx="77">
                  <c:v>3.98102</c:v>
                </c:pt>
                <c:pt idx="78">
                  <c:v>4.0299500000000004</c:v>
                </c:pt>
                <c:pt idx="79">
                  <c:v>4.0787500000000003</c:v>
                </c:pt>
                <c:pt idx="80">
                  <c:v>4.1276700000000002</c:v>
                </c:pt>
                <c:pt idx="81">
                  <c:v>4.1767300000000001</c:v>
                </c:pt>
                <c:pt idx="82">
                  <c:v>4.2276699999999998</c:v>
                </c:pt>
                <c:pt idx="83">
                  <c:v>4.2755700000000001</c:v>
                </c:pt>
                <c:pt idx="84">
                  <c:v>4.3244300000000004</c:v>
                </c:pt>
                <c:pt idx="85">
                  <c:v>4.3751899999999999</c:v>
                </c:pt>
                <c:pt idx="86">
                  <c:v>4.42659</c:v>
                </c:pt>
                <c:pt idx="87">
                  <c:v>4.4793099999999999</c:v>
                </c:pt>
                <c:pt idx="88">
                  <c:v>4.5278900000000002</c:v>
                </c:pt>
                <c:pt idx="89">
                  <c:v>4.5787800000000001</c:v>
                </c:pt>
                <c:pt idx="90">
                  <c:v>4.6297300000000003</c:v>
                </c:pt>
                <c:pt idx="91">
                  <c:v>4.6827399999999999</c:v>
                </c:pt>
                <c:pt idx="92">
                  <c:v>4.7361500000000003</c:v>
                </c:pt>
                <c:pt idx="93">
                  <c:v>4.7853300000000001</c:v>
                </c:pt>
                <c:pt idx="94">
                  <c:v>4.8368700000000002</c:v>
                </c:pt>
                <c:pt idx="95">
                  <c:v>4.8860400000000004</c:v>
                </c:pt>
                <c:pt idx="96">
                  <c:v>4.9363999999999999</c:v>
                </c:pt>
                <c:pt idx="97">
                  <c:v>4.9879300000000004</c:v>
                </c:pt>
              </c:numCache>
            </c:numRef>
          </c:xVal>
          <c:yVal>
            <c:numRef>
              <c:f>'Pu-32mN-15'!$F$2:$F$99</c:f>
              <c:numCache>
                <c:formatCode>General</c:formatCode>
                <c:ptCount val="98"/>
                <c:pt idx="1">
                  <c:v>0.11329106020383081</c:v>
                </c:pt>
                <c:pt idx="2">
                  <c:v>0.11297070248906933</c:v>
                </c:pt>
                <c:pt idx="3">
                  <c:v>0.11266734020853109</c:v>
                </c:pt>
                <c:pt idx="4">
                  <c:v>0.11238361083289064</c:v>
                </c:pt>
                <c:pt idx="5">
                  <c:v>0.11210756454884621</c:v>
                </c:pt>
                <c:pt idx="6">
                  <c:v>0.11183589099251494</c:v>
                </c:pt>
                <c:pt idx="7">
                  <c:v>0.11157368133939947</c:v>
                </c:pt>
                <c:pt idx="8">
                  <c:v>0.1113288602636178</c:v>
                </c:pt>
                <c:pt idx="9">
                  <c:v>0.11108731857990538</c:v>
                </c:pt>
                <c:pt idx="10">
                  <c:v>0.11085109737376807</c:v>
                </c:pt>
                <c:pt idx="11">
                  <c:v>0.1105986325374959</c:v>
                </c:pt>
                <c:pt idx="12">
                  <c:v>0.11035188089654313</c:v>
                </c:pt>
                <c:pt idx="13">
                  <c:v>0.11010856347296624</c:v>
                </c:pt>
                <c:pt idx="14">
                  <c:v>0.1098711133700859</c:v>
                </c:pt>
                <c:pt idx="15">
                  <c:v>0.10963692086998911</c:v>
                </c:pt>
                <c:pt idx="16">
                  <c:v>0.10940737867740029</c:v>
                </c:pt>
                <c:pt idx="17">
                  <c:v>0.10917978706171476</c:v>
                </c:pt>
                <c:pt idx="18">
                  <c:v>0.10895589126297613</c:v>
                </c:pt>
                <c:pt idx="19">
                  <c:v>0.1087373211539466</c:v>
                </c:pt>
                <c:pt idx="20">
                  <c:v>0.10852026767580406</c:v>
                </c:pt>
                <c:pt idx="21">
                  <c:v>0.10830686436504759</c:v>
                </c:pt>
                <c:pt idx="22">
                  <c:v>0.10809985114599929</c:v>
                </c:pt>
                <c:pt idx="23">
                  <c:v>0.10789494915733809</c:v>
                </c:pt>
                <c:pt idx="24">
                  <c:v>0.10769036017681326</c:v>
                </c:pt>
                <c:pt idx="25">
                  <c:v>0.10749032050487434</c:v>
                </c:pt>
                <c:pt idx="26">
                  <c:v>0.10729040718350613</c:v>
                </c:pt>
                <c:pt idx="27">
                  <c:v>0.10709295046770831</c:v>
                </c:pt>
                <c:pt idx="28">
                  <c:v>0.10689848122414886</c:v>
                </c:pt>
                <c:pt idx="29">
                  <c:v>0.1067053909168527</c:v>
                </c:pt>
                <c:pt idx="30">
                  <c:v>0.10651417322556038</c:v>
                </c:pt>
                <c:pt idx="31">
                  <c:v>0.10632715740652988</c:v>
                </c:pt>
                <c:pt idx="32">
                  <c:v>0.10614241166007406</c:v>
                </c:pt>
                <c:pt idx="33">
                  <c:v>0.10596172398208613</c:v>
                </c:pt>
                <c:pt idx="34">
                  <c:v>0.10578444275356477</c:v>
                </c:pt>
                <c:pt idx="35">
                  <c:v>0.10561251013384054</c:v>
                </c:pt>
                <c:pt idx="36">
                  <c:v>0.10544210663115443</c:v>
                </c:pt>
                <c:pt idx="37">
                  <c:v>0.10527458512002724</c:v>
                </c:pt>
                <c:pt idx="38">
                  <c:v>0.10511235743987543</c:v>
                </c:pt>
                <c:pt idx="39">
                  <c:v>0.10495260188055588</c:v>
                </c:pt>
                <c:pt idx="40">
                  <c:v>0.10479152070130647</c:v>
                </c:pt>
                <c:pt idx="41">
                  <c:v>0.10463435619254501</c:v>
                </c:pt>
                <c:pt idx="42">
                  <c:v>0.10448020625058504</c:v>
                </c:pt>
                <c:pt idx="43">
                  <c:v>0.10432674345333433</c:v>
                </c:pt>
                <c:pt idx="44">
                  <c:v>0.10417242641820923</c:v>
                </c:pt>
                <c:pt idx="45">
                  <c:v>0.10402255485120743</c:v>
                </c:pt>
                <c:pt idx="46">
                  <c:v>0.1038722518929753</c:v>
                </c:pt>
                <c:pt idx="47">
                  <c:v>0.10372289062225667</c:v>
                </c:pt>
                <c:pt idx="48">
                  <c:v>0.10357347911289189</c:v>
                </c:pt>
                <c:pt idx="49">
                  <c:v>0.10342703578179524</c:v>
                </c:pt>
                <c:pt idx="50">
                  <c:v>0.10328365034963008</c:v>
                </c:pt>
                <c:pt idx="51">
                  <c:v>0.10314025971430452</c:v>
                </c:pt>
                <c:pt idx="52">
                  <c:v>0.10299935702411152</c:v>
                </c:pt>
                <c:pt idx="53">
                  <c:v>0.10286216868167403</c:v>
                </c:pt>
                <c:pt idx="54">
                  <c:v>0.10272289713422669</c:v>
                </c:pt>
                <c:pt idx="55">
                  <c:v>0.10258593627535591</c:v>
                </c:pt>
                <c:pt idx="56">
                  <c:v>0.10244745758499096</c:v>
                </c:pt>
                <c:pt idx="57">
                  <c:v>0.1023133968686943</c:v>
                </c:pt>
                <c:pt idx="58">
                  <c:v>0.10218053026153513</c:v>
                </c:pt>
                <c:pt idx="59">
                  <c:v>0.10204628444378067</c:v>
                </c:pt>
                <c:pt idx="60">
                  <c:v>0.10191066443297098</c:v>
                </c:pt>
                <c:pt idx="61">
                  <c:v>0.10178097304077724</c:v>
                </c:pt>
                <c:pt idx="62">
                  <c:v>0.10165091651944884</c:v>
                </c:pt>
                <c:pt idx="63">
                  <c:v>0.1015214108423261</c:v>
                </c:pt>
                <c:pt idx="64">
                  <c:v>0.10139422947411929</c:v>
                </c:pt>
                <c:pt idx="65">
                  <c:v>0.10127079711052533</c:v>
                </c:pt>
                <c:pt idx="66">
                  <c:v>0.10115022019226161</c:v>
                </c:pt>
                <c:pt idx="67">
                  <c:v>0.10103160063826346</c:v>
                </c:pt>
                <c:pt idx="68">
                  <c:v>0.10091441093482674</c:v>
                </c:pt>
                <c:pt idx="69">
                  <c:v>0.10079971560269536</c:v>
                </c:pt>
                <c:pt idx="70">
                  <c:v>0.10068534485080638</c:v>
                </c:pt>
                <c:pt idx="71">
                  <c:v>0.10057091245179986</c:v>
                </c:pt>
                <c:pt idx="72">
                  <c:v>0.10045952182055931</c:v>
                </c:pt>
                <c:pt idx="73">
                  <c:v>0.10034672793728176</c:v>
                </c:pt>
                <c:pt idx="74">
                  <c:v>0.10023372017527936</c:v>
                </c:pt>
                <c:pt idx="75">
                  <c:v>0.10012246277496048</c:v>
                </c:pt>
                <c:pt idx="76">
                  <c:v>0.10001238460458454</c:v>
                </c:pt>
                <c:pt idx="77">
                  <c:v>9.9904812679071975E-2</c:v>
                </c:pt>
                <c:pt idx="78">
                  <c:v>9.9794784753974713E-2</c:v>
                </c:pt>
                <c:pt idx="79">
                  <c:v>9.9685341124642932E-2</c:v>
                </c:pt>
                <c:pt idx="80">
                  <c:v>9.9577684230863259E-2</c:v>
                </c:pt>
                <c:pt idx="81">
                  <c:v>9.9472477886431557E-2</c:v>
                </c:pt>
                <c:pt idx="82">
                  <c:v>9.9366114936005792E-2</c:v>
                </c:pt>
                <c:pt idx="83">
                  <c:v>9.9261321881333756E-2</c:v>
                </c:pt>
                <c:pt idx="84">
                  <c:v>9.9158986780918584E-2</c:v>
                </c:pt>
                <c:pt idx="85">
                  <c:v>9.9055490079374559E-2</c:v>
                </c:pt>
                <c:pt idx="86">
                  <c:v>9.8952077434483504E-2</c:v>
                </c:pt>
                <c:pt idx="87">
                  <c:v>9.884684642646796E-2</c:v>
                </c:pt>
                <c:pt idx="88">
                  <c:v>9.8740139574972199E-2</c:v>
                </c:pt>
                <c:pt idx="89">
                  <c:v>9.8633846654358787E-2</c:v>
                </c:pt>
                <c:pt idx="90">
                  <c:v>9.852664445466297E-2</c:v>
                </c:pt>
                <c:pt idx="91">
                  <c:v>9.8424487174001915E-2</c:v>
                </c:pt>
                <c:pt idx="92">
                  <c:v>9.8322271261343422E-2</c:v>
                </c:pt>
                <c:pt idx="93">
                  <c:v>9.8220164937178056E-2</c:v>
                </c:pt>
                <c:pt idx="94">
                  <c:v>9.8124564606742876E-2</c:v>
                </c:pt>
                <c:pt idx="95">
                  <c:v>9.8029022142035016E-2</c:v>
                </c:pt>
                <c:pt idx="96">
                  <c:v>9.7929407947855956E-2</c:v>
                </c:pt>
                <c:pt idx="97">
                  <c:v>9.7814267762595858E-2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6-49D9-93A9-709ED03F9D4F}"/>
            </c:ext>
          </c:extLst>
        </c:ser>
        <c:ser>
          <c:idx val="1"/>
          <c:order val="1"/>
          <c:tx>
            <c:v>ZnO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'ZnO-32mN-15'!$A$2:$A$99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5.6399999999999999E-2</c:v>
                </c:pt>
                <c:pt idx="2">
                  <c:v>0.10904</c:v>
                </c:pt>
                <c:pt idx="3">
                  <c:v>0.15920999999999999</c:v>
                </c:pt>
                <c:pt idx="4">
                  <c:v>0.21279999999999999</c:v>
                </c:pt>
                <c:pt idx="5">
                  <c:v>0.26186999999999999</c:v>
                </c:pt>
                <c:pt idx="6">
                  <c:v>0.31419000000000002</c:v>
                </c:pt>
                <c:pt idx="7">
                  <c:v>0.36480000000000001</c:v>
                </c:pt>
                <c:pt idx="8">
                  <c:v>0.41555999999999998</c:v>
                </c:pt>
                <c:pt idx="9">
                  <c:v>0.47021000000000002</c:v>
                </c:pt>
                <c:pt idx="10">
                  <c:v>0.52168000000000003</c:v>
                </c:pt>
                <c:pt idx="11">
                  <c:v>0.57859000000000005</c:v>
                </c:pt>
                <c:pt idx="12">
                  <c:v>0.62836000000000003</c:v>
                </c:pt>
                <c:pt idx="13">
                  <c:v>0.67676999999999998</c:v>
                </c:pt>
                <c:pt idx="14">
                  <c:v>0.72841999999999996</c:v>
                </c:pt>
                <c:pt idx="15">
                  <c:v>0.77966000000000002</c:v>
                </c:pt>
                <c:pt idx="16">
                  <c:v>0.83147000000000004</c:v>
                </c:pt>
                <c:pt idx="17">
                  <c:v>0.88848000000000005</c:v>
                </c:pt>
                <c:pt idx="18">
                  <c:v>0.93996000000000002</c:v>
                </c:pt>
                <c:pt idx="19">
                  <c:v>0.98773</c:v>
                </c:pt>
                <c:pt idx="20">
                  <c:v>1.03786</c:v>
                </c:pt>
                <c:pt idx="21">
                  <c:v>1.08697</c:v>
                </c:pt>
                <c:pt idx="22">
                  <c:v>1.1362300000000001</c:v>
                </c:pt>
                <c:pt idx="23">
                  <c:v>1.1873499999999999</c:v>
                </c:pt>
                <c:pt idx="24">
                  <c:v>1.23708</c:v>
                </c:pt>
                <c:pt idx="25">
                  <c:v>1.2890600000000001</c:v>
                </c:pt>
                <c:pt idx="26">
                  <c:v>1.3436300000000001</c:v>
                </c:pt>
                <c:pt idx="27">
                  <c:v>1.3948799999999999</c:v>
                </c:pt>
                <c:pt idx="28">
                  <c:v>1.4467000000000001</c:v>
                </c:pt>
                <c:pt idx="29">
                  <c:v>1.49898</c:v>
                </c:pt>
                <c:pt idx="30">
                  <c:v>1.55362</c:v>
                </c:pt>
                <c:pt idx="31">
                  <c:v>1.60564</c:v>
                </c:pt>
                <c:pt idx="32">
                  <c:v>1.6555599999999999</c:v>
                </c:pt>
                <c:pt idx="33">
                  <c:v>1.70679</c:v>
                </c:pt>
                <c:pt idx="34">
                  <c:v>1.75674</c:v>
                </c:pt>
                <c:pt idx="35">
                  <c:v>1.80593</c:v>
                </c:pt>
                <c:pt idx="36">
                  <c:v>1.8537699999999999</c:v>
                </c:pt>
                <c:pt idx="37">
                  <c:v>1.90167</c:v>
                </c:pt>
                <c:pt idx="38">
                  <c:v>1.9515400000000001</c:v>
                </c:pt>
                <c:pt idx="39">
                  <c:v>1.9994400000000001</c:v>
                </c:pt>
                <c:pt idx="40">
                  <c:v>2.0472800000000002</c:v>
                </c:pt>
                <c:pt idx="41">
                  <c:v>2.0956299999999999</c:v>
                </c:pt>
                <c:pt idx="42">
                  <c:v>2.1448499999999999</c:v>
                </c:pt>
                <c:pt idx="43">
                  <c:v>2.1941700000000002</c:v>
                </c:pt>
                <c:pt idx="44">
                  <c:v>2.2439800000000001</c:v>
                </c:pt>
                <c:pt idx="45">
                  <c:v>2.2934600000000001</c:v>
                </c:pt>
                <c:pt idx="46">
                  <c:v>2.3452999999999999</c:v>
                </c:pt>
                <c:pt idx="47">
                  <c:v>2.39317</c:v>
                </c:pt>
                <c:pt idx="48">
                  <c:v>2.4410400000000001</c:v>
                </c:pt>
                <c:pt idx="49">
                  <c:v>2.4903599999999999</c:v>
                </c:pt>
                <c:pt idx="50">
                  <c:v>2.5404499999999999</c:v>
                </c:pt>
                <c:pt idx="51">
                  <c:v>2.58921</c:v>
                </c:pt>
                <c:pt idx="52">
                  <c:v>2.6384099999999999</c:v>
                </c:pt>
                <c:pt idx="53">
                  <c:v>2.6882600000000001</c:v>
                </c:pt>
                <c:pt idx="54">
                  <c:v>2.7439</c:v>
                </c:pt>
                <c:pt idx="55">
                  <c:v>2.7940800000000001</c:v>
                </c:pt>
                <c:pt idx="56">
                  <c:v>2.84335</c:v>
                </c:pt>
                <c:pt idx="57">
                  <c:v>2.8948299999999998</c:v>
                </c:pt>
                <c:pt idx="58">
                  <c:v>2.9475600000000002</c:v>
                </c:pt>
                <c:pt idx="59">
                  <c:v>3.0032700000000001</c:v>
                </c:pt>
                <c:pt idx="60">
                  <c:v>3.0548600000000001</c:v>
                </c:pt>
                <c:pt idx="61">
                  <c:v>3.1078000000000001</c:v>
                </c:pt>
                <c:pt idx="62">
                  <c:v>3.1608100000000001</c:v>
                </c:pt>
                <c:pt idx="63">
                  <c:v>3.2160600000000001</c:v>
                </c:pt>
                <c:pt idx="64">
                  <c:v>3.2683499999999999</c:v>
                </c:pt>
                <c:pt idx="65">
                  <c:v>3.31887</c:v>
                </c:pt>
                <c:pt idx="66">
                  <c:v>3.3707099999999999</c:v>
                </c:pt>
                <c:pt idx="67">
                  <c:v>3.4225699999999999</c:v>
                </c:pt>
                <c:pt idx="68">
                  <c:v>3.4776799999999999</c:v>
                </c:pt>
                <c:pt idx="69">
                  <c:v>3.5300099999999999</c:v>
                </c:pt>
                <c:pt idx="70">
                  <c:v>3.5821700000000001</c:v>
                </c:pt>
                <c:pt idx="71">
                  <c:v>3.6336300000000001</c:v>
                </c:pt>
                <c:pt idx="72">
                  <c:v>3.6876699999999998</c:v>
                </c:pt>
                <c:pt idx="73">
                  <c:v>3.7441599999999999</c:v>
                </c:pt>
                <c:pt idx="74">
                  <c:v>3.7944800000000001</c:v>
                </c:pt>
                <c:pt idx="75">
                  <c:v>3.8423400000000001</c:v>
                </c:pt>
                <c:pt idx="76">
                  <c:v>3.8902199999999998</c:v>
                </c:pt>
                <c:pt idx="77">
                  <c:v>3.93974</c:v>
                </c:pt>
                <c:pt idx="78">
                  <c:v>3.9879899999999999</c:v>
                </c:pt>
                <c:pt idx="79">
                  <c:v>4.0387899999999997</c:v>
                </c:pt>
                <c:pt idx="80">
                  <c:v>4.0876599999999996</c:v>
                </c:pt>
                <c:pt idx="81">
                  <c:v>4.13652</c:v>
                </c:pt>
                <c:pt idx="82">
                  <c:v>4.1851500000000001</c:v>
                </c:pt>
                <c:pt idx="83">
                  <c:v>4.2363099999999996</c:v>
                </c:pt>
                <c:pt idx="84">
                  <c:v>4.2915299999999998</c:v>
                </c:pt>
                <c:pt idx="85">
                  <c:v>4.3437200000000002</c:v>
                </c:pt>
                <c:pt idx="86">
                  <c:v>4.3924000000000003</c:v>
                </c:pt>
                <c:pt idx="87">
                  <c:v>4.4431500000000002</c:v>
                </c:pt>
                <c:pt idx="88">
                  <c:v>4.4920099999999996</c:v>
                </c:pt>
                <c:pt idx="89">
                  <c:v>4.5473699999999999</c:v>
                </c:pt>
                <c:pt idx="90">
                  <c:v>4.5983099999999997</c:v>
                </c:pt>
                <c:pt idx="91">
                  <c:v>4.6485399999999997</c:v>
                </c:pt>
                <c:pt idx="92">
                  <c:v>4.6991399999999999</c:v>
                </c:pt>
                <c:pt idx="93">
                  <c:v>4.7479500000000003</c:v>
                </c:pt>
                <c:pt idx="94">
                  <c:v>4.7966600000000001</c:v>
                </c:pt>
                <c:pt idx="95">
                  <c:v>4.8479900000000002</c:v>
                </c:pt>
                <c:pt idx="96">
                  <c:v>4.8998900000000001</c:v>
                </c:pt>
                <c:pt idx="97">
                  <c:v>4.9523700000000002</c:v>
                </c:pt>
              </c:numCache>
            </c:numRef>
          </c:xVal>
          <c:yVal>
            <c:numRef>
              <c:f>'ZnO-32mN-15'!$F$2:$F$99</c:f>
              <c:numCache>
                <c:formatCode>General</c:formatCode>
                <c:ptCount val="98"/>
                <c:pt idx="1">
                  <c:v>0.11715250798073952</c:v>
                </c:pt>
                <c:pt idx="2">
                  <c:v>0.11683708882907826</c:v>
                </c:pt>
                <c:pt idx="3">
                  <c:v>0.11653774471430633</c:v>
                </c:pt>
                <c:pt idx="4">
                  <c:v>0.11625002623653782</c:v>
                </c:pt>
                <c:pt idx="5">
                  <c:v>0.11596555302950798</c:v>
                </c:pt>
                <c:pt idx="6">
                  <c:v>0.11568714183380757</c:v>
                </c:pt>
                <c:pt idx="7">
                  <c:v>0.1154193522150096</c:v>
                </c:pt>
                <c:pt idx="8">
                  <c:v>0.11515675176550931</c:v>
                </c:pt>
                <c:pt idx="9">
                  <c:v>0.11490313619694542</c:v>
                </c:pt>
                <c:pt idx="10">
                  <c:v>0.11465702856229051</c:v>
                </c:pt>
                <c:pt idx="11">
                  <c:v>0.11439866062088054</c:v>
                </c:pt>
                <c:pt idx="12">
                  <c:v>0.11414630483504458</c:v>
                </c:pt>
                <c:pt idx="13">
                  <c:v>0.11389803354249275</c:v>
                </c:pt>
                <c:pt idx="14">
                  <c:v>0.11365464143192952</c:v>
                </c:pt>
                <c:pt idx="15">
                  <c:v>0.11341712532917361</c:v>
                </c:pt>
                <c:pt idx="16">
                  <c:v>0.1131816223979456</c:v>
                </c:pt>
                <c:pt idx="17">
                  <c:v>0.11295118746697431</c:v>
                </c:pt>
                <c:pt idx="18">
                  <c:v>0.1127238438469205</c:v>
                </c:pt>
                <c:pt idx="19">
                  <c:v>0.1124988737252379</c:v>
                </c:pt>
                <c:pt idx="20">
                  <c:v>0.11227897045902079</c:v>
                </c:pt>
                <c:pt idx="21">
                  <c:v>0.1120640671698072</c:v>
                </c:pt>
                <c:pt idx="22">
                  <c:v>0.11185542471746357</c:v>
                </c:pt>
                <c:pt idx="23">
                  <c:v>0.11164657707063837</c:v>
                </c:pt>
                <c:pt idx="24">
                  <c:v>0.11144053316114037</c:v>
                </c:pt>
                <c:pt idx="25">
                  <c:v>0.11124411461977796</c:v>
                </c:pt>
                <c:pt idx="26">
                  <c:v>0.11105029570356882</c:v>
                </c:pt>
                <c:pt idx="27">
                  <c:v>0.11085939806519712</c:v>
                </c:pt>
                <c:pt idx="28">
                  <c:v>0.11067061845069488</c:v>
                </c:pt>
                <c:pt idx="29">
                  <c:v>0.11048417730328712</c:v>
                </c:pt>
                <c:pt idx="30">
                  <c:v>0.1103004608803113</c:v>
                </c:pt>
                <c:pt idx="31">
                  <c:v>0.11011737817057596</c:v>
                </c:pt>
                <c:pt idx="32">
                  <c:v>0.1099352133935001</c:v>
                </c:pt>
                <c:pt idx="33">
                  <c:v>0.10975774396440365</c:v>
                </c:pt>
                <c:pt idx="34">
                  <c:v>0.10958430783524162</c:v>
                </c:pt>
                <c:pt idx="35">
                  <c:v>0.10941196964876354</c:v>
                </c:pt>
                <c:pt idx="36">
                  <c:v>0.10924291836047671</c:v>
                </c:pt>
                <c:pt idx="37">
                  <c:v>0.10907862117182432</c:v>
                </c:pt>
                <c:pt idx="38">
                  <c:v>0.10891536112921298</c:v>
                </c:pt>
                <c:pt idx="39">
                  <c:v>0.1087549923337774</c:v>
                </c:pt>
                <c:pt idx="40">
                  <c:v>0.10859817712855542</c:v>
                </c:pt>
                <c:pt idx="41">
                  <c:v>0.10844061034262649</c:v>
                </c:pt>
                <c:pt idx="42">
                  <c:v>0.10828408276641747</c:v>
                </c:pt>
                <c:pt idx="43">
                  <c:v>0.10812913396644541</c:v>
                </c:pt>
                <c:pt idx="44">
                  <c:v>0.10797650754255825</c:v>
                </c:pt>
                <c:pt idx="45">
                  <c:v>0.10782519480644817</c:v>
                </c:pt>
                <c:pt idx="46">
                  <c:v>0.10767192516524865</c:v>
                </c:pt>
                <c:pt idx="47">
                  <c:v>0.10752113230004823</c:v>
                </c:pt>
                <c:pt idx="48">
                  <c:v>0.10736991653470029</c:v>
                </c:pt>
                <c:pt idx="49">
                  <c:v>0.10721931753232465</c:v>
                </c:pt>
                <c:pt idx="50">
                  <c:v>0.10707102595652086</c:v>
                </c:pt>
                <c:pt idx="51">
                  <c:v>0.10692424228929691</c:v>
                </c:pt>
                <c:pt idx="52">
                  <c:v>0.10677947181680209</c:v>
                </c:pt>
                <c:pt idx="53">
                  <c:v>0.10663562039897775</c:v>
                </c:pt>
                <c:pt idx="54">
                  <c:v>0.1064937812035321</c:v>
                </c:pt>
                <c:pt idx="55">
                  <c:v>0.10635287305886804</c:v>
                </c:pt>
                <c:pt idx="56">
                  <c:v>0.10621328329270413</c:v>
                </c:pt>
                <c:pt idx="57">
                  <c:v>0.1060723430682306</c:v>
                </c:pt>
                <c:pt idx="58">
                  <c:v>0.10593222682747852</c:v>
                </c:pt>
                <c:pt idx="59">
                  <c:v>0.10579290771615599</c:v>
                </c:pt>
                <c:pt idx="60">
                  <c:v>0.10565521972770191</c:v>
                </c:pt>
                <c:pt idx="61">
                  <c:v>0.10551827843443101</c:v>
                </c:pt>
                <c:pt idx="62">
                  <c:v>0.1053846020268614</c:v>
                </c:pt>
                <c:pt idx="63">
                  <c:v>0.10525304987816814</c:v>
                </c:pt>
                <c:pt idx="64">
                  <c:v>0.10512307998723577</c:v>
                </c:pt>
                <c:pt idx="65">
                  <c:v>0.104996672322217</c:v>
                </c:pt>
                <c:pt idx="66">
                  <c:v>0.10487200687634345</c:v>
                </c:pt>
                <c:pt idx="67">
                  <c:v>0.10474640169882495</c:v>
                </c:pt>
                <c:pt idx="68">
                  <c:v>0.10462180198043164</c:v>
                </c:pt>
                <c:pt idx="69">
                  <c:v>0.10449787550782222</c:v>
                </c:pt>
                <c:pt idx="70">
                  <c:v>0.10437668536642836</c:v>
                </c:pt>
                <c:pt idx="71">
                  <c:v>0.10425570416022019</c:v>
                </c:pt>
                <c:pt idx="72">
                  <c:v>0.10413470735166151</c:v>
                </c:pt>
                <c:pt idx="73">
                  <c:v>0.10401695797115185</c:v>
                </c:pt>
                <c:pt idx="74">
                  <c:v>0.10389999545717164</c:v>
                </c:pt>
                <c:pt idx="75">
                  <c:v>0.10378460044082211</c:v>
                </c:pt>
                <c:pt idx="76">
                  <c:v>0.10366832859004654</c:v>
                </c:pt>
                <c:pt idx="77">
                  <c:v>0.10355536087825691</c:v>
                </c:pt>
                <c:pt idx="78">
                  <c:v>0.10344361408928698</c:v>
                </c:pt>
                <c:pt idx="79">
                  <c:v>0.10333181905419477</c:v>
                </c:pt>
                <c:pt idx="80">
                  <c:v>0.10322310115905201</c:v>
                </c:pt>
                <c:pt idx="81">
                  <c:v>0.10311433977308355</c:v>
                </c:pt>
                <c:pt idx="82">
                  <c:v>0.10300733888746678</c:v>
                </c:pt>
                <c:pt idx="83">
                  <c:v>0.1029021808440817</c:v>
                </c:pt>
                <c:pt idx="84">
                  <c:v>0.10279577294702159</c:v>
                </c:pt>
                <c:pt idx="85">
                  <c:v>0.10268894722750695</c:v>
                </c:pt>
                <c:pt idx="86">
                  <c:v>0.10258044401382523</c:v>
                </c:pt>
                <c:pt idx="87">
                  <c:v>0.10247273036314793</c:v>
                </c:pt>
                <c:pt idx="88">
                  <c:v>0.10236404170211816</c:v>
                </c:pt>
                <c:pt idx="89">
                  <c:v>0.10225993850315303</c:v>
                </c:pt>
                <c:pt idx="90">
                  <c:v>0.10215744711184563</c:v>
                </c:pt>
                <c:pt idx="91">
                  <c:v>0.10205544635557957</c:v>
                </c:pt>
                <c:pt idx="92">
                  <c:v>0.10195459641275213</c:v>
                </c:pt>
                <c:pt idx="93">
                  <c:v>0.10185368426778958</c:v>
                </c:pt>
                <c:pt idx="94">
                  <c:v>0.10175557513909197</c:v>
                </c:pt>
                <c:pt idx="95">
                  <c:v>0.1016545493093035</c:v>
                </c:pt>
                <c:pt idx="96">
                  <c:v>0.10154568027925413</c:v>
                </c:pt>
                <c:pt idx="97">
                  <c:v>0.10144490233696032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06-49D9-93A9-709ED03F9D4F}"/>
            </c:ext>
          </c:extLst>
        </c:ser>
        <c:ser>
          <c:idx val="2"/>
          <c:order val="2"/>
          <c:tx>
            <c:v>SS TiO2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'SS-32mN-15'!$A$2:$A$98</c:f>
              <c:numCache>
                <c:formatCode>General</c:formatCode>
                <c:ptCount val="97"/>
                <c:pt idx="0">
                  <c:v>0</c:v>
                </c:pt>
                <c:pt idx="1">
                  <c:v>5.3670000000000002E-2</c:v>
                </c:pt>
                <c:pt idx="2">
                  <c:v>0.10780000000000001</c:v>
                </c:pt>
                <c:pt idx="3">
                  <c:v>0.16214000000000001</c:v>
                </c:pt>
                <c:pt idx="4">
                  <c:v>0.21123</c:v>
                </c:pt>
                <c:pt idx="5">
                  <c:v>0.26340999999999998</c:v>
                </c:pt>
                <c:pt idx="6">
                  <c:v>0.31420999999999999</c:v>
                </c:pt>
                <c:pt idx="7">
                  <c:v>0.36575000000000002</c:v>
                </c:pt>
                <c:pt idx="8">
                  <c:v>0.41510999999999998</c:v>
                </c:pt>
                <c:pt idx="9">
                  <c:v>0.47044999999999998</c:v>
                </c:pt>
                <c:pt idx="10">
                  <c:v>0.51968000000000003</c:v>
                </c:pt>
                <c:pt idx="11">
                  <c:v>0.57281000000000004</c:v>
                </c:pt>
                <c:pt idx="12">
                  <c:v>0.62526000000000004</c:v>
                </c:pt>
                <c:pt idx="13">
                  <c:v>0.67515000000000003</c:v>
                </c:pt>
                <c:pt idx="14">
                  <c:v>0.72396000000000005</c:v>
                </c:pt>
                <c:pt idx="15">
                  <c:v>0.77388000000000001</c:v>
                </c:pt>
                <c:pt idx="16">
                  <c:v>0.82172999999999996</c:v>
                </c:pt>
                <c:pt idx="17">
                  <c:v>0.87161</c:v>
                </c:pt>
                <c:pt idx="18">
                  <c:v>0.91927999999999999</c:v>
                </c:pt>
                <c:pt idx="19">
                  <c:v>0.97009999999999996</c:v>
                </c:pt>
                <c:pt idx="20">
                  <c:v>1.01932</c:v>
                </c:pt>
                <c:pt idx="21">
                  <c:v>1.0676099999999999</c:v>
                </c:pt>
                <c:pt idx="22">
                  <c:v>1.11781</c:v>
                </c:pt>
                <c:pt idx="23">
                  <c:v>1.1699299999999999</c:v>
                </c:pt>
                <c:pt idx="24">
                  <c:v>1.22401</c:v>
                </c:pt>
                <c:pt idx="25">
                  <c:v>1.2734399999999999</c:v>
                </c:pt>
                <c:pt idx="26">
                  <c:v>1.33047</c:v>
                </c:pt>
                <c:pt idx="27">
                  <c:v>1.3874</c:v>
                </c:pt>
                <c:pt idx="28">
                  <c:v>1.44123</c:v>
                </c:pt>
                <c:pt idx="29">
                  <c:v>1.4902299999999999</c:v>
                </c:pt>
                <c:pt idx="30">
                  <c:v>1.5402499999999999</c:v>
                </c:pt>
                <c:pt idx="31">
                  <c:v>1.5960399999999999</c:v>
                </c:pt>
                <c:pt idx="32">
                  <c:v>1.64727</c:v>
                </c:pt>
                <c:pt idx="33">
                  <c:v>1.6976</c:v>
                </c:pt>
                <c:pt idx="34">
                  <c:v>1.7465599999999999</c:v>
                </c:pt>
                <c:pt idx="35">
                  <c:v>1.7956000000000001</c:v>
                </c:pt>
                <c:pt idx="36">
                  <c:v>1.84674</c:v>
                </c:pt>
                <c:pt idx="37">
                  <c:v>1.89713</c:v>
                </c:pt>
                <c:pt idx="38">
                  <c:v>1.9476599999999999</c:v>
                </c:pt>
                <c:pt idx="39">
                  <c:v>1.9999400000000001</c:v>
                </c:pt>
                <c:pt idx="40">
                  <c:v>2.0516999999999999</c:v>
                </c:pt>
                <c:pt idx="41">
                  <c:v>2.1072099999999998</c:v>
                </c:pt>
                <c:pt idx="42">
                  <c:v>2.1577500000000001</c:v>
                </c:pt>
                <c:pt idx="43">
                  <c:v>2.2084999999999999</c:v>
                </c:pt>
                <c:pt idx="44">
                  <c:v>2.2645300000000002</c:v>
                </c:pt>
                <c:pt idx="45">
                  <c:v>2.31237</c:v>
                </c:pt>
                <c:pt idx="46">
                  <c:v>2.3602500000000002</c:v>
                </c:pt>
                <c:pt idx="47">
                  <c:v>2.4100999999999999</c:v>
                </c:pt>
                <c:pt idx="48">
                  <c:v>2.45831</c:v>
                </c:pt>
                <c:pt idx="49">
                  <c:v>2.5062700000000002</c:v>
                </c:pt>
                <c:pt idx="50">
                  <c:v>2.5560700000000001</c:v>
                </c:pt>
                <c:pt idx="51">
                  <c:v>2.6048</c:v>
                </c:pt>
                <c:pt idx="52">
                  <c:v>2.6543999999999999</c:v>
                </c:pt>
                <c:pt idx="53">
                  <c:v>2.7132399999999999</c:v>
                </c:pt>
                <c:pt idx="54">
                  <c:v>2.7664900000000001</c:v>
                </c:pt>
                <c:pt idx="55">
                  <c:v>2.8188900000000001</c:v>
                </c:pt>
                <c:pt idx="56">
                  <c:v>2.8782399999999999</c:v>
                </c:pt>
                <c:pt idx="57">
                  <c:v>2.9314300000000002</c:v>
                </c:pt>
                <c:pt idx="58">
                  <c:v>2.9857</c:v>
                </c:pt>
                <c:pt idx="59">
                  <c:v>3.0510100000000002</c:v>
                </c:pt>
                <c:pt idx="60">
                  <c:v>3.10541</c:v>
                </c:pt>
                <c:pt idx="61">
                  <c:v>3.1563099999999999</c:v>
                </c:pt>
                <c:pt idx="62">
                  <c:v>3.2081400000000002</c:v>
                </c:pt>
                <c:pt idx="63">
                  <c:v>3.2622800000000001</c:v>
                </c:pt>
                <c:pt idx="64">
                  <c:v>3.3165100000000001</c:v>
                </c:pt>
                <c:pt idx="65">
                  <c:v>3.37344</c:v>
                </c:pt>
                <c:pt idx="66">
                  <c:v>3.42265</c:v>
                </c:pt>
                <c:pt idx="67">
                  <c:v>3.4723299999999999</c:v>
                </c:pt>
                <c:pt idx="68">
                  <c:v>3.5239099999999999</c:v>
                </c:pt>
                <c:pt idx="69">
                  <c:v>3.5757500000000002</c:v>
                </c:pt>
                <c:pt idx="70">
                  <c:v>3.6277599999999999</c:v>
                </c:pt>
                <c:pt idx="71">
                  <c:v>3.68106</c:v>
                </c:pt>
                <c:pt idx="72">
                  <c:v>3.7381899999999999</c:v>
                </c:pt>
                <c:pt idx="73">
                  <c:v>3.7873299999999999</c:v>
                </c:pt>
                <c:pt idx="74">
                  <c:v>3.8366899999999999</c:v>
                </c:pt>
                <c:pt idx="75">
                  <c:v>3.8865599999999998</c:v>
                </c:pt>
                <c:pt idx="76">
                  <c:v>3.9344700000000001</c:v>
                </c:pt>
                <c:pt idx="77">
                  <c:v>3.9833400000000001</c:v>
                </c:pt>
                <c:pt idx="78">
                  <c:v>4.0314100000000002</c:v>
                </c:pt>
                <c:pt idx="79">
                  <c:v>4.0822399999999996</c:v>
                </c:pt>
                <c:pt idx="80">
                  <c:v>4.1301899999999998</c:v>
                </c:pt>
                <c:pt idx="81">
                  <c:v>4.1784299999999996</c:v>
                </c:pt>
                <c:pt idx="82">
                  <c:v>4.2322199999999999</c:v>
                </c:pt>
                <c:pt idx="83">
                  <c:v>4.2842500000000001</c:v>
                </c:pt>
                <c:pt idx="84">
                  <c:v>4.3354400000000002</c:v>
                </c:pt>
                <c:pt idx="85">
                  <c:v>4.3848000000000003</c:v>
                </c:pt>
                <c:pt idx="86">
                  <c:v>4.4473599999999998</c:v>
                </c:pt>
                <c:pt idx="87">
                  <c:v>4.5009199999999998</c:v>
                </c:pt>
                <c:pt idx="88">
                  <c:v>4.5545499999999999</c:v>
                </c:pt>
                <c:pt idx="89">
                  <c:v>4.61348</c:v>
                </c:pt>
                <c:pt idx="90">
                  <c:v>4.66594</c:v>
                </c:pt>
                <c:pt idx="91">
                  <c:v>4.7174199999999997</c:v>
                </c:pt>
                <c:pt idx="92">
                  <c:v>4.7704700000000004</c:v>
                </c:pt>
                <c:pt idx="93">
                  <c:v>4.8251400000000002</c:v>
                </c:pt>
                <c:pt idx="94">
                  <c:v>4.8817199999999996</c:v>
                </c:pt>
                <c:pt idx="95">
                  <c:v>4.9310999999999998</c:v>
                </c:pt>
                <c:pt idx="96">
                  <c:v>4.9862000000000002</c:v>
                </c:pt>
              </c:numCache>
            </c:numRef>
          </c:xVal>
          <c:yVal>
            <c:numRef>
              <c:f>'SS-32mN-15'!$F$2:$F$98</c:f>
              <c:numCache>
                <c:formatCode>General</c:formatCode>
                <c:ptCount val="97"/>
                <c:pt idx="1">
                  <c:v>8.8329222871710494E-2</c:v>
                </c:pt>
                <c:pt idx="2">
                  <c:v>8.8037816602477142E-2</c:v>
                </c:pt>
                <c:pt idx="3">
                  <c:v>8.7762326552512412E-2</c:v>
                </c:pt>
                <c:pt idx="4">
                  <c:v>8.7502384518390056E-2</c:v>
                </c:pt>
                <c:pt idx="5">
                  <c:v>8.7258173107840661E-2</c:v>
                </c:pt>
                <c:pt idx="6">
                  <c:v>8.7017992757402948E-2</c:v>
                </c:pt>
                <c:pt idx="7">
                  <c:v>8.6792067265548264E-2</c:v>
                </c:pt>
                <c:pt idx="8">
                  <c:v>8.6565837990094999E-2</c:v>
                </c:pt>
                <c:pt idx="9">
                  <c:v>8.6349000269184142E-2</c:v>
                </c:pt>
                <c:pt idx="10">
                  <c:v>8.6137086570088159E-2</c:v>
                </c:pt>
                <c:pt idx="11">
                  <c:v>8.5911101202457194E-2</c:v>
                </c:pt>
                <c:pt idx="12">
                  <c:v>8.5690001143777603E-2</c:v>
                </c:pt>
                <c:pt idx="13">
                  <c:v>8.5472005565953704E-2</c:v>
                </c:pt>
                <c:pt idx="14">
                  <c:v>8.5261368702106433E-2</c:v>
                </c:pt>
                <c:pt idx="15">
                  <c:v>8.5051458302511082E-2</c:v>
                </c:pt>
                <c:pt idx="16">
                  <c:v>8.4847086050488629E-2</c:v>
                </c:pt>
                <c:pt idx="17">
                  <c:v>8.4642376056871541E-2</c:v>
                </c:pt>
                <c:pt idx="18">
                  <c:v>8.4444657863173747E-2</c:v>
                </c:pt>
                <c:pt idx="19">
                  <c:v>8.4248654422496211E-2</c:v>
                </c:pt>
                <c:pt idx="20">
                  <c:v>8.4055289646826917E-2</c:v>
                </c:pt>
                <c:pt idx="21">
                  <c:v>8.3864578027966041E-2</c:v>
                </c:pt>
                <c:pt idx="22">
                  <c:v>8.3679066242828434E-2</c:v>
                </c:pt>
                <c:pt idx="23">
                  <c:v>8.3495299159058872E-2</c:v>
                </c:pt>
                <c:pt idx="24">
                  <c:v>8.3311866598698436E-2</c:v>
                </c:pt>
                <c:pt idx="25">
                  <c:v>8.3130052915110247E-2</c:v>
                </c:pt>
                <c:pt idx="26">
                  <c:v>8.295084432418795E-2</c:v>
                </c:pt>
                <c:pt idx="27">
                  <c:v>8.2774214179421809E-2</c:v>
                </c:pt>
                <c:pt idx="28">
                  <c:v>8.2600113441665249E-2</c:v>
                </c:pt>
                <c:pt idx="29">
                  <c:v>8.2425555074382081E-2</c:v>
                </c:pt>
                <c:pt idx="30">
                  <c:v>8.2254388483581853E-2</c:v>
                </c:pt>
                <c:pt idx="31">
                  <c:v>8.2084277191630306E-2</c:v>
                </c:pt>
                <c:pt idx="32">
                  <c:v>8.1915384403877398E-2</c:v>
                </c:pt>
                <c:pt idx="33">
                  <c:v>8.1750314907437602E-2</c:v>
                </c:pt>
                <c:pt idx="34">
                  <c:v>8.1591007377935329E-2</c:v>
                </c:pt>
                <c:pt idx="35">
                  <c:v>8.1432615242395215E-2</c:v>
                </c:pt>
                <c:pt idx="36">
                  <c:v>8.1278314723258221E-2</c:v>
                </c:pt>
                <c:pt idx="37">
                  <c:v>8.1124891892263476E-2</c:v>
                </c:pt>
                <c:pt idx="38">
                  <c:v>8.0976581836925451E-2</c:v>
                </c:pt>
                <c:pt idx="39">
                  <c:v>8.0829695971671292E-2</c:v>
                </c:pt>
                <c:pt idx="40">
                  <c:v>8.0683096707919844E-2</c:v>
                </c:pt>
                <c:pt idx="41">
                  <c:v>8.0539109424260236E-2</c:v>
                </c:pt>
                <c:pt idx="42">
                  <c:v>8.0393017218534535E-2</c:v>
                </c:pt>
                <c:pt idx="43">
                  <c:v>8.0248790532559691E-2</c:v>
                </c:pt>
                <c:pt idx="44">
                  <c:v>8.010339514249748E-2</c:v>
                </c:pt>
                <c:pt idx="45">
                  <c:v>7.9962087494547307E-2</c:v>
                </c:pt>
                <c:pt idx="46">
                  <c:v>7.9820590262068364E-2</c:v>
                </c:pt>
                <c:pt idx="47">
                  <c:v>7.9682451500357826E-2</c:v>
                </c:pt>
                <c:pt idx="48">
                  <c:v>7.95428367992842E-2</c:v>
                </c:pt>
                <c:pt idx="49">
                  <c:v>7.9404425492421146E-2</c:v>
                </c:pt>
                <c:pt idx="50">
                  <c:v>7.9266870753082905E-2</c:v>
                </c:pt>
                <c:pt idx="51">
                  <c:v>7.913173111490493E-2</c:v>
                </c:pt>
                <c:pt idx="52">
                  <c:v>7.8996529569090312E-2</c:v>
                </c:pt>
                <c:pt idx="53">
                  <c:v>7.8863543471820244E-2</c:v>
                </c:pt>
                <c:pt idx="54">
                  <c:v>7.8732443185334539E-2</c:v>
                </c:pt>
                <c:pt idx="55">
                  <c:v>7.8600728180397747E-2</c:v>
                </c:pt>
                <c:pt idx="56">
                  <c:v>7.8470693647977E-2</c:v>
                </c:pt>
                <c:pt idx="57">
                  <c:v>7.8337682720862514E-2</c:v>
                </c:pt>
                <c:pt idx="58">
                  <c:v>7.8210897194372173E-2</c:v>
                </c:pt>
                <c:pt idx="59">
                  <c:v>7.8081215626263537E-2</c:v>
                </c:pt>
                <c:pt idx="60">
                  <c:v>7.7953909281165176E-2</c:v>
                </c:pt>
                <c:pt idx="61">
                  <c:v>7.7826988123132129E-2</c:v>
                </c:pt>
                <c:pt idx="62">
                  <c:v>7.769888824751843E-2</c:v>
                </c:pt>
                <c:pt idx="63">
                  <c:v>7.7575276739314913E-2</c:v>
                </c:pt>
                <c:pt idx="64">
                  <c:v>7.7453313825295189E-2</c:v>
                </c:pt>
                <c:pt idx="65">
                  <c:v>7.7337067637888557E-2</c:v>
                </c:pt>
                <c:pt idx="66">
                  <c:v>7.722106756184334E-2</c:v>
                </c:pt>
                <c:pt idx="67">
                  <c:v>7.7107769419850605E-2</c:v>
                </c:pt>
                <c:pt idx="68">
                  <c:v>7.6993116892919614E-2</c:v>
                </c:pt>
                <c:pt idx="69">
                  <c:v>7.6882502245709167E-2</c:v>
                </c:pt>
                <c:pt idx="70">
                  <c:v>7.6772352140577926E-2</c:v>
                </c:pt>
                <c:pt idx="71">
                  <c:v>7.6664903301932236E-2</c:v>
                </c:pt>
                <c:pt idx="72">
                  <c:v>7.655616076814431E-2</c:v>
                </c:pt>
                <c:pt idx="73">
                  <c:v>7.6447443398943465E-2</c:v>
                </c:pt>
                <c:pt idx="74">
                  <c:v>7.6339693100787948E-2</c:v>
                </c:pt>
                <c:pt idx="75">
                  <c:v>7.6232784844215501E-2</c:v>
                </c:pt>
                <c:pt idx="76">
                  <c:v>7.6127429795936993E-2</c:v>
                </c:pt>
                <c:pt idx="77">
                  <c:v>7.6022356461634175E-2</c:v>
                </c:pt>
                <c:pt idx="78">
                  <c:v>7.5917620584788459E-2</c:v>
                </c:pt>
                <c:pt idx="79">
                  <c:v>7.5811362536390467E-2</c:v>
                </c:pt>
                <c:pt idx="80">
                  <c:v>7.5710157648191945E-2</c:v>
                </c:pt>
                <c:pt idx="81">
                  <c:v>7.560748931487396E-2</c:v>
                </c:pt>
                <c:pt idx="82">
                  <c:v>7.5505186894339646E-2</c:v>
                </c:pt>
                <c:pt idx="83">
                  <c:v>7.540291188205997E-2</c:v>
                </c:pt>
                <c:pt idx="84">
                  <c:v>7.530298748419513E-2</c:v>
                </c:pt>
                <c:pt idx="85">
                  <c:v>7.5202178874414674E-2</c:v>
                </c:pt>
                <c:pt idx="86">
                  <c:v>7.5101637391731646E-2</c:v>
                </c:pt>
                <c:pt idx="87">
                  <c:v>7.4995706753039793E-2</c:v>
                </c:pt>
                <c:pt idx="88">
                  <c:v>7.4893579228190441E-2</c:v>
                </c:pt>
                <c:pt idx="89">
                  <c:v>7.4788794159943814E-2</c:v>
                </c:pt>
                <c:pt idx="90">
                  <c:v>7.4688026153516274E-2</c:v>
                </c:pt>
                <c:pt idx="91">
                  <c:v>7.4590049809853204E-2</c:v>
                </c:pt>
                <c:pt idx="92">
                  <c:v>7.4486327085870413E-2</c:v>
                </c:pt>
                <c:pt idx="93">
                  <c:v>7.4396618124952907E-2</c:v>
                </c:pt>
                <c:pt idx="94">
                  <c:v>7.4290174735349726E-2</c:v>
                </c:pt>
                <c:pt idx="95">
                  <c:v>7.4209175267422239E-2</c:v>
                </c:pt>
                <c:pt idx="96">
                  <c:v>7.4142502768348356E-2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06-49D9-93A9-709ED03F9D4F}"/>
            </c:ext>
          </c:extLst>
        </c:ser>
        <c:ser>
          <c:idx val="3"/>
          <c:order val="3"/>
          <c:tx>
            <c:v>HS TiO2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'HS-32mN-15'!$A$2:$A$99</c:f>
              <c:numCache>
                <c:formatCode>General</c:formatCode>
                <c:ptCount val="98"/>
                <c:pt idx="0">
                  <c:v>0</c:v>
                </c:pt>
                <c:pt idx="1">
                  <c:v>5.3710000000000001E-2</c:v>
                </c:pt>
                <c:pt idx="2">
                  <c:v>0.10281999999999999</c:v>
                </c:pt>
                <c:pt idx="3">
                  <c:v>0.15662000000000001</c:v>
                </c:pt>
                <c:pt idx="4">
                  <c:v>0.20591999999999999</c:v>
                </c:pt>
                <c:pt idx="5">
                  <c:v>0.25645000000000001</c:v>
                </c:pt>
                <c:pt idx="6">
                  <c:v>0.30989</c:v>
                </c:pt>
                <c:pt idx="7">
                  <c:v>0.37163000000000002</c:v>
                </c:pt>
                <c:pt idx="8">
                  <c:v>0.42634</c:v>
                </c:pt>
                <c:pt idx="9">
                  <c:v>0.47989999999999999</c:v>
                </c:pt>
                <c:pt idx="10">
                  <c:v>0.53137000000000001</c:v>
                </c:pt>
                <c:pt idx="11">
                  <c:v>0.58523000000000003</c:v>
                </c:pt>
                <c:pt idx="12">
                  <c:v>0.63507999999999998</c:v>
                </c:pt>
                <c:pt idx="13">
                  <c:v>0.68493999999999999</c:v>
                </c:pt>
                <c:pt idx="14">
                  <c:v>0.73345000000000005</c:v>
                </c:pt>
                <c:pt idx="15">
                  <c:v>0.78127999999999997</c:v>
                </c:pt>
                <c:pt idx="16">
                  <c:v>0.83214999999999995</c:v>
                </c:pt>
                <c:pt idx="17">
                  <c:v>0.88463000000000003</c:v>
                </c:pt>
                <c:pt idx="18">
                  <c:v>0.93435999999999997</c:v>
                </c:pt>
                <c:pt idx="19">
                  <c:v>0.98612999999999995</c:v>
                </c:pt>
                <c:pt idx="20">
                  <c:v>1.0363599999999999</c:v>
                </c:pt>
                <c:pt idx="21">
                  <c:v>1.0852200000000001</c:v>
                </c:pt>
                <c:pt idx="22">
                  <c:v>1.1330800000000001</c:v>
                </c:pt>
                <c:pt idx="23">
                  <c:v>1.1809700000000001</c:v>
                </c:pt>
                <c:pt idx="24">
                  <c:v>1.2294400000000001</c:v>
                </c:pt>
                <c:pt idx="25">
                  <c:v>1.2785</c:v>
                </c:pt>
                <c:pt idx="26">
                  <c:v>1.32836</c:v>
                </c:pt>
                <c:pt idx="27">
                  <c:v>1.3773</c:v>
                </c:pt>
                <c:pt idx="28">
                  <c:v>1.42608</c:v>
                </c:pt>
                <c:pt idx="29">
                  <c:v>1.47712</c:v>
                </c:pt>
                <c:pt idx="30">
                  <c:v>1.5331300000000001</c:v>
                </c:pt>
                <c:pt idx="31">
                  <c:v>1.58243</c:v>
                </c:pt>
                <c:pt idx="32">
                  <c:v>1.63513</c:v>
                </c:pt>
                <c:pt idx="33">
                  <c:v>1.69214</c:v>
                </c:pt>
                <c:pt idx="34">
                  <c:v>1.74793</c:v>
                </c:pt>
                <c:pt idx="35">
                  <c:v>1.8008500000000001</c:v>
                </c:pt>
                <c:pt idx="36">
                  <c:v>1.8522400000000001</c:v>
                </c:pt>
                <c:pt idx="37">
                  <c:v>1.9066099999999999</c:v>
                </c:pt>
                <c:pt idx="38">
                  <c:v>1.9610700000000001</c:v>
                </c:pt>
                <c:pt idx="39">
                  <c:v>2.0112999999999999</c:v>
                </c:pt>
                <c:pt idx="40">
                  <c:v>2.0623399999999998</c:v>
                </c:pt>
                <c:pt idx="41">
                  <c:v>2.1111200000000001</c:v>
                </c:pt>
                <c:pt idx="42">
                  <c:v>2.1607699999999999</c:v>
                </c:pt>
                <c:pt idx="43">
                  <c:v>2.2116199999999999</c:v>
                </c:pt>
                <c:pt idx="44">
                  <c:v>2.26491</c:v>
                </c:pt>
                <c:pt idx="45">
                  <c:v>2.3146300000000002</c:v>
                </c:pt>
                <c:pt idx="46">
                  <c:v>2.3685100000000001</c:v>
                </c:pt>
                <c:pt idx="47">
                  <c:v>2.41838</c:v>
                </c:pt>
                <c:pt idx="48">
                  <c:v>2.4677600000000002</c:v>
                </c:pt>
                <c:pt idx="49">
                  <c:v>2.5165799999999998</c:v>
                </c:pt>
                <c:pt idx="50">
                  <c:v>2.5671900000000001</c:v>
                </c:pt>
                <c:pt idx="51">
                  <c:v>2.61842</c:v>
                </c:pt>
                <c:pt idx="52">
                  <c:v>2.6682899999999998</c:v>
                </c:pt>
                <c:pt idx="53">
                  <c:v>2.7161599999999999</c:v>
                </c:pt>
                <c:pt idx="54">
                  <c:v>2.76403</c:v>
                </c:pt>
                <c:pt idx="55">
                  <c:v>2.81277</c:v>
                </c:pt>
                <c:pt idx="56">
                  <c:v>2.8607900000000002</c:v>
                </c:pt>
                <c:pt idx="57">
                  <c:v>2.9100899999999998</c:v>
                </c:pt>
                <c:pt idx="58">
                  <c:v>2.9588800000000002</c:v>
                </c:pt>
                <c:pt idx="59">
                  <c:v>3.00895</c:v>
                </c:pt>
                <c:pt idx="60">
                  <c:v>3.06182</c:v>
                </c:pt>
                <c:pt idx="61">
                  <c:v>3.1112000000000002</c:v>
                </c:pt>
                <c:pt idx="62">
                  <c:v>3.16472</c:v>
                </c:pt>
                <c:pt idx="63">
                  <c:v>3.2137699999999998</c:v>
                </c:pt>
                <c:pt idx="64">
                  <c:v>3.2636599999999998</c:v>
                </c:pt>
                <c:pt idx="65">
                  <c:v>3.31786</c:v>
                </c:pt>
                <c:pt idx="66">
                  <c:v>3.36938</c:v>
                </c:pt>
                <c:pt idx="67">
                  <c:v>3.41947</c:v>
                </c:pt>
                <c:pt idx="68">
                  <c:v>3.4700899999999999</c:v>
                </c:pt>
                <c:pt idx="69">
                  <c:v>3.5227400000000002</c:v>
                </c:pt>
                <c:pt idx="70">
                  <c:v>3.5761500000000002</c:v>
                </c:pt>
                <c:pt idx="71">
                  <c:v>3.6262500000000002</c:v>
                </c:pt>
                <c:pt idx="72">
                  <c:v>3.6795599999999999</c:v>
                </c:pt>
                <c:pt idx="73">
                  <c:v>3.7345700000000002</c:v>
                </c:pt>
                <c:pt idx="74">
                  <c:v>3.78721</c:v>
                </c:pt>
                <c:pt idx="75">
                  <c:v>3.8412999999999999</c:v>
                </c:pt>
                <c:pt idx="76">
                  <c:v>3.8955099999999998</c:v>
                </c:pt>
                <c:pt idx="77">
                  <c:v>3.9487899999999998</c:v>
                </c:pt>
                <c:pt idx="78">
                  <c:v>4.00021</c:v>
                </c:pt>
                <c:pt idx="79">
                  <c:v>4.0487700000000002</c:v>
                </c:pt>
                <c:pt idx="80">
                  <c:v>4.0992199999999999</c:v>
                </c:pt>
                <c:pt idx="81">
                  <c:v>4.1576700000000004</c:v>
                </c:pt>
                <c:pt idx="82">
                  <c:v>4.2118000000000002</c:v>
                </c:pt>
                <c:pt idx="83">
                  <c:v>4.26166</c:v>
                </c:pt>
                <c:pt idx="84">
                  <c:v>4.3105799999999999</c:v>
                </c:pt>
                <c:pt idx="85">
                  <c:v>4.3594200000000001</c:v>
                </c:pt>
                <c:pt idx="86">
                  <c:v>4.4075100000000003</c:v>
                </c:pt>
                <c:pt idx="87">
                  <c:v>4.4563300000000003</c:v>
                </c:pt>
                <c:pt idx="88">
                  <c:v>4.50366</c:v>
                </c:pt>
                <c:pt idx="89">
                  <c:v>4.55206</c:v>
                </c:pt>
                <c:pt idx="90">
                  <c:v>4.6029299999999997</c:v>
                </c:pt>
                <c:pt idx="91">
                  <c:v>4.6536099999999996</c:v>
                </c:pt>
                <c:pt idx="92">
                  <c:v>4.7073</c:v>
                </c:pt>
                <c:pt idx="93">
                  <c:v>4.7654199999999998</c:v>
                </c:pt>
                <c:pt idx="94">
                  <c:v>4.8170299999999999</c:v>
                </c:pt>
                <c:pt idx="95">
                  <c:v>4.8688500000000001</c:v>
                </c:pt>
                <c:pt idx="96">
                  <c:v>4.9198199999999996</c:v>
                </c:pt>
                <c:pt idx="97">
                  <c:v>4.9698200000000003</c:v>
                </c:pt>
              </c:numCache>
            </c:numRef>
          </c:xVal>
          <c:yVal>
            <c:numRef>
              <c:f>'HS-32mN-15'!$F$2:$F$99</c:f>
              <c:numCache>
                <c:formatCode>General</c:formatCode>
                <c:ptCount val="98"/>
                <c:pt idx="1">
                  <c:v>0.14966152536221969</c:v>
                </c:pt>
                <c:pt idx="2">
                  <c:v>0.14929950129262756</c:v>
                </c:pt>
                <c:pt idx="3">
                  <c:v>0.14896548446870103</c:v>
                </c:pt>
                <c:pt idx="4">
                  <c:v>0.14861573162325706</c:v>
                </c:pt>
                <c:pt idx="5">
                  <c:v>0.14829279957081151</c:v>
                </c:pt>
                <c:pt idx="6">
                  <c:v>0.1479940344985495</c:v>
                </c:pt>
                <c:pt idx="7">
                  <c:v>0.14769678728181951</c:v>
                </c:pt>
                <c:pt idx="8">
                  <c:v>0.14740492114015072</c:v>
                </c:pt>
                <c:pt idx="9">
                  <c:v>0.14712520873630039</c:v>
                </c:pt>
                <c:pt idx="10">
                  <c:v>0.1468578133641964</c:v>
                </c:pt>
                <c:pt idx="11">
                  <c:v>0.14657385989024538</c:v>
                </c:pt>
                <c:pt idx="12">
                  <c:v>0.14629700210921884</c:v>
                </c:pt>
                <c:pt idx="13">
                  <c:v>0.14602776367512249</c:v>
                </c:pt>
                <c:pt idx="14">
                  <c:v>0.14576793461799042</c:v>
                </c:pt>
                <c:pt idx="15">
                  <c:v>0.14551341441999655</c:v>
                </c:pt>
                <c:pt idx="16">
                  <c:v>0.1452601222011842</c:v>
                </c:pt>
                <c:pt idx="17">
                  <c:v>0.14501370066738403</c:v>
                </c:pt>
                <c:pt idx="18">
                  <c:v>0.14477381675883866</c:v>
                </c:pt>
                <c:pt idx="19">
                  <c:v>0.14453887612121849</c:v>
                </c:pt>
                <c:pt idx="20">
                  <c:v>0.14430975167702995</c:v>
                </c:pt>
                <c:pt idx="21">
                  <c:v>0.14408210288058709</c:v>
                </c:pt>
                <c:pt idx="22">
                  <c:v>0.14385410338475405</c:v>
                </c:pt>
                <c:pt idx="23">
                  <c:v>0.14362780489274107</c:v>
                </c:pt>
                <c:pt idx="24">
                  <c:v>0.14340651141291222</c:v>
                </c:pt>
                <c:pt idx="25">
                  <c:v>0.14319004712004507</c:v>
                </c:pt>
                <c:pt idx="26">
                  <c:v>0.14297562227422622</c:v>
                </c:pt>
                <c:pt idx="27">
                  <c:v>0.14276739090136825</c:v>
                </c:pt>
                <c:pt idx="28">
                  <c:v>0.14256021132148208</c:v>
                </c:pt>
                <c:pt idx="29">
                  <c:v>0.14235743959457398</c:v>
                </c:pt>
                <c:pt idx="30">
                  <c:v>0.14215610569252193</c:v>
                </c:pt>
                <c:pt idx="31">
                  <c:v>0.14195766684612943</c:v>
                </c:pt>
                <c:pt idx="32">
                  <c:v>0.14176100695431218</c:v>
                </c:pt>
                <c:pt idx="33">
                  <c:v>0.14156935748914412</c:v>
                </c:pt>
                <c:pt idx="34">
                  <c:v>0.141377758713121</c:v>
                </c:pt>
                <c:pt idx="35">
                  <c:v>0.14118562303158633</c:v>
                </c:pt>
                <c:pt idx="36">
                  <c:v>0.14099757000534194</c:v>
                </c:pt>
                <c:pt idx="37">
                  <c:v>0.14081397779949001</c:v>
                </c:pt>
                <c:pt idx="38">
                  <c:v>0.14063444585605517</c:v>
                </c:pt>
                <c:pt idx="39">
                  <c:v>0.14045754992158985</c:v>
                </c:pt>
                <c:pt idx="40">
                  <c:v>0.14028756205737658</c:v>
                </c:pt>
                <c:pt idx="41">
                  <c:v>0.14012178549519044</c:v>
                </c:pt>
                <c:pt idx="42">
                  <c:v>0.13995753594178251</c:v>
                </c:pt>
                <c:pt idx="43">
                  <c:v>0.13979848887682347</c:v>
                </c:pt>
                <c:pt idx="44">
                  <c:v>0.13964519568110295</c:v>
                </c:pt>
                <c:pt idx="45">
                  <c:v>0.13949428705939332</c:v>
                </c:pt>
                <c:pt idx="46">
                  <c:v>0.13934627734228833</c:v>
                </c:pt>
                <c:pt idx="47">
                  <c:v>0.13919863121903134</c:v>
                </c:pt>
                <c:pt idx="48">
                  <c:v>0.13905193377334218</c:v>
                </c:pt>
                <c:pt idx="49">
                  <c:v>0.13890746493068368</c:v>
                </c:pt>
                <c:pt idx="50">
                  <c:v>0.13876220797388111</c:v>
                </c:pt>
                <c:pt idx="51">
                  <c:v>0.13861827158802445</c:v>
                </c:pt>
                <c:pt idx="52">
                  <c:v>0.13847771712062179</c:v>
                </c:pt>
                <c:pt idx="53">
                  <c:v>0.13833944915343774</c:v>
                </c:pt>
                <c:pt idx="54">
                  <c:v>0.13819755175058077</c:v>
                </c:pt>
                <c:pt idx="55">
                  <c:v>0.13805787263369779</c:v>
                </c:pt>
                <c:pt idx="56">
                  <c:v>0.13792378343245695</c:v>
                </c:pt>
                <c:pt idx="57">
                  <c:v>0.13779069687133486</c:v>
                </c:pt>
                <c:pt idx="58">
                  <c:v>0.13765774385613541</c:v>
                </c:pt>
                <c:pt idx="59">
                  <c:v>0.13752445748664582</c:v>
                </c:pt>
                <c:pt idx="60">
                  <c:v>0.13739716661016999</c:v>
                </c:pt>
                <c:pt idx="61">
                  <c:v>0.1372667673159351</c:v>
                </c:pt>
                <c:pt idx="62">
                  <c:v>0.13713412379348341</c:v>
                </c:pt>
                <c:pt idx="63">
                  <c:v>0.13700429749246923</c:v>
                </c:pt>
                <c:pt idx="64">
                  <c:v>0.13687592096122414</c:v>
                </c:pt>
                <c:pt idx="65">
                  <c:v>0.13674348680420181</c:v>
                </c:pt>
                <c:pt idx="66">
                  <c:v>0.13661303944476652</c:v>
                </c:pt>
                <c:pt idx="67">
                  <c:v>0.13648513732044418</c:v>
                </c:pt>
                <c:pt idx="68">
                  <c:v>0.13636090337297435</c:v>
                </c:pt>
                <c:pt idx="69">
                  <c:v>0.13623892197306386</c:v>
                </c:pt>
                <c:pt idx="70">
                  <c:v>0.13611575164384004</c:v>
                </c:pt>
                <c:pt idx="71">
                  <c:v>0.13599708744258732</c:v>
                </c:pt>
                <c:pt idx="72">
                  <c:v>0.13588363611363335</c:v>
                </c:pt>
                <c:pt idx="73">
                  <c:v>0.13576855471653831</c:v>
                </c:pt>
                <c:pt idx="74">
                  <c:v>0.13565502194160892</c:v>
                </c:pt>
                <c:pt idx="75">
                  <c:v>0.13554348288741244</c:v>
                </c:pt>
                <c:pt idx="76">
                  <c:v>0.13543632828574939</c:v>
                </c:pt>
                <c:pt idx="77">
                  <c:v>0.13532827004569958</c:v>
                </c:pt>
                <c:pt idx="78">
                  <c:v>0.13521880609977829</c:v>
                </c:pt>
                <c:pt idx="79">
                  <c:v>0.13510969827622643</c:v>
                </c:pt>
                <c:pt idx="80">
                  <c:v>0.13500362268367772</c:v>
                </c:pt>
                <c:pt idx="81">
                  <c:v>0.13489564826178832</c:v>
                </c:pt>
                <c:pt idx="82">
                  <c:v>0.13478741795347923</c:v>
                </c:pt>
                <c:pt idx="83">
                  <c:v>0.1346803333154154</c:v>
                </c:pt>
                <c:pt idx="84">
                  <c:v>0.13457620913969592</c:v>
                </c:pt>
                <c:pt idx="85">
                  <c:v>0.13447203566548391</c:v>
                </c:pt>
                <c:pt idx="86">
                  <c:v>0.13437197407342857</c:v>
                </c:pt>
                <c:pt idx="87">
                  <c:v>0.13427125952720992</c:v>
                </c:pt>
                <c:pt idx="88">
                  <c:v>0.13417133762346292</c:v>
                </c:pt>
                <c:pt idx="89">
                  <c:v>0.13407398430763431</c:v>
                </c:pt>
                <c:pt idx="90">
                  <c:v>0.13397308620758719</c:v>
                </c:pt>
                <c:pt idx="91">
                  <c:v>0.13386724722185595</c:v>
                </c:pt>
                <c:pt idx="92">
                  <c:v>0.13376232895760146</c:v>
                </c:pt>
                <c:pt idx="93">
                  <c:v>0.13365337471611019</c:v>
                </c:pt>
                <c:pt idx="94">
                  <c:v>0.13355387598490384</c:v>
                </c:pt>
                <c:pt idx="95">
                  <c:v>0.13346106577592703</c:v>
                </c:pt>
                <c:pt idx="96">
                  <c:v>0.13336712744561863</c:v>
                </c:pt>
                <c:pt idx="97">
                  <c:v>0.13325794817776829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06-49D9-93A9-709ED03F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668991"/>
        <c:axId val="547849791"/>
      </c:scatterChart>
      <c:valAx>
        <c:axId val="804668991"/>
        <c:scaling>
          <c:orientation val="minMax"/>
          <c:max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Creep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7849791"/>
        <c:crosses val="autoZero"/>
        <c:crossBetween val="midCat"/>
      </c:valAx>
      <c:valAx>
        <c:axId val="547849791"/>
        <c:scaling>
          <c:orientation val="minMax"/>
          <c:max val="0.18500000000000003"/>
          <c:min val="6.500000000000001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Hardness (GPa)</a:t>
                </a:r>
              </a:p>
            </c:rich>
          </c:tx>
          <c:layout>
            <c:manualLayout>
              <c:xMode val="edge"/>
              <c:yMode val="edge"/>
              <c:x val="1.3313441364339889E-2"/>
              <c:y val="0.19917957911167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04668991"/>
        <c:crosses val="autoZero"/>
        <c:crossBetween val="midCat"/>
        <c:majorUnit val="2.0000000000000004E-2"/>
      </c:valAx>
      <c:spPr>
        <a:noFill/>
        <a:ln w="9525"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55428563449687"/>
          <c:y val="7.2136413574972177E-2"/>
          <c:w val="0.19645531986651329"/>
          <c:h val="0.242990795210931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1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5100000000000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'ZnO-2mN-5'!$H$2:$H$100</c:f>
              <c:numCache>
                <c:formatCode>General</c:formatCode>
                <c:ptCount val="99"/>
                <c:pt idx="1">
                  <c:v>-2.7447322920001249</c:v>
                </c:pt>
                <c:pt idx="2">
                  <c:v>-2.8644359558753485</c:v>
                </c:pt>
                <c:pt idx="3">
                  <c:v>-2.9399936403155147</c:v>
                </c:pt>
                <c:pt idx="4">
                  <c:v>-2.9570133904074423</c:v>
                </c:pt>
                <c:pt idx="5">
                  <c:v>-3.0308965409861921</c:v>
                </c:pt>
                <c:pt idx="6">
                  <c:v>-3.1720206469417658</c:v>
                </c:pt>
                <c:pt idx="7">
                  <c:v>-3.2259415421839557</c:v>
                </c:pt>
                <c:pt idx="8">
                  <c:v>-3.2416235295461218</c:v>
                </c:pt>
                <c:pt idx="9">
                  <c:v>-3.2465470097921387</c:v>
                </c:pt>
                <c:pt idx="10">
                  <c:v>-3.2061211351034515</c:v>
                </c:pt>
                <c:pt idx="11">
                  <c:v>-3.2084201327625657</c:v>
                </c:pt>
                <c:pt idx="12">
                  <c:v>-3.2564108514599517</c:v>
                </c:pt>
                <c:pt idx="13">
                  <c:v>-3.2991764767679643</c:v>
                </c:pt>
                <c:pt idx="14">
                  <c:v>-3.2945385976848525</c:v>
                </c:pt>
                <c:pt idx="15">
                  <c:v>-3.2960664088685161</c:v>
                </c:pt>
                <c:pt idx="16">
                  <c:v>-3.3560899790519638</c:v>
                </c:pt>
                <c:pt idx="17">
                  <c:v>-3.3862343648975113</c:v>
                </c:pt>
                <c:pt idx="18">
                  <c:v>-3.416142983098398</c:v>
                </c:pt>
                <c:pt idx="19">
                  <c:v>-3.4714964965806163</c:v>
                </c:pt>
                <c:pt idx="20">
                  <c:v>-3.4939749515654652</c:v>
                </c:pt>
                <c:pt idx="21">
                  <c:v>-3.5420557576869749</c:v>
                </c:pt>
                <c:pt idx="22">
                  <c:v>-3.6460663353966485</c:v>
                </c:pt>
                <c:pt idx="23">
                  <c:v>-3.6408084415114521</c:v>
                </c:pt>
                <c:pt idx="24">
                  <c:v>-3.6056898776396773</c:v>
                </c:pt>
                <c:pt idx="25">
                  <c:v>-3.6479629524965271</c:v>
                </c:pt>
                <c:pt idx="26">
                  <c:v>-3.6561430130592156</c:v>
                </c:pt>
                <c:pt idx="27">
                  <c:v>-3.6785434714066412</c:v>
                </c:pt>
                <c:pt idx="28">
                  <c:v>-3.7110769915210802</c:v>
                </c:pt>
                <c:pt idx="29">
                  <c:v>-3.7989991225635684</c:v>
                </c:pt>
                <c:pt idx="30">
                  <c:v>-3.8571566464454277</c:v>
                </c:pt>
                <c:pt idx="31">
                  <c:v>-3.8340204067203567</c:v>
                </c:pt>
                <c:pt idx="32">
                  <c:v>-3.8272349996899488</c:v>
                </c:pt>
                <c:pt idx="33">
                  <c:v>-3.8123931652872391</c:v>
                </c:pt>
                <c:pt idx="34">
                  <c:v>-3.824487784355048</c:v>
                </c:pt>
                <c:pt idx="35">
                  <c:v>-3.8464315887462557</c:v>
                </c:pt>
                <c:pt idx="36">
                  <c:v>-3.854323529098417</c:v>
                </c:pt>
                <c:pt idx="37">
                  <c:v>-3.8569312933027993</c:v>
                </c:pt>
                <c:pt idx="38">
                  <c:v>-3.8849101104546482</c:v>
                </c:pt>
                <c:pt idx="39">
                  <c:v>-3.9397971782691927</c:v>
                </c:pt>
                <c:pt idx="40">
                  <c:v>-3.9958890997706846</c:v>
                </c:pt>
                <c:pt idx="41">
                  <c:v>-4.0251696792611682</c:v>
                </c:pt>
                <c:pt idx="42">
                  <c:v>-4.0445218881638407</c:v>
                </c:pt>
                <c:pt idx="43">
                  <c:v>-4.0677561517981706</c:v>
                </c:pt>
                <c:pt idx="44">
                  <c:v>-4.0889501712395386</c:v>
                </c:pt>
                <c:pt idx="45">
                  <c:v>-4.0770092797974007</c:v>
                </c:pt>
                <c:pt idx="46">
                  <c:v>-4.0264136704814231</c:v>
                </c:pt>
                <c:pt idx="47">
                  <c:v>-4.0770613128416509</c:v>
                </c:pt>
                <c:pt idx="48">
                  <c:v>-4.1740343803078561</c:v>
                </c:pt>
                <c:pt idx="49">
                  <c:v>-4.1759585437392071</c:v>
                </c:pt>
                <c:pt idx="50">
                  <c:v>-4.1733992955041446</c:v>
                </c:pt>
                <c:pt idx="51">
                  <c:v>-4.2396750024900749</c:v>
                </c:pt>
                <c:pt idx="52">
                  <c:v>-4.2812307221173365</c:v>
                </c:pt>
                <c:pt idx="53">
                  <c:v>-4.2211810360236131</c:v>
                </c:pt>
                <c:pt idx="54">
                  <c:v>-4.1848658080069914</c:v>
                </c:pt>
                <c:pt idx="55">
                  <c:v>-4.2306731627890706</c:v>
                </c:pt>
                <c:pt idx="56">
                  <c:v>-4.2957717144575511</c:v>
                </c:pt>
                <c:pt idx="57">
                  <c:v>-4.3010465116022152</c:v>
                </c:pt>
                <c:pt idx="58">
                  <c:v>-4.2762597692527127</c:v>
                </c:pt>
                <c:pt idx="59">
                  <c:v>-4.3659410904406366</c:v>
                </c:pt>
                <c:pt idx="60">
                  <c:v>-4.4023686622708222</c:v>
                </c:pt>
                <c:pt idx="61">
                  <c:v>-4.3372331339884962</c:v>
                </c:pt>
                <c:pt idx="62">
                  <c:v>-4.2996051017768186</c:v>
                </c:pt>
                <c:pt idx="63">
                  <c:v>-4.2783119495932471</c:v>
                </c:pt>
                <c:pt idx="64">
                  <c:v>-4.2741050103057807</c:v>
                </c:pt>
                <c:pt idx="65">
                  <c:v>-4.2466237497160462</c:v>
                </c:pt>
                <c:pt idx="66">
                  <c:v>-4.2652210242287518</c:v>
                </c:pt>
                <c:pt idx="67">
                  <c:v>-4.3500120764106569</c:v>
                </c:pt>
                <c:pt idx="68">
                  <c:v>-4.404595436172424</c:v>
                </c:pt>
                <c:pt idx="69">
                  <c:v>-4.4383293867315654</c:v>
                </c:pt>
                <c:pt idx="70">
                  <c:v>-4.5042741840531084</c:v>
                </c:pt>
                <c:pt idx="71">
                  <c:v>-4.5286421889999833</c:v>
                </c:pt>
                <c:pt idx="72">
                  <c:v>-4.4763965083448101</c:v>
                </c:pt>
                <c:pt idx="73">
                  <c:v>-4.4260295493005808</c:v>
                </c:pt>
                <c:pt idx="74">
                  <c:v>-4.3887863041945714</c:v>
                </c:pt>
                <c:pt idx="75">
                  <c:v>-4.3862502142919153</c:v>
                </c:pt>
                <c:pt idx="76">
                  <c:v>-4.4189483069128199</c:v>
                </c:pt>
                <c:pt idx="77">
                  <c:v>-4.4394538439233013</c:v>
                </c:pt>
                <c:pt idx="78">
                  <c:v>-4.4688839663229762</c:v>
                </c:pt>
                <c:pt idx="79">
                  <c:v>-4.54275314815433</c:v>
                </c:pt>
                <c:pt idx="80">
                  <c:v>-4.6538402009446971</c:v>
                </c:pt>
                <c:pt idx="81">
                  <c:v>-4.6382263105455062</c:v>
                </c:pt>
                <c:pt idx="82">
                  <c:v>-4.6417400777026065</c:v>
                </c:pt>
                <c:pt idx="83">
                  <c:v>-4.7401416841754758</c:v>
                </c:pt>
                <c:pt idx="84">
                  <c:v>-4.7079691320398878</c:v>
                </c:pt>
                <c:pt idx="85">
                  <c:v>-4.6059291259960764</c:v>
                </c:pt>
                <c:pt idx="86">
                  <c:v>-4.6185147222646927</c:v>
                </c:pt>
                <c:pt idx="87">
                  <c:v>-4.6366513572054506</c:v>
                </c:pt>
                <c:pt idx="88">
                  <c:v>-4.6410907000267212</c:v>
                </c:pt>
                <c:pt idx="89">
                  <c:v>-4.6929034914017276</c:v>
                </c:pt>
                <c:pt idx="90">
                  <c:v>-4.6636711503089794</c:v>
                </c:pt>
                <c:pt idx="91">
                  <c:v>-4.7161464213469282</c:v>
                </c:pt>
                <c:pt idx="92">
                  <c:v>-4.9121155152232605</c:v>
                </c:pt>
                <c:pt idx="93">
                  <c:v>-4.7941371576350909</c:v>
                </c:pt>
                <c:pt idx="94">
                  <c:v>-4.4654416971411779</c:v>
                </c:pt>
                <c:pt idx="95">
                  <c:v>-4.274618200688737</c:v>
                </c:pt>
                <c:pt idx="96">
                  <c:v>-4.4452865059591975</c:v>
                </c:pt>
                <c:pt idx="97">
                  <c:v>-1.591068692561783</c:v>
                </c:pt>
              </c:numCache>
            </c:numRef>
          </c:xVal>
          <c:yVal>
            <c:numRef>
              <c:f>'ZnO-2mN-5'!$J$2:$J$100</c:f>
              <c:numCache>
                <c:formatCode>General</c:formatCode>
                <c:ptCount val="99"/>
                <c:pt idx="1">
                  <c:v>18.874295312296287</c:v>
                </c:pt>
                <c:pt idx="2">
                  <c:v>18.868567850069116</c:v>
                </c:pt>
                <c:pt idx="3">
                  <c:v>18.863083387234383</c:v>
                </c:pt>
                <c:pt idx="4">
                  <c:v>18.857900144919391</c:v>
                </c:pt>
                <c:pt idx="5">
                  <c:v>18.852939967842524</c:v>
                </c:pt>
                <c:pt idx="6">
                  <c:v>18.848376223673363</c:v>
                </c:pt>
                <c:pt idx="7">
                  <c:v>18.844416119975758</c:v>
                </c:pt>
                <c:pt idx="8">
                  <c:v>18.840659276017057</c:v>
                </c:pt>
                <c:pt idx="9">
                  <c:v>18.837002724071965</c:v>
                </c:pt>
                <c:pt idx="10">
                  <c:v>18.833204039790623</c:v>
                </c:pt>
                <c:pt idx="11">
                  <c:v>18.828936686695219</c:v>
                </c:pt>
                <c:pt idx="12">
                  <c:v>18.824957684330318</c:v>
                </c:pt>
                <c:pt idx="13">
                  <c:v>18.821163296278588</c:v>
                </c:pt>
                <c:pt idx="14">
                  <c:v>18.81757943521799</c:v>
                </c:pt>
                <c:pt idx="15">
                  <c:v>18.813996866690225</c:v>
                </c:pt>
                <c:pt idx="16">
                  <c:v>18.810571946141447</c:v>
                </c:pt>
                <c:pt idx="17">
                  <c:v>18.807378824872579</c:v>
                </c:pt>
                <c:pt idx="18">
                  <c:v>18.804146004822456</c:v>
                </c:pt>
                <c:pt idx="19">
                  <c:v>18.801098598006909</c:v>
                </c:pt>
                <c:pt idx="20">
                  <c:v>18.798140059738273</c:v>
                </c:pt>
                <c:pt idx="21">
                  <c:v>18.795235530917296</c:v>
                </c:pt>
                <c:pt idx="22">
                  <c:v>18.792425044868878</c:v>
                </c:pt>
                <c:pt idx="23">
                  <c:v>18.789813553318108</c:v>
                </c:pt>
                <c:pt idx="24">
                  <c:v>18.787123612993327</c:v>
                </c:pt>
                <c:pt idx="25">
                  <c:v>18.784559402953793</c:v>
                </c:pt>
                <c:pt idx="26">
                  <c:v>18.78204662167845</c:v>
                </c:pt>
                <c:pt idx="27">
                  <c:v>18.779446948717109</c:v>
                </c:pt>
                <c:pt idx="28">
                  <c:v>18.776928384266704</c:v>
                </c:pt>
                <c:pt idx="29">
                  <c:v>18.774422131872324</c:v>
                </c:pt>
                <c:pt idx="30">
                  <c:v>18.772125781789754</c:v>
                </c:pt>
                <c:pt idx="31">
                  <c:v>18.769895473597316</c:v>
                </c:pt>
                <c:pt idx="32">
                  <c:v>18.767761434702734</c:v>
                </c:pt>
                <c:pt idx="33">
                  <c:v>18.765676975469486</c:v>
                </c:pt>
                <c:pt idx="34">
                  <c:v>18.763559022911465</c:v>
                </c:pt>
                <c:pt idx="35">
                  <c:v>18.761413855244484</c:v>
                </c:pt>
                <c:pt idx="36">
                  <c:v>18.759386932710054</c:v>
                </c:pt>
                <c:pt idx="37">
                  <c:v>18.757391145817763</c:v>
                </c:pt>
                <c:pt idx="38">
                  <c:v>18.755391617204186</c:v>
                </c:pt>
                <c:pt idx="39">
                  <c:v>18.753494211194923</c:v>
                </c:pt>
                <c:pt idx="40">
                  <c:v>18.751678757172201</c:v>
                </c:pt>
                <c:pt idx="41">
                  <c:v>18.749857119678484</c:v>
                </c:pt>
                <c:pt idx="42">
                  <c:v>18.74809717398335</c:v>
                </c:pt>
                <c:pt idx="43">
                  <c:v>18.746320172253167</c:v>
                </c:pt>
                <c:pt idx="44">
                  <c:v>18.744521735768021</c:v>
                </c:pt>
                <c:pt idx="45">
                  <c:v>18.742761511013953</c:v>
                </c:pt>
                <c:pt idx="46">
                  <c:v>18.740964166809945</c:v>
                </c:pt>
                <c:pt idx="47">
                  <c:v>18.739105555798464</c:v>
                </c:pt>
                <c:pt idx="48">
                  <c:v>18.737463216228193</c:v>
                </c:pt>
                <c:pt idx="49">
                  <c:v>18.735846874429043</c:v>
                </c:pt>
                <c:pt idx="50">
                  <c:v>18.734212284843746</c:v>
                </c:pt>
                <c:pt idx="51">
                  <c:v>18.732640878945016</c:v>
                </c:pt>
                <c:pt idx="52">
                  <c:v>18.731215439791058</c:v>
                </c:pt>
                <c:pt idx="53">
                  <c:v>18.729820760045552</c:v>
                </c:pt>
                <c:pt idx="54">
                  <c:v>18.728319189371479</c:v>
                </c:pt>
                <c:pt idx="55">
                  <c:v>18.726879848306858</c:v>
                </c:pt>
                <c:pt idx="56">
                  <c:v>18.725486280799782</c:v>
                </c:pt>
                <c:pt idx="57">
                  <c:v>18.724088556251861</c:v>
                </c:pt>
                <c:pt idx="58">
                  <c:v>18.722679371128557</c:v>
                </c:pt>
                <c:pt idx="59">
                  <c:v>18.72128762118178</c:v>
                </c:pt>
                <c:pt idx="60">
                  <c:v>18.71989521949812</c:v>
                </c:pt>
                <c:pt idx="61">
                  <c:v>18.718505611371999</c:v>
                </c:pt>
                <c:pt idx="62">
                  <c:v>18.717139231583122</c:v>
                </c:pt>
                <c:pt idx="63">
                  <c:v>18.715781124094267</c:v>
                </c:pt>
                <c:pt idx="64">
                  <c:v>18.714453300726333</c:v>
                </c:pt>
                <c:pt idx="65">
                  <c:v>18.713106779829403</c:v>
                </c:pt>
                <c:pt idx="66">
                  <c:v>18.711740575388752</c:v>
                </c:pt>
                <c:pt idx="67">
                  <c:v>18.710439540172612</c:v>
                </c:pt>
                <c:pt idx="68">
                  <c:v>18.709238281081571</c:v>
                </c:pt>
                <c:pt idx="69">
                  <c:v>18.708007248396932</c:v>
                </c:pt>
                <c:pt idx="70">
                  <c:v>18.706763945043349</c:v>
                </c:pt>
                <c:pt idx="71">
                  <c:v>18.705618557079511</c:v>
                </c:pt>
                <c:pt idx="72">
                  <c:v>18.704383984236532</c:v>
                </c:pt>
                <c:pt idx="73">
                  <c:v>18.703103535526648</c:v>
                </c:pt>
                <c:pt idx="74">
                  <c:v>18.70185871576896</c:v>
                </c:pt>
                <c:pt idx="75">
                  <c:v>18.700647829031425</c:v>
                </c:pt>
                <c:pt idx="76">
                  <c:v>18.699471857704999</c:v>
                </c:pt>
                <c:pt idx="77">
                  <c:v>18.698280399513866</c:v>
                </c:pt>
                <c:pt idx="78">
                  <c:v>18.697108031318574</c:v>
                </c:pt>
                <c:pt idx="79">
                  <c:v>18.695983735838279</c:v>
                </c:pt>
                <c:pt idx="80">
                  <c:v>18.695020288523967</c:v>
                </c:pt>
                <c:pt idx="81">
                  <c:v>18.694064412737141</c:v>
                </c:pt>
                <c:pt idx="82">
                  <c:v>18.693090092010749</c:v>
                </c:pt>
                <c:pt idx="83">
                  <c:v>18.692135848527336</c:v>
                </c:pt>
                <c:pt idx="84">
                  <c:v>18.691197750274821</c:v>
                </c:pt>
                <c:pt idx="85">
                  <c:v>18.690205342778093</c:v>
                </c:pt>
                <c:pt idx="86">
                  <c:v>18.689205679097242</c:v>
                </c:pt>
                <c:pt idx="87">
                  <c:v>18.688255540100133</c:v>
                </c:pt>
                <c:pt idx="88">
                  <c:v>18.687269676541366</c:v>
                </c:pt>
                <c:pt idx="89">
                  <c:v>18.686362633850337</c:v>
                </c:pt>
                <c:pt idx="90">
                  <c:v>18.685475590482675</c:v>
                </c:pt>
                <c:pt idx="91">
                  <c:v>18.684538262153477</c:v>
                </c:pt>
                <c:pt idx="92">
                  <c:v>18.683760512755846</c:v>
                </c:pt>
                <c:pt idx="93">
                  <c:v>18.683128397542333</c:v>
                </c:pt>
                <c:pt idx="94">
                  <c:v>18.682171199936636</c:v>
                </c:pt>
                <c:pt idx="95">
                  <c:v>18.68090456743235</c:v>
                </c:pt>
                <c:pt idx="96">
                  <c:v>18.679472869262828</c:v>
                </c:pt>
                <c:pt idx="97">
                  <c:v>18.678637414895739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DE-4DA7-A912-1EB26E3D6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5.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984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'ZnO-12.5mN-5'!$H$2:$H$100</c:f>
              <c:numCache>
                <c:formatCode>General</c:formatCode>
                <c:ptCount val="99"/>
                <c:pt idx="1">
                  <c:v>-2.8075304743378471</c:v>
                </c:pt>
                <c:pt idx="2">
                  <c:v>-2.8820687203770703</c:v>
                </c:pt>
                <c:pt idx="3">
                  <c:v>-2.92038901930023</c:v>
                </c:pt>
                <c:pt idx="4">
                  <c:v>-2.9938606521087383</c:v>
                </c:pt>
                <c:pt idx="5">
                  <c:v>-3.0840759734033822</c:v>
                </c:pt>
                <c:pt idx="6">
                  <c:v>-3.1404859213771408</c:v>
                </c:pt>
                <c:pt idx="7">
                  <c:v>-3.1623248768982344</c:v>
                </c:pt>
                <c:pt idx="8">
                  <c:v>-3.2255013491458198</c:v>
                </c:pt>
                <c:pt idx="9">
                  <c:v>-3.2918383711751695</c:v>
                </c:pt>
                <c:pt idx="10">
                  <c:v>-3.239436877991992</c:v>
                </c:pt>
                <c:pt idx="11">
                  <c:v>-3.2101916244167685</c:v>
                </c:pt>
                <c:pt idx="12">
                  <c:v>-3.2609060561666365</c:v>
                </c:pt>
                <c:pt idx="13">
                  <c:v>-3.3433769472101447</c:v>
                </c:pt>
                <c:pt idx="14">
                  <c:v>-3.3618514782796072</c:v>
                </c:pt>
                <c:pt idx="15">
                  <c:v>-3.3312191202308834</c:v>
                </c:pt>
                <c:pt idx="16">
                  <c:v>-3.379159636702588</c:v>
                </c:pt>
                <c:pt idx="17">
                  <c:v>-3.4241918091267367</c:v>
                </c:pt>
                <c:pt idx="18">
                  <c:v>-3.4539170696937971</c:v>
                </c:pt>
                <c:pt idx="19">
                  <c:v>-3.4952190821205855</c:v>
                </c:pt>
                <c:pt idx="20">
                  <c:v>-3.5035215561714432</c:v>
                </c:pt>
                <c:pt idx="21">
                  <c:v>-3.4978491017674185</c:v>
                </c:pt>
                <c:pt idx="22">
                  <c:v>-3.5134025912284548</c:v>
                </c:pt>
                <c:pt idx="23">
                  <c:v>-3.5557159566515604</c:v>
                </c:pt>
                <c:pt idx="24">
                  <c:v>-3.6270068847360348</c:v>
                </c:pt>
                <c:pt idx="25">
                  <c:v>-3.6528898663797351</c:v>
                </c:pt>
                <c:pt idx="26">
                  <c:v>-3.6446980712156147</c:v>
                </c:pt>
                <c:pt idx="27">
                  <c:v>-3.71144552409101</c:v>
                </c:pt>
                <c:pt idx="28">
                  <c:v>-3.7564112891012242</c:v>
                </c:pt>
                <c:pt idx="29">
                  <c:v>-3.7378668479278558</c:v>
                </c:pt>
                <c:pt idx="30">
                  <c:v>-3.7416139494054685</c:v>
                </c:pt>
                <c:pt idx="31">
                  <c:v>-3.8013507074600721</c:v>
                </c:pt>
                <c:pt idx="32">
                  <c:v>-3.8147175920525744</c:v>
                </c:pt>
                <c:pt idx="33">
                  <c:v>-3.7822869379782857</c:v>
                </c:pt>
                <c:pt idx="34">
                  <c:v>-3.8182358532814429</c:v>
                </c:pt>
                <c:pt idx="35">
                  <c:v>-3.8660558558333546</c:v>
                </c:pt>
                <c:pt idx="36">
                  <c:v>-3.8993504826515166</c:v>
                </c:pt>
                <c:pt idx="37">
                  <c:v>-3.8935562224651799</c:v>
                </c:pt>
                <c:pt idx="38">
                  <c:v>-3.8909984413274006</c:v>
                </c:pt>
                <c:pt idx="39">
                  <c:v>-3.9424544710389182</c:v>
                </c:pt>
                <c:pt idx="40">
                  <c:v>-3.9785682944650933</c:v>
                </c:pt>
                <c:pt idx="41">
                  <c:v>-4.0472218297583913</c:v>
                </c:pt>
                <c:pt idx="42">
                  <c:v>-4.0608887466710604</c:v>
                </c:pt>
                <c:pt idx="43">
                  <c:v>-4.0052067224191017</c:v>
                </c:pt>
                <c:pt idx="44">
                  <c:v>-4.0032373166625606</c:v>
                </c:pt>
                <c:pt idx="45">
                  <c:v>-4.0236661811147743</c:v>
                </c:pt>
                <c:pt idx="46">
                  <c:v>-4.0835939190723884</c:v>
                </c:pt>
                <c:pt idx="47">
                  <c:v>-4.1086490229771853</c:v>
                </c:pt>
                <c:pt idx="48">
                  <c:v>-4.0681182329879624</c:v>
                </c:pt>
                <c:pt idx="49">
                  <c:v>-4.0686873277269813</c:v>
                </c:pt>
                <c:pt idx="50">
                  <c:v>-4.0882738009763813</c:v>
                </c:pt>
                <c:pt idx="51">
                  <c:v>-4.0772199965153417</c:v>
                </c:pt>
                <c:pt idx="52">
                  <c:v>-4.1198357922391944</c:v>
                </c:pt>
                <c:pt idx="53">
                  <c:v>-4.1584843256115755</c:v>
                </c:pt>
                <c:pt idx="54">
                  <c:v>-4.147207207259024</c:v>
                </c:pt>
                <c:pt idx="55">
                  <c:v>-4.156541059515872</c:v>
                </c:pt>
                <c:pt idx="56">
                  <c:v>-4.1760401116348662</c:v>
                </c:pt>
                <c:pt idx="57">
                  <c:v>-4.1815834319791536</c:v>
                </c:pt>
                <c:pt idx="58">
                  <c:v>-4.2353797444304213</c:v>
                </c:pt>
                <c:pt idx="59">
                  <c:v>-4.2633859223786752</c:v>
                </c:pt>
                <c:pt idx="60">
                  <c:v>-4.2411210882070947</c:v>
                </c:pt>
                <c:pt idx="61">
                  <c:v>-4.2799246547238869</c:v>
                </c:pt>
                <c:pt idx="62">
                  <c:v>-4.3248758551856348</c:v>
                </c:pt>
                <c:pt idx="63">
                  <c:v>-4.3547016357238988</c:v>
                </c:pt>
                <c:pt idx="64">
                  <c:v>-4.3586483464719237</c:v>
                </c:pt>
                <c:pt idx="65">
                  <c:v>-4.4000695495194533</c:v>
                </c:pt>
                <c:pt idx="66">
                  <c:v>-4.4118928449493957</c:v>
                </c:pt>
                <c:pt idx="67">
                  <c:v>-4.3727431014214124</c:v>
                </c:pt>
                <c:pt idx="68">
                  <c:v>-4.3629940682857518</c:v>
                </c:pt>
                <c:pt idx="69">
                  <c:v>-4.3551475412225846</c:v>
                </c:pt>
                <c:pt idx="70">
                  <c:v>-4.3641536724361005</c:v>
                </c:pt>
                <c:pt idx="71">
                  <c:v>-4.3529164197926793</c:v>
                </c:pt>
                <c:pt idx="72">
                  <c:v>-4.3778801857853669</c:v>
                </c:pt>
                <c:pt idx="73">
                  <c:v>-4.4012683502975376</c:v>
                </c:pt>
                <c:pt idx="74">
                  <c:v>-4.3826410232614554</c:v>
                </c:pt>
                <c:pt idx="75">
                  <c:v>-4.3682974183766952</c:v>
                </c:pt>
                <c:pt idx="76">
                  <c:v>-4.385504856080451</c:v>
                </c:pt>
                <c:pt idx="77">
                  <c:v>-4.4149024806877435</c:v>
                </c:pt>
                <c:pt idx="78">
                  <c:v>-4.4160880693023321</c:v>
                </c:pt>
                <c:pt idx="79">
                  <c:v>-4.4118247090463525</c:v>
                </c:pt>
                <c:pt idx="80">
                  <c:v>-4.4273768618419274</c:v>
                </c:pt>
                <c:pt idx="81">
                  <c:v>-4.4667883079774349</c:v>
                </c:pt>
                <c:pt idx="82">
                  <c:v>-4.4665651356729983</c:v>
                </c:pt>
                <c:pt idx="83">
                  <c:v>-4.4513448247069887</c:v>
                </c:pt>
                <c:pt idx="84">
                  <c:v>-4.4518428733305582</c:v>
                </c:pt>
                <c:pt idx="85">
                  <c:v>-4.4729726862862336</c:v>
                </c:pt>
                <c:pt idx="86">
                  <c:v>-4.5017106199639931</c:v>
                </c:pt>
                <c:pt idx="87">
                  <c:v>-4.4962672998120228</c:v>
                </c:pt>
                <c:pt idx="88">
                  <c:v>-4.4825951861823619</c:v>
                </c:pt>
                <c:pt idx="89">
                  <c:v>-4.4843315720283465</c:v>
                </c:pt>
                <c:pt idx="90">
                  <c:v>-4.5325658416392667</c:v>
                </c:pt>
                <c:pt idx="91">
                  <c:v>-4.5742830430517607</c:v>
                </c:pt>
                <c:pt idx="92">
                  <c:v>-4.5669875285168118</c:v>
                </c:pt>
                <c:pt idx="93">
                  <c:v>-4.5524276467267715</c:v>
                </c:pt>
                <c:pt idx="94">
                  <c:v>-4.5416564090605052</c:v>
                </c:pt>
                <c:pt idx="95">
                  <c:v>-4.5841954519568295</c:v>
                </c:pt>
                <c:pt idx="96">
                  <c:v>-4.6550464555855946</c:v>
                </c:pt>
                <c:pt idx="97">
                  <c:v>-1.5932127290821281</c:v>
                </c:pt>
              </c:numCache>
            </c:numRef>
          </c:xVal>
          <c:yVal>
            <c:numRef>
              <c:f>'ZnO-12.5mN-5'!$J$2:$J$100</c:f>
              <c:numCache>
                <c:formatCode>General</c:formatCode>
                <c:ptCount val="99"/>
                <c:pt idx="1">
                  <c:v>18.773216158107225</c:v>
                </c:pt>
                <c:pt idx="2">
                  <c:v>18.767198208174165</c:v>
                </c:pt>
                <c:pt idx="3">
                  <c:v>18.761532573469665</c:v>
                </c:pt>
                <c:pt idx="4">
                  <c:v>18.75626034261651</c:v>
                </c:pt>
                <c:pt idx="5">
                  <c:v>18.751340583334802</c:v>
                </c:pt>
                <c:pt idx="6">
                  <c:v>18.746758590841772</c:v>
                </c:pt>
                <c:pt idx="7">
                  <c:v>18.742343894179609</c:v>
                </c:pt>
                <c:pt idx="8">
                  <c:v>18.73818841721231</c:v>
                </c:pt>
                <c:pt idx="9">
                  <c:v>18.734227467332108</c:v>
                </c:pt>
                <c:pt idx="10">
                  <c:v>18.730540298316949</c:v>
                </c:pt>
                <c:pt idx="11">
                  <c:v>18.726344180935559</c:v>
                </c:pt>
                <c:pt idx="12">
                  <c:v>18.722358235221812</c:v>
                </c:pt>
                <c:pt idx="13">
                  <c:v>18.718529418841754</c:v>
                </c:pt>
                <c:pt idx="14">
                  <c:v>18.714829303935847</c:v>
                </c:pt>
                <c:pt idx="15">
                  <c:v>18.711255787938583</c:v>
                </c:pt>
                <c:pt idx="16">
                  <c:v>18.707827759531355</c:v>
                </c:pt>
                <c:pt idx="17">
                  <c:v>18.704519072190656</c:v>
                </c:pt>
                <c:pt idx="18">
                  <c:v>18.701339118742652</c:v>
                </c:pt>
                <c:pt idx="19">
                  <c:v>18.69822675518877</c:v>
                </c:pt>
                <c:pt idx="20">
                  <c:v>18.69520558473706</c:v>
                </c:pt>
                <c:pt idx="21">
                  <c:v>18.69227338637566</c:v>
                </c:pt>
                <c:pt idx="22">
                  <c:v>18.689397811642596</c:v>
                </c:pt>
                <c:pt idx="23">
                  <c:v>18.686621313293259</c:v>
                </c:pt>
                <c:pt idx="24">
                  <c:v>18.68390454810713</c:v>
                </c:pt>
                <c:pt idx="25">
                  <c:v>18.681283823005611</c:v>
                </c:pt>
                <c:pt idx="26">
                  <c:v>18.678678807750931</c:v>
                </c:pt>
                <c:pt idx="27">
                  <c:v>18.676148694610294</c:v>
                </c:pt>
                <c:pt idx="28">
                  <c:v>18.673663831487467</c:v>
                </c:pt>
                <c:pt idx="29">
                  <c:v>18.671257254495096</c:v>
                </c:pt>
                <c:pt idx="30">
                  <c:v>18.668848056556996</c:v>
                </c:pt>
                <c:pt idx="31">
                  <c:v>18.666484791263436</c:v>
                </c:pt>
                <c:pt idx="32">
                  <c:v>18.664160398655298</c:v>
                </c:pt>
                <c:pt idx="33">
                  <c:v>18.66187332803996</c:v>
                </c:pt>
                <c:pt idx="34">
                  <c:v>18.659623205117306</c:v>
                </c:pt>
                <c:pt idx="35">
                  <c:v>18.657446149654156</c:v>
                </c:pt>
                <c:pt idx="36">
                  <c:v>18.655314255682143</c:v>
                </c:pt>
                <c:pt idx="37">
                  <c:v>18.653268580144935</c:v>
                </c:pt>
                <c:pt idx="38">
                  <c:v>18.651255510291314</c:v>
                </c:pt>
                <c:pt idx="39">
                  <c:v>18.64928327847624</c:v>
                </c:pt>
                <c:pt idx="40">
                  <c:v>18.647357279994871</c:v>
                </c:pt>
                <c:pt idx="41">
                  <c:v>18.645437196781824</c:v>
                </c:pt>
                <c:pt idx="42">
                  <c:v>18.643547274537266</c:v>
                </c:pt>
                <c:pt idx="43">
                  <c:v>18.641676838204219</c:v>
                </c:pt>
                <c:pt idx="44">
                  <c:v>18.63985458595501</c:v>
                </c:pt>
                <c:pt idx="45">
                  <c:v>18.638054741966233</c:v>
                </c:pt>
                <c:pt idx="46">
                  <c:v>18.63627838146498</c:v>
                </c:pt>
                <c:pt idx="47">
                  <c:v>18.634544126426348</c:v>
                </c:pt>
                <c:pt idx="48">
                  <c:v>18.632846463499355</c:v>
                </c:pt>
                <c:pt idx="49">
                  <c:v>18.631156280570167</c:v>
                </c:pt>
                <c:pt idx="50">
                  <c:v>18.629494771068995</c:v>
                </c:pt>
                <c:pt idx="51">
                  <c:v>18.62786624498532</c:v>
                </c:pt>
                <c:pt idx="52">
                  <c:v>18.626227385969788</c:v>
                </c:pt>
                <c:pt idx="53">
                  <c:v>18.624622294465805</c:v>
                </c:pt>
                <c:pt idx="54">
                  <c:v>18.62304344419865</c:v>
                </c:pt>
                <c:pt idx="55">
                  <c:v>18.621510735732947</c:v>
                </c:pt>
                <c:pt idx="56">
                  <c:v>18.619955234106904</c:v>
                </c:pt>
                <c:pt idx="57">
                  <c:v>18.618438818977047</c:v>
                </c:pt>
                <c:pt idx="58">
                  <c:v>18.616890030873222</c:v>
                </c:pt>
                <c:pt idx="59">
                  <c:v>18.615385599704997</c:v>
                </c:pt>
                <c:pt idx="60">
                  <c:v>18.613899074133222</c:v>
                </c:pt>
                <c:pt idx="61">
                  <c:v>18.61239413246243</c:v>
                </c:pt>
                <c:pt idx="62">
                  <c:v>18.610985378510165</c:v>
                </c:pt>
                <c:pt idx="63">
                  <c:v>18.609636883345935</c:v>
                </c:pt>
                <c:pt idx="64">
                  <c:v>18.60832266519645</c:v>
                </c:pt>
                <c:pt idx="65">
                  <c:v>18.606991533702768</c:v>
                </c:pt>
                <c:pt idx="66">
                  <c:v>18.605687900589039</c:v>
                </c:pt>
                <c:pt idx="67">
                  <c:v>18.604387980123732</c:v>
                </c:pt>
                <c:pt idx="68">
                  <c:v>18.603107800154902</c:v>
                </c:pt>
                <c:pt idx="69">
                  <c:v>18.601812695992411</c:v>
                </c:pt>
                <c:pt idx="70">
                  <c:v>18.600525705499646</c:v>
                </c:pt>
                <c:pt idx="71">
                  <c:v>18.599258276596149</c:v>
                </c:pt>
                <c:pt idx="72">
                  <c:v>18.597974350673727</c:v>
                </c:pt>
                <c:pt idx="73">
                  <c:v>18.59673764199588</c:v>
                </c:pt>
                <c:pt idx="74">
                  <c:v>18.595521478853094</c:v>
                </c:pt>
                <c:pt idx="75">
                  <c:v>18.594313510592826</c:v>
                </c:pt>
                <c:pt idx="76">
                  <c:v>18.593088483141155</c:v>
                </c:pt>
                <c:pt idx="77">
                  <c:v>18.591923200919965</c:v>
                </c:pt>
                <c:pt idx="78">
                  <c:v>18.590749207378472</c:v>
                </c:pt>
                <c:pt idx="79">
                  <c:v>18.589586674437335</c:v>
                </c:pt>
                <c:pt idx="80">
                  <c:v>18.588421716241118</c:v>
                </c:pt>
                <c:pt idx="81">
                  <c:v>18.58723939185689</c:v>
                </c:pt>
                <c:pt idx="82">
                  <c:v>18.586105615929146</c:v>
                </c:pt>
                <c:pt idx="83">
                  <c:v>18.584927149263716</c:v>
                </c:pt>
                <c:pt idx="84">
                  <c:v>18.583709988901493</c:v>
                </c:pt>
                <c:pt idx="85">
                  <c:v>18.582500059042513</c:v>
                </c:pt>
                <c:pt idx="86">
                  <c:v>18.581321162159238</c:v>
                </c:pt>
                <c:pt idx="87">
                  <c:v>18.580164814506421</c:v>
                </c:pt>
                <c:pt idx="88">
                  <c:v>18.578964349022719</c:v>
                </c:pt>
                <c:pt idx="89">
                  <c:v>18.57781743748259</c:v>
                </c:pt>
                <c:pt idx="90">
                  <c:v>18.57671218452225</c:v>
                </c:pt>
                <c:pt idx="91">
                  <c:v>18.575605188370421</c:v>
                </c:pt>
                <c:pt idx="92">
                  <c:v>18.574508644496174</c:v>
                </c:pt>
                <c:pt idx="93">
                  <c:v>18.573390882268502</c:v>
                </c:pt>
                <c:pt idx="94">
                  <c:v>18.572249511432322</c:v>
                </c:pt>
                <c:pt idx="95">
                  <c:v>18.571142767290088</c:v>
                </c:pt>
                <c:pt idx="96">
                  <c:v>18.57017278343741</c:v>
                </c:pt>
                <c:pt idx="97">
                  <c:v>18.569237203586837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BC-4092-85B4-E663AE04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6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'ZnO-32mN-5'!$H$2:$H$100</c:f>
              <c:numCache>
                <c:formatCode>General</c:formatCode>
                <c:ptCount val="99"/>
                <c:pt idx="1">
                  <c:v>-2.672744704126119</c:v>
                </c:pt>
                <c:pt idx="2">
                  <c:v>-2.7226365032346629</c:v>
                </c:pt>
                <c:pt idx="3">
                  <c:v>-2.7970413534343517</c:v>
                </c:pt>
                <c:pt idx="4">
                  <c:v>-2.8516419818990846</c:v>
                </c:pt>
                <c:pt idx="5">
                  <c:v>-2.9291018557169219</c:v>
                </c:pt>
                <c:pt idx="6">
                  <c:v>-3.0080800206818692</c:v>
                </c:pt>
                <c:pt idx="7">
                  <c:v>-3.0355144379658303</c:v>
                </c:pt>
                <c:pt idx="8">
                  <c:v>-3.0456995927685981</c:v>
                </c:pt>
                <c:pt idx="9">
                  <c:v>-3.0964850278891061</c:v>
                </c:pt>
                <c:pt idx="10">
                  <c:v>-3.0588992688910337</c:v>
                </c:pt>
                <c:pt idx="11">
                  <c:v>-3.0846272815075677</c:v>
                </c:pt>
                <c:pt idx="12">
                  <c:v>-3.1760576400233957</c:v>
                </c:pt>
                <c:pt idx="13">
                  <c:v>-3.2086066141836578</c:v>
                </c:pt>
                <c:pt idx="14">
                  <c:v>-3.2116439225778159</c:v>
                </c:pt>
                <c:pt idx="15">
                  <c:v>-3.2015694327088928</c:v>
                </c:pt>
                <c:pt idx="16">
                  <c:v>-3.2102651519205434</c:v>
                </c:pt>
                <c:pt idx="17">
                  <c:v>-3.2198951481609206</c:v>
                </c:pt>
                <c:pt idx="18">
                  <c:v>-3.2607891470194574</c:v>
                </c:pt>
                <c:pt idx="19">
                  <c:v>-3.2926537471375967</c:v>
                </c:pt>
                <c:pt idx="20">
                  <c:v>-3.3136041032677275</c:v>
                </c:pt>
                <c:pt idx="21">
                  <c:v>-3.3511369014860004</c:v>
                </c:pt>
                <c:pt idx="22">
                  <c:v>-3.4365802189162613</c:v>
                </c:pt>
                <c:pt idx="23">
                  <c:v>-3.5508005353949654</c:v>
                </c:pt>
                <c:pt idx="24">
                  <c:v>-3.5568345755685682</c:v>
                </c:pt>
                <c:pt idx="25">
                  <c:v>-3.5352600116300374</c:v>
                </c:pt>
                <c:pt idx="26">
                  <c:v>-3.5332422433430031</c:v>
                </c:pt>
                <c:pt idx="27">
                  <c:v>-3.5349706753902717</c:v>
                </c:pt>
                <c:pt idx="28">
                  <c:v>-3.5649801702795587</c:v>
                </c:pt>
                <c:pt idx="29">
                  <c:v>-3.575795678175187</c:v>
                </c:pt>
                <c:pt idx="30">
                  <c:v>-3.6066350804919254</c:v>
                </c:pt>
                <c:pt idx="31">
                  <c:v>-3.6261687371873403</c:v>
                </c:pt>
                <c:pt idx="32">
                  <c:v>-3.6502133611721823</c:v>
                </c:pt>
                <c:pt idx="33">
                  <c:v>-3.6939642490097291</c:v>
                </c:pt>
                <c:pt idx="34">
                  <c:v>-3.7668910232040602</c:v>
                </c:pt>
                <c:pt idx="35">
                  <c:v>-3.7808431729497314</c:v>
                </c:pt>
                <c:pt idx="36">
                  <c:v>-3.78112584617595</c:v>
                </c:pt>
                <c:pt idx="37">
                  <c:v>-3.805249286183416</c:v>
                </c:pt>
                <c:pt idx="38">
                  <c:v>-3.7902973533386457</c:v>
                </c:pt>
                <c:pt idx="39">
                  <c:v>-3.8620759554398671</c:v>
                </c:pt>
                <c:pt idx="40">
                  <c:v>-3.8537675340118867</c:v>
                </c:pt>
                <c:pt idx="41">
                  <c:v>-3.7858641682984397</c:v>
                </c:pt>
                <c:pt idx="42">
                  <c:v>-3.8108502137813796</c:v>
                </c:pt>
                <c:pt idx="43">
                  <c:v>-3.8236645261460356</c:v>
                </c:pt>
                <c:pt idx="44">
                  <c:v>-3.8656821673046551</c:v>
                </c:pt>
                <c:pt idx="45">
                  <c:v>-3.8885186228232391</c:v>
                </c:pt>
                <c:pt idx="46">
                  <c:v>-3.8648651229717852</c:v>
                </c:pt>
                <c:pt idx="47">
                  <c:v>-3.8674155165419544</c:v>
                </c:pt>
                <c:pt idx="48">
                  <c:v>-3.9065103960151428</c:v>
                </c:pt>
                <c:pt idx="49">
                  <c:v>-3.9302636694636908</c:v>
                </c:pt>
                <c:pt idx="50">
                  <c:v>-3.9373001290134231</c:v>
                </c:pt>
                <c:pt idx="51">
                  <c:v>-3.9893833914167525</c:v>
                </c:pt>
                <c:pt idx="52">
                  <c:v>-4.034477547432644</c:v>
                </c:pt>
                <c:pt idx="53">
                  <c:v>-4.0726356211681347</c:v>
                </c:pt>
                <c:pt idx="54">
                  <c:v>-4.0826289273898269</c:v>
                </c:pt>
                <c:pt idx="55">
                  <c:v>-4.0684927283739221</c:v>
                </c:pt>
                <c:pt idx="56">
                  <c:v>-4.0260489879959032</c:v>
                </c:pt>
                <c:pt idx="57">
                  <c:v>-4.0346810260320334</c:v>
                </c:pt>
                <c:pt idx="58">
                  <c:v>-4.0616437179421041</c:v>
                </c:pt>
                <c:pt idx="59">
                  <c:v>-4.0774414738401692</c:v>
                </c:pt>
                <c:pt idx="60">
                  <c:v>-4.1417547876643273</c:v>
                </c:pt>
                <c:pt idx="61">
                  <c:v>-4.1034965223902669</c:v>
                </c:pt>
                <c:pt idx="62">
                  <c:v>-4.0866642883361637</c:v>
                </c:pt>
                <c:pt idx="63">
                  <c:v>-4.1858267443821733</c:v>
                </c:pt>
                <c:pt idx="64">
                  <c:v>-4.1777897791048328</c:v>
                </c:pt>
                <c:pt idx="65">
                  <c:v>-4.1389395396965307</c:v>
                </c:pt>
                <c:pt idx="66">
                  <c:v>-4.1666066371825714</c:v>
                </c:pt>
                <c:pt idx="67">
                  <c:v>-4.2308673778036994</c:v>
                </c:pt>
                <c:pt idx="68">
                  <c:v>-4.2291103260529486</c:v>
                </c:pt>
                <c:pt idx="69">
                  <c:v>-4.2002518081157012</c:v>
                </c:pt>
                <c:pt idx="70">
                  <c:v>-4.2565034825616488</c:v>
                </c:pt>
                <c:pt idx="71">
                  <c:v>-4.2731409782450758</c:v>
                </c:pt>
                <c:pt idx="72">
                  <c:v>-4.2589022347596703</c:v>
                </c:pt>
                <c:pt idx="73">
                  <c:v>-4.2354693369873404</c:v>
                </c:pt>
                <c:pt idx="74">
                  <c:v>-4.2138620429422966</c:v>
                </c:pt>
                <c:pt idx="75">
                  <c:v>-4.2208248243792719</c:v>
                </c:pt>
                <c:pt idx="76">
                  <c:v>-4.2361297287685353</c:v>
                </c:pt>
                <c:pt idx="77">
                  <c:v>-4.2393509482718246</c:v>
                </c:pt>
                <c:pt idx="78">
                  <c:v>-4.2515912996621452</c:v>
                </c:pt>
                <c:pt idx="79">
                  <c:v>-4.3079455650642338</c:v>
                </c:pt>
                <c:pt idx="80">
                  <c:v>-4.3161244690394236</c:v>
                </c:pt>
                <c:pt idx="81">
                  <c:v>-4.273633835327872</c:v>
                </c:pt>
                <c:pt idx="82">
                  <c:v>-4.2935699133796792</c:v>
                </c:pt>
                <c:pt idx="83">
                  <c:v>-4.3687050925260511</c:v>
                </c:pt>
                <c:pt idx="84">
                  <c:v>-4.3944317451587498</c:v>
                </c:pt>
                <c:pt idx="85">
                  <c:v>-4.3502298298288595</c:v>
                </c:pt>
                <c:pt idx="86">
                  <c:v>-4.3055559079664523</c:v>
                </c:pt>
                <c:pt idx="87">
                  <c:v>-4.386546897879759</c:v>
                </c:pt>
                <c:pt idx="88">
                  <c:v>-4.4157180507228313</c:v>
                </c:pt>
                <c:pt idx="89">
                  <c:v>-4.3460387106619809</c:v>
                </c:pt>
                <c:pt idx="90">
                  <c:v>-4.356006192790284</c:v>
                </c:pt>
                <c:pt idx="91">
                  <c:v>-4.4039714677677582</c:v>
                </c:pt>
                <c:pt idx="92">
                  <c:v>-4.4400393070312409</c:v>
                </c:pt>
                <c:pt idx="93">
                  <c:v>-4.4456036510907948</c:v>
                </c:pt>
                <c:pt idx="94">
                  <c:v>-4.455070638777836</c:v>
                </c:pt>
                <c:pt idx="95">
                  <c:v>-4.4684144272062891</c:v>
                </c:pt>
                <c:pt idx="96">
                  <c:v>-1.5933029174821052</c:v>
                </c:pt>
              </c:numCache>
            </c:numRef>
          </c:xVal>
          <c:yVal>
            <c:numRef>
              <c:f>'ZnO-32mN-5'!$J$2:$J$100</c:f>
              <c:numCache>
                <c:formatCode>General</c:formatCode>
                <c:ptCount val="99"/>
                <c:pt idx="1">
                  <c:v>18.716168902635044</c:v>
                </c:pt>
                <c:pt idx="2">
                  <c:v>18.709083521058883</c:v>
                </c:pt>
                <c:pt idx="3">
                  <c:v>18.702645014905439</c:v>
                </c:pt>
                <c:pt idx="4">
                  <c:v>18.696573707479544</c:v>
                </c:pt>
                <c:pt idx="5">
                  <c:v>18.69095233721076</c:v>
                </c:pt>
                <c:pt idx="6">
                  <c:v>18.685545657244393</c:v>
                </c:pt>
                <c:pt idx="7">
                  <c:v>18.680400833633833</c:v>
                </c:pt>
                <c:pt idx="8">
                  <c:v>18.675539573206652</c:v>
                </c:pt>
                <c:pt idx="9">
                  <c:v>18.670977737674498</c:v>
                </c:pt>
                <c:pt idx="10">
                  <c:v>18.666610202757795</c:v>
                </c:pt>
                <c:pt idx="11">
                  <c:v>18.661676271800591</c:v>
                </c:pt>
                <c:pt idx="12">
                  <c:v>18.657024957106103</c:v>
                </c:pt>
                <c:pt idx="13">
                  <c:v>18.652525779108494</c:v>
                </c:pt>
                <c:pt idx="14">
                  <c:v>18.648190702960658</c:v>
                </c:pt>
                <c:pt idx="15">
                  <c:v>18.644010888571334</c:v>
                </c:pt>
                <c:pt idx="16">
                  <c:v>18.639958070076549</c:v>
                </c:pt>
                <c:pt idx="17">
                  <c:v>18.636041324660763</c:v>
                </c:pt>
                <c:pt idx="18">
                  <c:v>18.632265191285835</c:v>
                </c:pt>
                <c:pt idx="19">
                  <c:v>18.628608570541004</c:v>
                </c:pt>
                <c:pt idx="20">
                  <c:v>18.625041871359208</c:v>
                </c:pt>
                <c:pt idx="21">
                  <c:v>18.621563187318294</c:v>
                </c:pt>
                <c:pt idx="22">
                  <c:v>18.618197335366109</c:v>
                </c:pt>
                <c:pt idx="23">
                  <c:v>18.614944884986883</c:v>
                </c:pt>
                <c:pt idx="24">
                  <c:v>18.611778172632615</c:v>
                </c:pt>
                <c:pt idx="25">
                  <c:v>18.608657465686445</c:v>
                </c:pt>
                <c:pt idx="26">
                  <c:v>18.60562966123312</c:v>
                </c:pt>
                <c:pt idx="27">
                  <c:v>18.602639000062588</c:v>
                </c:pt>
                <c:pt idx="28">
                  <c:v>18.599698129099089</c:v>
                </c:pt>
                <c:pt idx="29">
                  <c:v>18.596819690092115</c:v>
                </c:pt>
                <c:pt idx="30">
                  <c:v>18.594028254328787</c:v>
                </c:pt>
                <c:pt idx="31">
                  <c:v>18.591312796004029</c:v>
                </c:pt>
                <c:pt idx="32">
                  <c:v>18.588648544286411</c:v>
                </c:pt>
                <c:pt idx="33">
                  <c:v>18.585999365984662</c:v>
                </c:pt>
                <c:pt idx="34">
                  <c:v>18.583418411425065</c:v>
                </c:pt>
                <c:pt idx="35">
                  <c:v>18.580927611263061</c:v>
                </c:pt>
                <c:pt idx="36">
                  <c:v>18.578495906305832</c:v>
                </c:pt>
                <c:pt idx="37">
                  <c:v>18.576126249094159</c:v>
                </c:pt>
                <c:pt idx="38">
                  <c:v>18.573804986330902</c:v>
                </c:pt>
                <c:pt idx="39">
                  <c:v>18.571511227532774</c:v>
                </c:pt>
                <c:pt idx="40">
                  <c:v>18.569238860856071</c:v>
                </c:pt>
                <c:pt idx="41">
                  <c:v>18.567015389886546</c:v>
                </c:pt>
                <c:pt idx="42">
                  <c:v>18.564825886538429</c:v>
                </c:pt>
                <c:pt idx="43">
                  <c:v>18.562659328057503</c:v>
                </c:pt>
                <c:pt idx="44">
                  <c:v>18.560534812110077</c:v>
                </c:pt>
                <c:pt idx="45">
                  <c:v>18.558435156435959</c:v>
                </c:pt>
                <c:pt idx="46">
                  <c:v>18.556400244721527</c:v>
                </c:pt>
                <c:pt idx="47">
                  <c:v>18.554396937309654</c:v>
                </c:pt>
                <c:pt idx="48">
                  <c:v>18.552418917246072</c:v>
                </c:pt>
                <c:pt idx="49">
                  <c:v>18.550472164257357</c:v>
                </c:pt>
                <c:pt idx="50">
                  <c:v>18.548556937078896</c:v>
                </c:pt>
                <c:pt idx="51">
                  <c:v>18.54663262694427</c:v>
                </c:pt>
                <c:pt idx="52">
                  <c:v>18.544723202869552</c:v>
                </c:pt>
                <c:pt idx="53">
                  <c:v>18.5428340712844</c:v>
                </c:pt>
                <c:pt idx="54">
                  <c:v>18.541018993703233</c:v>
                </c:pt>
                <c:pt idx="55">
                  <c:v>18.539226137244878</c:v>
                </c:pt>
                <c:pt idx="56">
                  <c:v>18.537420988323571</c:v>
                </c:pt>
                <c:pt idx="57">
                  <c:v>18.535617021785569</c:v>
                </c:pt>
                <c:pt idx="58">
                  <c:v>18.53384074085589</c:v>
                </c:pt>
                <c:pt idx="59">
                  <c:v>18.532075116920197</c:v>
                </c:pt>
                <c:pt idx="60">
                  <c:v>18.530335427772144</c:v>
                </c:pt>
                <c:pt idx="61">
                  <c:v>18.528627716757608</c:v>
                </c:pt>
                <c:pt idx="62">
                  <c:v>18.526942594820262</c:v>
                </c:pt>
                <c:pt idx="63">
                  <c:v>18.525298951719275</c:v>
                </c:pt>
                <c:pt idx="64">
                  <c:v>18.523682848377607</c:v>
                </c:pt>
                <c:pt idx="65">
                  <c:v>18.522094376358726</c:v>
                </c:pt>
                <c:pt idx="66">
                  <c:v>18.52053407009036</c:v>
                </c:pt>
                <c:pt idx="67">
                  <c:v>18.518973509534145</c:v>
                </c:pt>
                <c:pt idx="68">
                  <c:v>18.517416123125443</c:v>
                </c:pt>
                <c:pt idx="69">
                  <c:v>18.515885421472397</c:v>
                </c:pt>
                <c:pt idx="70">
                  <c:v>18.514370116489992</c:v>
                </c:pt>
                <c:pt idx="71">
                  <c:v>18.512870608723134</c:v>
                </c:pt>
                <c:pt idx="72">
                  <c:v>18.511393934114984</c:v>
                </c:pt>
                <c:pt idx="73">
                  <c:v>18.509925761610127</c:v>
                </c:pt>
                <c:pt idx="74">
                  <c:v>18.508469716186148</c:v>
                </c:pt>
                <c:pt idx="75">
                  <c:v>18.507018919224016</c:v>
                </c:pt>
                <c:pt idx="76">
                  <c:v>18.505576599295573</c:v>
                </c:pt>
                <c:pt idx="77">
                  <c:v>18.504159933131152</c:v>
                </c:pt>
                <c:pt idx="78">
                  <c:v>18.502758661343307</c:v>
                </c:pt>
                <c:pt idx="79">
                  <c:v>18.501346236256644</c:v>
                </c:pt>
                <c:pt idx="80">
                  <c:v>18.499959767953424</c:v>
                </c:pt>
                <c:pt idx="81">
                  <c:v>18.498594853224674</c:v>
                </c:pt>
                <c:pt idx="82">
                  <c:v>18.497239264349258</c:v>
                </c:pt>
                <c:pt idx="83">
                  <c:v>18.495886995553338</c:v>
                </c:pt>
                <c:pt idx="84">
                  <c:v>18.494529703023353</c:v>
                </c:pt>
                <c:pt idx="85">
                  <c:v>18.493192405260181</c:v>
                </c:pt>
                <c:pt idx="86">
                  <c:v>18.491865916139901</c:v>
                </c:pt>
                <c:pt idx="87">
                  <c:v>18.490491830287468</c:v>
                </c:pt>
                <c:pt idx="88">
                  <c:v>18.489149961578708</c:v>
                </c:pt>
                <c:pt idx="89">
                  <c:v>18.487811625147813</c:v>
                </c:pt>
                <c:pt idx="90">
                  <c:v>18.486479599729201</c:v>
                </c:pt>
                <c:pt idx="91">
                  <c:v>18.485173345612797</c:v>
                </c:pt>
                <c:pt idx="92">
                  <c:v>18.483888677605666</c:v>
                </c:pt>
                <c:pt idx="93">
                  <c:v>18.482664313262767</c:v>
                </c:pt>
                <c:pt idx="94">
                  <c:v>18.481463870840194</c:v>
                </c:pt>
                <c:pt idx="95">
                  <c:v>18.480271377913859</c:v>
                </c:pt>
                <c:pt idx="96">
                  <c:v>18.479157386467751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90-4FA7-9F4B-7D5BB90B4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5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35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33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'ZnO-2mN-10'!$H$2:$H$100</c:f>
              <c:numCache>
                <c:formatCode>General</c:formatCode>
                <c:ptCount val="99"/>
                <c:pt idx="1">
                  <c:v>-3.354165933152744</c:v>
                </c:pt>
                <c:pt idx="2">
                  <c:v>-3.290380740858311</c:v>
                </c:pt>
                <c:pt idx="3">
                  <c:v>-3.2884248338325217</c:v>
                </c:pt>
                <c:pt idx="4">
                  <c:v>-3.373396072155856</c:v>
                </c:pt>
                <c:pt idx="5">
                  <c:v>-3.5171328244650795</c:v>
                </c:pt>
                <c:pt idx="6">
                  <c:v>-3.5670080327240274</c:v>
                </c:pt>
                <c:pt idx="7">
                  <c:v>-3.5198207009654787</c:v>
                </c:pt>
                <c:pt idx="8">
                  <c:v>-3.5780106823642495</c:v>
                </c:pt>
                <c:pt idx="9">
                  <c:v>-3.6968243372629686</c:v>
                </c:pt>
                <c:pt idx="10">
                  <c:v>-3.6893518432270245</c:v>
                </c:pt>
                <c:pt idx="11">
                  <c:v>-3.6249000837935399</c:v>
                </c:pt>
                <c:pt idx="12">
                  <c:v>-3.5816457189779589</c:v>
                </c:pt>
                <c:pt idx="13">
                  <c:v>-3.5853793903938409</c:v>
                </c:pt>
                <c:pt idx="14">
                  <c:v>-3.6150132716215788</c:v>
                </c:pt>
                <c:pt idx="15">
                  <c:v>-3.6325356673273932</c:v>
                </c:pt>
                <c:pt idx="16">
                  <c:v>-3.7099551317074031</c:v>
                </c:pt>
                <c:pt idx="17">
                  <c:v>-3.7377322447565624</c:v>
                </c:pt>
                <c:pt idx="18">
                  <c:v>-3.7354780065340281</c:v>
                </c:pt>
                <c:pt idx="19">
                  <c:v>-3.7554677282859341</c:v>
                </c:pt>
                <c:pt idx="20">
                  <c:v>-3.7518463357599661</c:v>
                </c:pt>
                <c:pt idx="21">
                  <c:v>-3.769201366449324</c:v>
                </c:pt>
                <c:pt idx="22">
                  <c:v>-3.8002531440231664</c:v>
                </c:pt>
                <c:pt idx="23">
                  <c:v>-3.8092121585780894</c:v>
                </c:pt>
                <c:pt idx="24">
                  <c:v>-3.825504300121445</c:v>
                </c:pt>
                <c:pt idx="25">
                  <c:v>-3.8746686545342772</c:v>
                </c:pt>
                <c:pt idx="26">
                  <c:v>-3.9504374539798564</c:v>
                </c:pt>
                <c:pt idx="27">
                  <c:v>-4.0170073522419738</c:v>
                </c:pt>
                <c:pt idx="28">
                  <c:v>-3.9947943848325767</c:v>
                </c:pt>
                <c:pt idx="29">
                  <c:v>-3.9038073865273217</c:v>
                </c:pt>
                <c:pt idx="30">
                  <c:v>-3.8867322403540463</c:v>
                </c:pt>
                <c:pt idx="31">
                  <c:v>-3.9627769093169092</c:v>
                </c:pt>
                <c:pt idx="32">
                  <c:v>-3.9461764039268887</c:v>
                </c:pt>
                <c:pt idx="33">
                  <c:v>-3.9536998665250143</c:v>
                </c:pt>
                <c:pt idx="34">
                  <c:v>-4.0614807365144658</c:v>
                </c:pt>
                <c:pt idx="35">
                  <c:v>-4.1268396475611402</c:v>
                </c:pt>
                <c:pt idx="36">
                  <c:v>-4.1318139377429404</c:v>
                </c:pt>
                <c:pt idx="37">
                  <c:v>-4.1426085966991</c:v>
                </c:pt>
                <c:pt idx="38">
                  <c:v>-4.1900045693971828</c:v>
                </c:pt>
                <c:pt idx="39">
                  <c:v>-4.2254297961538354</c:v>
                </c:pt>
                <c:pt idx="40">
                  <c:v>-4.2330330450718483</c:v>
                </c:pt>
                <c:pt idx="41">
                  <c:v>-4.1650162236078057</c:v>
                </c:pt>
                <c:pt idx="42">
                  <c:v>-4.111019536609029</c:v>
                </c:pt>
                <c:pt idx="43">
                  <c:v>-4.1299252542121403</c:v>
                </c:pt>
                <c:pt idx="44">
                  <c:v>-4.1935607063813292</c:v>
                </c:pt>
                <c:pt idx="45">
                  <c:v>-4.2231776266544037</c:v>
                </c:pt>
                <c:pt idx="46">
                  <c:v>-4.20455137273039</c:v>
                </c:pt>
                <c:pt idx="47">
                  <c:v>-4.2024244998080276</c:v>
                </c:pt>
                <c:pt idx="48">
                  <c:v>-4.1991082634377666</c:v>
                </c:pt>
                <c:pt idx="49">
                  <c:v>-4.2578948042530378</c:v>
                </c:pt>
                <c:pt idx="50">
                  <c:v>-4.3850864183756881</c:v>
                </c:pt>
                <c:pt idx="51">
                  <c:v>-4.4321927592981014</c:v>
                </c:pt>
                <c:pt idx="52">
                  <c:v>-4.3409118183318709</c:v>
                </c:pt>
                <c:pt idx="53">
                  <c:v>-4.3141678662180603</c:v>
                </c:pt>
                <c:pt idx="54">
                  <c:v>-4.3583270654512232</c:v>
                </c:pt>
                <c:pt idx="55">
                  <c:v>-4.3568275382303314</c:v>
                </c:pt>
                <c:pt idx="56">
                  <c:v>-4.3711922034645765</c:v>
                </c:pt>
                <c:pt idx="57">
                  <c:v>-4.3891686464076898</c:v>
                </c:pt>
                <c:pt idx="58">
                  <c:v>-4.3556340508100666</c:v>
                </c:pt>
                <c:pt idx="59">
                  <c:v>-4.292144341627762</c:v>
                </c:pt>
                <c:pt idx="60">
                  <c:v>-4.2292094542985819</c:v>
                </c:pt>
                <c:pt idx="61">
                  <c:v>-4.2334578102846629</c:v>
                </c:pt>
                <c:pt idx="62">
                  <c:v>-4.3425612990037568</c:v>
                </c:pt>
                <c:pt idx="63">
                  <c:v>-4.4427450511121611</c:v>
                </c:pt>
                <c:pt idx="64">
                  <c:v>-4.4866782628217177</c:v>
                </c:pt>
                <c:pt idx="65">
                  <c:v>-4.5192274531700471</c:v>
                </c:pt>
                <c:pt idx="66">
                  <c:v>-4.5711421633548648</c:v>
                </c:pt>
                <c:pt idx="67">
                  <c:v>-4.6574738813873839</c:v>
                </c:pt>
                <c:pt idx="68">
                  <c:v>-4.6913484929220699</c:v>
                </c:pt>
                <c:pt idx="69">
                  <c:v>-4.6220102341674174</c:v>
                </c:pt>
                <c:pt idx="70">
                  <c:v>-4.5111722929872773</c:v>
                </c:pt>
                <c:pt idx="71">
                  <c:v>-4.4413784085880774</c:v>
                </c:pt>
                <c:pt idx="72">
                  <c:v>-4.4168008721372418</c:v>
                </c:pt>
                <c:pt idx="73">
                  <c:v>-4.4678259576135941</c:v>
                </c:pt>
                <c:pt idx="74">
                  <c:v>-4.5505561167751889</c:v>
                </c:pt>
                <c:pt idx="75">
                  <c:v>-4.5886651237002249</c:v>
                </c:pt>
                <c:pt idx="76">
                  <c:v>-4.5544426281978563</c:v>
                </c:pt>
                <c:pt idx="77">
                  <c:v>-4.5135266824227909</c:v>
                </c:pt>
                <c:pt idx="78">
                  <c:v>-4.5782062153320329</c:v>
                </c:pt>
                <c:pt idx="79">
                  <c:v>-4.5990466172902504</c:v>
                </c:pt>
                <c:pt idx="80">
                  <c:v>-4.6243838603073808</c:v>
                </c:pt>
                <c:pt idx="81">
                  <c:v>-4.6602162678499983</c:v>
                </c:pt>
                <c:pt idx="82">
                  <c:v>-4.646952216652906</c:v>
                </c:pt>
                <c:pt idx="83">
                  <c:v>-4.7231506124696709</c:v>
                </c:pt>
                <c:pt idx="84">
                  <c:v>-4.720497577905439</c:v>
                </c:pt>
                <c:pt idx="85">
                  <c:v>-4.6936504418676188</c:v>
                </c:pt>
                <c:pt idx="86">
                  <c:v>-4.6635723423112685</c:v>
                </c:pt>
                <c:pt idx="87">
                  <c:v>-4.591302377566616</c:v>
                </c:pt>
                <c:pt idx="88">
                  <c:v>-4.5270244984160488</c:v>
                </c:pt>
                <c:pt idx="89">
                  <c:v>-4.5823761630408626</c:v>
                </c:pt>
                <c:pt idx="90">
                  <c:v>-4.760777838354409</c:v>
                </c:pt>
                <c:pt idx="91">
                  <c:v>-4.8261252993118742</c:v>
                </c:pt>
                <c:pt idx="92">
                  <c:v>-4.7513848716908438</c:v>
                </c:pt>
                <c:pt idx="93">
                  <c:v>-4.7986764895023359</c:v>
                </c:pt>
                <c:pt idx="94">
                  <c:v>-4.8319900566935798</c:v>
                </c:pt>
                <c:pt idx="95">
                  <c:v>-4.8733518143259733</c:v>
                </c:pt>
                <c:pt idx="96">
                  <c:v>-4.8909609146573212</c:v>
                </c:pt>
                <c:pt idx="97">
                  <c:v>-4.9527044434858816</c:v>
                </c:pt>
                <c:pt idx="98">
                  <c:v>-1.5900132889102796</c:v>
                </c:pt>
              </c:numCache>
            </c:numRef>
          </c:xVal>
          <c:yVal>
            <c:numRef>
              <c:f>'ZnO-2mN-10'!$J$2:$J$100</c:f>
              <c:numCache>
                <c:formatCode>General</c:formatCode>
                <c:ptCount val="99"/>
                <c:pt idx="1">
                  <c:v>18.906404008347756</c:v>
                </c:pt>
                <c:pt idx="2">
                  <c:v>18.902933317220608</c:v>
                </c:pt>
                <c:pt idx="3">
                  <c:v>18.899277418598771</c:v>
                </c:pt>
                <c:pt idx="4">
                  <c:v>18.895764174012101</c:v>
                </c:pt>
                <c:pt idx="5">
                  <c:v>18.892551030727667</c:v>
                </c:pt>
                <c:pt idx="6">
                  <c:v>18.88937551095529</c:v>
                </c:pt>
                <c:pt idx="7">
                  <c:v>18.886419681954482</c:v>
                </c:pt>
                <c:pt idx="8">
                  <c:v>18.883395634031235</c:v>
                </c:pt>
                <c:pt idx="9">
                  <c:v>18.88075680233656</c:v>
                </c:pt>
                <c:pt idx="10">
                  <c:v>18.878305649217118</c:v>
                </c:pt>
                <c:pt idx="11">
                  <c:v>18.875595357989454</c:v>
                </c:pt>
                <c:pt idx="12">
                  <c:v>18.872918855351379</c:v>
                </c:pt>
                <c:pt idx="13">
                  <c:v>18.87018158891113</c:v>
                </c:pt>
                <c:pt idx="14">
                  <c:v>18.867456675205887</c:v>
                </c:pt>
                <c:pt idx="15">
                  <c:v>18.864793915617692</c:v>
                </c:pt>
                <c:pt idx="16">
                  <c:v>18.862260632123419</c:v>
                </c:pt>
                <c:pt idx="17">
                  <c:v>18.859819216864086</c:v>
                </c:pt>
                <c:pt idx="18">
                  <c:v>18.857400281379729</c:v>
                </c:pt>
                <c:pt idx="19">
                  <c:v>18.85513151677851</c:v>
                </c:pt>
                <c:pt idx="20">
                  <c:v>18.852915617659306</c:v>
                </c:pt>
                <c:pt idx="21">
                  <c:v>18.850690696965987</c:v>
                </c:pt>
                <c:pt idx="22">
                  <c:v>18.84853521562367</c:v>
                </c:pt>
                <c:pt idx="23">
                  <c:v>18.846443692158122</c:v>
                </c:pt>
                <c:pt idx="24">
                  <c:v>18.844333885326769</c:v>
                </c:pt>
                <c:pt idx="25">
                  <c:v>18.842276384069145</c:v>
                </c:pt>
                <c:pt idx="26">
                  <c:v>18.840284356531988</c:v>
                </c:pt>
                <c:pt idx="27">
                  <c:v>18.838428438948245</c:v>
                </c:pt>
                <c:pt idx="28">
                  <c:v>18.836492003045713</c:v>
                </c:pt>
                <c:pt idx="29">
                  <c:v>18.83454031237504</c:v>
                </c:pt>
                <c:pt idx="30">
                  <c:v>18.832509265388836</c:v>
                </c:pt>
                <c:pt idx="31">
                  <c:v>18.830603474245557</c:v>
                </c:pt>
                <c:pt idx="32">
                  <c:v>18.828665123913673</c:v>
                </c:pt>
                <c:pt idx="33">
                  <c:v>18.826752331924062</c:v>
                </c:pt>
                <c:pt idx="34">
                  <c:v>18.825026550196359</c:v>
                </c:pt>
                <c:pt idx="35">
                  <c:v>18.823390509400557</c:v>
                </c:pt>
                <c:pt idx="36">
                  <c:v>18.82176630502304</c:v>
                </c:pt>
                <c:pt idx="37">
                  <c:v>18.820149529431884</c:v>
                </c:pt>
                <c:pt idx="38">
                  <c:v>18.81865041507384</c:v>
                </c:pt>
                <c:pt idx="39">
                  <c:v>18.817233872069686</c:v>
                </c:pt>
                <c:pt idx="40">
                  <c:v>18.815798503563748</c:v>
                </c:pt>
                <c:pt idx="41">
                  <c:v>18.814342194171662</c:v>
                </c:pt>
                <c:pt idx="42">
                  <c:v>18.812751961898485</c:v>
                </c:pt>
                <c:pt idx="43">
                  <c:v>18.811223930215867</c:v>
                </c:pt>
                <c:pt idx="44">
                  <c:v>18.809696500843359</c:v>
                </c:pt>
                <c:pt idx="45">
                  <c:v>18.808267822332677</c:v>
                </c:pt>
                <c:pt idx="46">
                  <c:v>18.806842742408278</c:v>
                </c:pt>
                <c:pt idx="47">
                  <c:v>18.805396026696229</c:v>
                </c:pt>
                <c:pt idx="48">
                  <c:v>18.803965053593892</c:v>
                </c:pt>
                <c:pt idx="49">
                  <c:v>18.802566298508655</c:v>
                </c:pt>
                <c:pt idx="50">
                  <c:v>18.801313384085439</c:v>
                </c:pt>
                <c:pt idx="51">
                  <c:v>18.800219340540675</c:v>
                </c:pt>
                <c:pt idx="52">
                  <c:v>18.799036139596627</c:v>
                </c:pt>
                <c:pt idx="53">
                  <c:v>18.797690045017028</c:v>
                </c:pt>
                <c:pt idx="54">
                  <c:v>18.796459018086484</c:v>
                </c:pt>
                <c:pt idx="55">
                  <c:v>18.795229549803803</c:v>
                </c:pt>
                <c:pt idx="56">
                  <c:v>18.79398226457046</c:v>
                </c:pt>
                <c:pt idx="57">
                  <c:v>18.79274058400749</c:v>
                </c:pt>
                <c:pt idx="58">
                  <c:v>18.791458684496984</c:v>
                </c:pt>
                <c:pt idx="59">
                  <c:v>18.790129905617512</c:v>
                </c:pt>
                <c:pt idx="60">
                  <c:v>18.788749923256603</c:v>
                </c:pt>
                <c:pt idx="61">
                  <c:v>18.78734690287617</c:v>
                </c:pt>
                <c:pt idx="62">
                  <c:v>18.786033106186554</c:v>
                </c:pt>
                <c:pt idx="63">
                  <c:v>18.784908262165001</c:v>
                </c:pt>
                <c:pt idx="64">
                  <c:v>18.783817555738416</c:v>
                </c:pt>
                <c:pt idx="65">
                  <c:v>18.782674905694275</c:v>
                </c:pt>
                <c:pt idx="66">
                  <c:v>18.7816530432649</c:v>
                </c:pt>
                <c:pt idx="67">
                  <c:v>18.780663061044127</c:v>
                </c:pt>
                <c:pt idx="68">
                  <c:v>18.779722292610462</c:v>
                </c:pt>
                <c:pt idx="69">
                  <c:v>18.778767533748859</c:v>
                </c:pt>
                <c:pt idx="70">
                  <c:v>18.777704363584803</c:v>
                </c:pt>
                <c:pt idx="71">
                  <c:v>18.776540573665276</c:v>
                </c:pt>
                <c:pt idx="72">
                  <c:v>18.775296087875837</c:v>
                </c:pt>
                <c:pt idx="73">
                  <c:v>18.774049840019742</c:v>
                </c:pt>
                <c:pt idx="74">
                  <c:v>18.772968209047551</c:v>
                </c:pt>
                <c:pt idx="75">
                  <c:v>18.771912841980487</c:v>
                </c:pt>
                <c:pt idx="76">
                  <c:v>18.770901133578761</c:v>
                </c:pt>
                <c:pt idx="77">
                  <c:v>18.769838710323413</c:v>
                </c:pt>
                <c:pt idx="78">
                  <c:v>18.768825916373476</c:v>
                </c:pt>
                <c:pt idx="79">
                  <c:v>18.767887803521933</c:v>
                </c:pt>
                <c:pt idx="80">
                  <c:v>18.76692177747897</c:v>
                </c:pt>
                <c:pt idx="81">
                  <c:v>18.766002056160723</c:v>
                </c:pt>
                <c:pt idx="82">
                  <c:v>18.765085913994483</c:v>
                </c:pt>
                <c:pt idx="83">
                  <c:v>18.764153313565895</c:v>
                </c:pt>
                <c:pt idx="84">
                  <c:v>18.763310623978878</c:v>
                </c:pt>
                <c:pt idx="85">
                  <c:v>18.762331520126416</c:v>
                </c:pt>
                <c:pt idx="86">
                  <c:v>18.761464393842129</c:v>
                </c:pt>
                <c:pt idx="87">
                  <c:v>18.760473151705494</c:v>
                </c:pt>
                <c:pt idx="88">
                  <c:v>18.7594595300307</c:v>
                </c:pt>
                <c:pt idx="89">
                  <c:v>18.758318918572165</c:v>
                </c:pt>
                <c:pt idx="90">
                  <c:v>18.757374429835334</c:v>
                </c:pt>
                <c:pt idx="91">
                  <c:v>18.756533806681919</c:v>
                </c:pt>
                <c:pt idx="92">
                  <c:v>18.755773042456173</c:v>
                </c:pt>
                <c:pt idx="93">
                  <c:v>18.754881305464796</c:v>
                </c:pt>
                <c:pt idx="94">
                  <c:v>18.75414607219146</c:v>
                </c:pt>
                <c:pt idx="95">
                  <c:v>18.75330523635942</c:v>
                </c:pt>
                <c:pt idx="96">
                  <c:v>18.752603803576491</c:v>
                </c:pt>
                <c:pt idx="97">
                  <c:v>18.751684661645033</c:v>
                </c:pt>
                <c:pt idx="98">
                  <c:v>18.751087927811785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7C-4AB1-838A-73F7A65BD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5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'ZnO-12.5mN-10'!$H$2:$H$100</c:f>
              <c:numCache>
                <c:formatCode>General</c:formatCode>
                <c:ptCount val="99"/>
                <c:pt idx="1">
                  <c:v>-3.3181128092460446</c:v>
                </c:pt>
                <c:pt idx="2">
                  <c:v>-3.3769134937047145</c:v>
                </c:pt>
                <c:pt idx="3">
                  <c:v>-3.4765171620897166</c:v>
                </c:pt>
                <c:pt idx="4">
                  <c:v>-3.5155816347735285</c:v>
                </c:pt>
                <c:pt idx="5">
                  <c:v>-3.5694644956500934</c:v>
                </c:pt>
                <c:pt idx="6">
                  <c:v>-3.5466645360186235</c:v>
                </c:pt>
                <c:pt idx="7">
                  <c:v>-3.5392592483493237</c:v>
                </c:pt>
                <c:pt idx="8">
                  <c:v>-3.6547631616077303</c:v>
                </c:pt>
                <c:pt idx="9">
                  <c:v>-3.6884017987680524</c:v>
                </c:pt>
                <c:pt idx="10">
                  <c:v>-3.608192086721516</c:v>
                </c:pt>
                <c:pt idx="11">
                  <c:v>-3.5751184981313999</c:v>
                </c:pt>
                <c:pt idx="12">
                  <c:v>-3.5944152652283443</c:v>
                </c:pt>
                <c:pt idx="13">
                  <c:v>-3.6211411529661865</c:v>
                </c:pt>
                <c:pt idx="14">
                  <c:v>-3.6856229108358116</c:v>
                </c:pt>
                <c:pt idx="15">
                  <c:v>-3.749155439539686</c:v>
                </c:pt>
                <c:pt idx="16">
                  <c:v>-3.7455426402892398</c:v>
                </c:pt>
                <c:pt idx="17">
                  <c:v>-3.7194280305377001</c:v>
                </c:pt>
                <c:pt idx="18">
                  <c:v>-3.706672722187407</c:v>
                </c:pt>
                <c:pt idx="19">
                  <c:v>-3.7048709629571692</c:v>
                </c:pt>
                <c:pt idx="20">
                  <c:v>-3.7313365535594274</c:v>
                </c:pt>
                <c:pt idx="21">
                  <c:v>-3.7536139754991353</c:v>
                </c:pt>
                <c:pt idx="22">
                  <c:v>-3.7716718709280719</c:v>
                </c:pt>
                <c:pt idx="23">
                  <c:v>-3.8009055238035834</c:v>
                </c:pt>
                <c:pt idx="24">
                  <c:v>-3.85061320458381</c:v>
                </c:pt>
                <c:pt idx="25">
                  <c:v>-3.9237445473532877</c:v>
                </c:pt>
                <c:pt idx="26">
                  <c:v>-3.9224704947585458</c:v>
                </c:pt>
                <c:pt idx="27">
                  <c:v>-3.8958380564811415</c:v>
                </c:pt>
                <c:pt idx="28">
                  <c:v>-3.9239786472694935</c:v>
                </c:pt>
                <c:pt idx="29">
                  <c:v>-3.9503658453160706</c:v>
                </c:pt>
                <c:pt idx="30">
                  <c:v>-3.970635057668769</c:v>
                </c:pt>
                <c:pt idx="31">
                  <c:v>-3.9618327274196239</c:v>
                </c:pt>
                <c:pt idx="32">
                  <c:v>-3.9687422960945615</c:v>
                </c:pt>
                <c:pt idx="33">
                  <c:v>-4.0342076491790007</c:v>
                </c:pt>
                <c:pt idx="34">
                  <c:v>-4.0753869663249818</c:v>
                </c:pt>
                <c:pt idx="35">
                  <c:v>-4.0662375733136606</c:v>
                </c:pt>
                <c:pt idx="36">
                  <c:v>-4.0706265970887641</c:v>
                </c:pt>
                <c:pt idx="37">
                  <c:v>-4.0981412173598279</c:v>
                </c:pt>
                <c:pt idx="38">
                  <c:v>-4.0800281095073165</c:v>
                </c:pt>
                <c:pt idx="39">
                  <c:v>-4.0413398531065177</c:v>
                </c:pt>
                <c:pt idx="40">
                  <c:v>-4.0556345322497407</c:v>
                </c:pt>
                <c:pt idx="41">
                  <c:v>-4.0795404028432438</c:v>
                </c:pt>
                <c:pt idx="42">
                  <c:v>-4.1026994691904708</c:v>
                </c:pt>
                <c:pt idx="43">
                  <c:v>-4.1179863589099428</c:v>
                </c:pt>
                <c:pt idx="44">
                  <c:v>-4.1119531824824538</c:v>
                </c:pt>
                <c:pt idx="45">
                  <c:v>-4.1576047224621995</c:v>
                </c:pt>
                <c:pt idx="46">
                  <c:v>-4.1997834363707742</c:v>
                </c:pt>
                <c:pt idx="47">
                  <c:v>-4.1726278865888258</c:v>
                </c:pt>
                <c:pt idx="48">
                  <c:v>-4.1671241723853036</c:v>
                </c:pt>
                <c:pt idx="49">
                  <c:v>-4.1846210984095862</c:v>
                </c:pt>
                <c:pt idx="50">
                  <c:v>-4.1962029101926195</c:v>
                </c:pt>
                <c:pt idx="51">
                  <c:v>-4.2479345231449015</c:v>
                </c:pt>
                <c:pt idx="52">
                  <c:v>-4.2831102795133669</c:v>
                </c:pt>
                <c:pt idx="53">
                  <c:v>-4.3082520457954789</c:v>
                </c:pt>
                <c:pt idx="54">
                  <c:v>-4.3396537295744793</c:v>
                </c:pt>
                <c:pt idx="55">
                  <c:v>-4.3215299524617361</c:v>
                </c:pt>
                <c:pt idx="56">
                  <c:v>-4.3051798814016706</c:v>
                </c:pt>
                <c:pt idx="57">
                  <c:v>-4.3231631800205639</c:v>
                </c:pt>
                <c:pt idx="58">
                  <c:v>-4.3396066633320807</c:v>
                </c:pt>
                <c:pt idx="59">
                  <c:v>-4.3559784705308529</c:v>
                </c:pt>
                <c:pt idx="60">
                  <c:v>-4.3584080154844678</c:v>
                </c:pt>
                <c:pt idx="61">
                  <c:v>-4.3536664750693568</c:v>
                </c:pt>
                <c:pt idx="62">
                  <c:v>-4.3866313004937219</c:v>
                </c:pt>
                <c:pt idx="63">
                  <c:v>-4.3901141604766467</c:v>
                </c:pt>
                <c:pt idx="64">
                  <c:v>-4.359867882029727</c:v>
                </c:pt>
                <c:pt idx="65">
                  <c:v>-4.3785414334104695</c:v>
                </c:pt>
                <c:pt idx="66">
                  <c:v>-4.3790893032040401</c:v>
                </c:pt>
                <c:pt idx="67">
                  <c:v>-4.3788082600210192</c:v>
                </c:pt>
                <c:pt idx="68">
                  <c:v>-4.390754427603774</c:v>
                </c:pt>
                <c:pt idx="69">
                  <c:v>-4.3852520669610451</c:v>
                </c:pt>
                <c:pt idx="70">
                  <c:v>-4.3946720864629141</c:v>
                </c:pt>
                <c:pt idx="71">
                  <c:v>-4.4317226860209056</c:v>
                </c:pt>
                <c:pt idx="72">
                  <c:v>-4.4764111966303251</c:v>
                </c:pt>
                <c:pt idx="73">
                  <c:v>-4.5213758484778106</c:v>
                </c:pt>
                <c:pt idx="74">
                  <c:v>-4.5316392234817675</c:v>
                </c:pt>
                <c:pt idx="75">
                  <c:v>-4.5047758318941593</c:v>
                </c:pt>
                <c:pt idx="76">
                  <c:v>-4.4697714003120534</c:v>
                </c:pt>
                <c:pt idx="77">
                  <c:v>-4.4551313217281523</c:v>
                </c:pt>
                <c:pt idx="78">
                  <c:v>-4.4980803307490405</c:v>
                </c:pt>
                <c:pt idx="79">
                  <c:v>-4.5332086794436073</c:v>
                </c:pt>
                <c:pt idx="80">
                  <c:v>-4.496713668186338</c:v>
                </c:pt>
                <c:pt idx="81">
                  <c:v>-4.4906121811047832</c:v>
                </c:pt>
                <c:pt idx="82">
                  <c:v>-4.499742435686704</c:v>
                </c:pt>
                <c:pt idx="83">
                  <c:v>-4.4982909202376042</c:v>
                </c:pt>
                <c:pt idx="84">
                  <c:v>-4.5593183999655498</c:v>
                </c:pt>
                <c:pt idx="85">
                  <c:v>-4.6065766943120874</c:v>
                </c:pt>
                <c:pt idx="86">
                  <c:v>-4.6521443238079465</c:v>
                </c:pt>
                <c:pt idx="87">
                  <c:v>-4.6777140019267573</c:v>
                </c:pt>
                <c:pt idx="88">
                  <c:v>-4.6996307788906675</c:v>
                </c:pt>
                <c:pt idx="89">
                  <c:v>-4.6754764156072062</c:v>
                </c:pt>
                <c:pt idx="90">
                  <c:v>-4.5833398758435262</c:v>
                </c:pt>
                <c:pt idx="91">
                  <c:v>-4.5537361028177692</c:v>
                </c:pt>
                <c:pt idx="92">
                  <c:v>-4.5781757913444414</c:v>
                </c:pt>
                <c:pt idx="93">
                  <c:v>-4.6551276760440654</c:v>
                </c:pt>
                <c:pt idx="94">
                  <c:v>-4.7502119775242342</c:v>
                </c:pt>
                <c:pt idx="95">
                  <c:v>-4.8673126970379803</c:v>
                </c:pt>
                <c:pt idx="96">
                  <c:v>-4.7280650941908213</c:v>
                </c:pt>
                <c:pt idx="97">
                  <c:v>-4.4154713742887726</c:v>
                </c:pt>
                <c:pt idx="98">
                  <c:v>-1.5964813969473717</c:v>
                </c:pt>
              </c:numCache>
            </c:numRef>
          </c:xVal>
          <c:yVal>
            <c:numRef>
              <c:f>'ZnO-12.5mN-10'!$J$2:$J$100</c:f>
              <c:numCache>
                <c:formatCode>General</c:formatCode>
                <c:ptCount val="99"/>
                <c:pt idx="1">
                  <c:v>18.725020821715979</c:v>
                </c:pt>
                <c:pt idx="2">
                  <c:v>18.721441157152238</c:v>
                </c:pt>
                <c:pt idx="3">
                  <c:v>18.718036222418679</c:v>
                </c:pt>
                <c:pt idx="4">
                  <c:v>18.714887332160419</c:v>
                </c:pt>
                <c:pt idx="5">
                  <c:v>18.71192516185047</c:v>
                </c:pt>
                <c:pt idx="6">
                  <c:v>18.709029332357051</c:v>
                </c:pt>
                <c:pt idx="7">
                  <c:v>18.706097920433621</c:v>
                </c:pt>
                <c:pt idx="8">
                  <c:v>18.703286906710684</c:v>
                </c:pt>
                <c:pt idx="9">
                  <c:v>18.700709741745513</c:v>
                </c:pt>
                <c:pt idx="10">
                  <c:v>18.698144173941973</c:v>
                </c:pt>
                <c:pt idx="11">
                  <c:v>18.695389301060548</c:v>
                </c:pt>
                <c:pt idx="12">
                  <c:v>18.69269054354741</c:v>
                </c:pt>
                <c:pt idx="13">
                  <c:v>18.690034407625756</c:v>
                </c:pt>
                <c:pt idx="14">
                  <c:v>18.687468789562264</c:v>
                </c:pt>
                <c:pt idx="15">
                  <c:v>18.68493576425427</c:v>
                </c:pt>
                <c:pt idx="16">
                  <c:v>18.682469598639379</c:v>
                </c:pt>
                <c:pt idx="17">
                  <c:v>18.680037962385171</c:v>
                </c:pt>
                <c:pt idx="18">
                  <c:v>18.677679246277499</c:v>
                </c:pt>
                <c:pt idx="19">
                  <c:v>18.675324998425008</c:v>
                </c:pt>
                <c:pt idx="20">
                  <c:v>18.673006507354277</c:v>
                </c:pt>
                <c:pt idx="21">
                  <c:v>18.670726250805068</c:v>
                </c:pt>
                <c:pt idx="22">
                  <c:v>18.668462572645858</c:v>
                </c:pt>
                <c:pt idx="23">
                  <c:v>18.666286340752666</c:v>
                </c:pt>
                <c:pt idx="24">
                  <c:v>18.66413464624544</c:v>
                </c:pt>
                <c:pt idx="25">
                  <c:v>18.662067354871439</c:v>
                </c:pt>
                <c:pt idx="26">
                  <c:v>18.660040263229341</c:v>
                </c:pt>
                <c:pt idx="27">
                  <c:v>18.657982711255883</c:v>
                </c:pt>
                <c:pt idx="28">
                  <c:v>18.655956167921804</c:v>
                </c:pt>
                <c:pt idx="29">
                  <c:v>18.653966033655394</c:v>
                </c:pt>
                <c:pt idx="30">
                  <c:v>18.652032967562839</c:v>
                </c:pt>
                <c:pt idx="31">
                  <c:v>18.65012118324713</c:v>
                </c:pt>
                <c:pt idx="32">
                  <c:v>18.648208853514838</c:v>
                </c:pt>
                <c:pt idx="33">
                  <c:v>18.646349190326358</c:v>
                </c:pt>
                <c:pt idx="34">
                  <c:v>18.644530491365906</c:v>
                </c:pt>
                <c:pt idx="35">
                  <c:v>18.642721162428924</c:v>
                </c:pt>
                <c:pt idx="36">
                  <c:v>18.640950005798626</c:v>
                </c:pt>
                <c:pt idx="37">
                  <c:v>18.639200703546788</c:v>
                </c:pt>
                <c:pt idx="38">
                  <c:v>18.637502311812611</c:v>
                </c:pt>
                <c:pt idx="39">
                  <c:v>18.635811099861307</c:v>
                </c:pt>
                <c:pt idx="40">
                  <c:v>18.634122981865453</c:v>
                </c:pt>
                <c:pt idx="41">
                  <c:v>18.632469372261664</c:v>
                </c:pt>
                <c:pt idx="42">
                  <c:v>18.630829984049988</c:v>
                </c:pt>
                <c:pt idx="43">
                  <c:v>18.629217952577189</c:v>
                </c:pt>
                <c:pt idx="44">
                  <c:v>18.627600767823651</c:v>
                </c:pt>
                <c:pt idx="45">
                  <c:v>18.626047098165337</c:v>
                </c:pt>
                <c:pt idx="46">
                  <c:v>18.624509037591011</c:v>
                </c:pt>
                <c:pt idx="47">
                  <c:v>18.622961940616477</c:v>
                </c:pt>
                <c:pt idx="48">
                  <c:v>18.621457234235862</c:v>
                </c:pt>
                <c:pt idx="49">
                  <c:v>18.619921005910989</c:v>
                </c:pt>
                <c:pt idx="50">
                  <c:v>18.618424254356853</c:v>
                </c:pt>
                <c:pt idx="51">
                  <c:v>18.616936992993722</c:v>
                </c:pt>
                <c:pt idx="52">
                  <c:v>18.615446317813049</c:v>
                </c:pt>
                <c:pt idx="53">
                  <c:v>18.613976522493349</c:v>
                </c:pt>
                <c:pt idx="54">
                  <c:v>18.612573719895092</c:v>
                </c:pt>
                <c:pt idx="55">
                  <c:v>18.611164040840933</c:v>
                </c:pt>
                <c:pt idx="56">
                  <c:v>18.609813556527691</c:v>
                </c:pt>
                <c:pt idx="57">
                  <c:v>18.608508365228467</c:v>
                </c:pt>
                <c:pt idx="58">
                  <c:v>18.607213113587108</c:v>
                </c:pt>
                <c:pt idx="59">
                  <c:v>18.605914358165769</c:v>
                </c:pt>
                <c:pt idx="60">
                  <c:v>18.604633453456618</c:v>
                </c:pt>
                <c:pt idx="61">
                  <c:v>18.603356191768327</c:v>
                </c:pt>
                <c:pt idx="62">
                  <c:v>18.602090924038727</c:v>
                </c:pt>
                <c:pt idx="63">
                  <c:v>18.600825739300657</c:v>
                </c:pt>
                <c:pt idx="64">
                  <c:v>18.599560153747124</c:v>
                </c:pt>
                <c:pt idx="65">
                  <c:v>18.598339699354085</c:v>
                </c:pt>
                <c:pt idx="66">
                  <c:v>18.597121614086834</c:v>
                </c:pt>
                <c:pt idx="67">
                  <c:v>18.595878618412655</c:v>
                </c:pt>
                <c:pt idx="68">
                  <c:v>18.594689144942564</c:v>
                </c:pt>
                <c:pt idx="69">
                  <c:v>18.593496941765505</c:v>
                </c:pt>
                <c:pt idx="70">
                  <c:v>18.592316312611814</c:v>
                </c:pt>
                <c:pt idx="71">
                  <c:v>18.59111746171985</c:v>
                </c:pt>
                <c:pt idx="72">
                  <c:v>18.589953240337806</c:v>
                </c:pt>
                <c:pt idx="73">
                  <c:v>18.588817934890788</c:v>
                </c:pt>
                <c:pt idx="74">
                  <c:v>18.587705615119081</c:v>
                </c:pt>
                <c:pt idx="75">
                  <c:v>18.586545234378626</c:v>
                </c:pt>
                <c:pt idx="76">
                  <c:v>18.585410034599914</c:v>
                </c:pt>
                <c:pt idx="77">
                  <c:v>18.584267858607813</c:v>
                </c:pt>
                <c:pt idx="78">
                  <c:v>18.58307764357021</c:v>
                </c:pt>
                <c:pt idx="79">
                  <c:v>18.581918168576209</c:v>
                </c:pt>
                <c:pt idx="80">
                  <c:v>18.580759806680323</c:v>
                </c:pt>
                <c:pt idx="81">
                  <c:v>18.579607282713496</c:v>
                </c:pt>
                <c:pt idx="82">
                  <c:v>18.57848949451941</c:v>
                </c:pt>
                <c:pt idx="83">
                  <c:v>18.577371947688956</c:v>
                </c:pt>
                <c:pt idx="84">
                  <c:v>18.576336542213841</c:v>
                </c:pt>
                <c:pt idx="85">
                  <c:v>18.575341067190298</c:v>
                </c:pt>
                <c:pt idx="86">
                  <c:v>18.574326103391506</c:v>
                </c:pt>
                <c:pt idx="87">
                  <c:v>18.573310536287796</c:v>
                </c:pt>
                <c:pt idx="88">
                  <c:v>18.572292934261725</c:v>
                </c:pt>
                <c:pt idx="89">
                  <c:v>18.571235866808067</c:v>
                </c:pt>
                <c:pt idx="90">
                  <c:v>18.570221504762294</c:v>
                </c:pt>
                <c:pt idx="91">
                  <c:v>18.56917346618464</c:v>
                </c:pt>
                <c:pt idx="92">
                  <c:v>18.568156012411727</c:v>
                </c:pt>
                <c:pt idx="93">
                  <c:v>18.567162322992839</c:v>
                </c:pt>
                <c:pt idx="94">
                  <c:v>18.566254710084042</c:v>
                </c:pt>
                <c:pt idx="95">
                  <c:v>18.565410991206708</c:v>
                </c:pt>
                <c:pt idx="96">
                  <c:v>18.564749080813677</c:v>
                </c:pt>
                <c:pt idx="97">
                  <c:v>18.563731002545563</c:v>
                </c:pt>
                <c:pt idx="98">
                  <c:v>18.562405536786653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v>ZnO-12.5mN-10</c:v>
                </c15:tx>
              </c15:filteredSeriesTitle>
            </c:ext>
            <c:ext xmlns:c16="http://schemas.microsoft.com/office/drawing/2014/chart" uri="{C3380CC4-5D6E-409C-BE32-E72D297353CC}">
              <c16:uniqueId val="{00000001-56C6-4B7A-BF01-6D5C60AB3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'ZnO-12.5mN-10'!$B$1</c:f>
              <c:strCache>
                <c:ptCount val="1"/>
                <c:pt idx="0">
                  <c:v>Depth h (nm)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'ZnO-12.5mN-10'!$A$2:$A$100</c:f>
              <c:numCache>
                <c:formatCode>General</c:formatCode>
                <c:ptCount val="99"/>
                <c:pt idx="0" formatCode="0.00E+00">
                  <c:v>9.9999999999999995E-7</c:v>
                </c:pt>
                <c:pt idx="1">
                  <c:v>5.5620000000000003E-2</c:v>
                </c:pt>
                <c:pt idx="2">
                  <c:v>0.10410999999999999</c:v>
                </c:pt>
                <c:pt idx="3">
                  <c:v>0.15873000000000001</c:v>
                </c:pt>
                <c:pt idx="4">
                  <c:v>0.21099000000000001</c:v>
                </c:pt>
                <c:pt idx="5">
                  <c:v>0.26235999999999998</c:v>
                </c:pt>
                <c:pt idx="6">
                  <c:v>0.31583</c:v>
                </c:pt>
                <c:pt idx="7">
                  <c:v>0.36430000000000001</c:v>
                </c:pt>
                <c:pt idx="8">
                  <c:v>0.41554000000000002</c:v>
                </c:pt>
                <c:pt idx="9">
                  <c:v>0.46931</c:v>
                </c:pt>
                <c:pt idx="10">
                  <c:v>0.51919999999999999</c:v>
                </c:pt>
                <c:pt idx="11">
                  <c:v>0.56828999999999996</c:v>
                </c:pt>
                <c:pt idx="12">
                  <c:v>0.61734999999999995</c:v>
                </c:pt>
                <c:pt idx="13">
                  <c:v>0.66654000000000002</c:v>
                </c:pt>
                <c:pt idx="14">
                  <c:v>0.71575</c:v>
                </c:pt>
                <c:pt idx="15">
                  <c:v>0.76902000000000004</c:v>
                </c:pt>
                <c:pt idx="16">
                  <c:v>0.82282</c:v>
                </c:pt>
                <c:pt idx="17">
                  <c:v>0.87353999999999998</c:v>
                </c:pt>
                <c:pt idx="18">
                  <c:v>0.92240999999999995</c:v>
                </c:pt>
                <c:pt idx="19">
                  <c:v>0.97028000000000003</c:v>
                </c:pt>
                <c:pt idx="20">
                  <c:v>1.0181500000000001</c:v>
                </c:pt>
                <c:pt idx="21">
                  <c:v>1.0670299999999999</c:v>
                </c:pt>
                <c:pt idx="22">
                  <c:v>1.1158999999999999</c:v>
                </c:pt>
                <c:pt idx="23">
                  <c:v>1.16428</c:v>
                </c:pt>
                <c:pt idx="24">
                  <c:v>1.2135100000000001</c:v>
                </c:pt>
                <c:pt idx="25">
                  <c:v>1.2642800000000001</c:v>
                </c:pt>
                <c:pt idx="26">
                  <c:v>1.31792</c:v>
                </c:pt>
                <c:pt idx="27">
                  <c:v>1.3683099999999999</c:v>
                </c:pt>
                <c:pt idx="28">
                  <c:v>1.4192</c:v>
                </c:pt>
                <c:pt idx="29">
                  <c:v>1.4707600000000001</c:v>
                </c:pt>
                <c:pt idx="30">
                  <c:v>1.5219400000000001</c:v>
                </c:pt>
                <c:pt idx="31">
                  <c:v>1.57351</c:v>
                </c:pt>
                <c:pt idx="32">
                  <c:v>1.62324</c:v>
                </c:pt>
                <c:pt idx="33">
                  <c:v>1.6741200000000001</c:v>
                </c:pt>
                <c:pt idx="34">
                  <c:v>1.7279899999999999</c:v>
                </c:pt>
                <c:pt idx="35">
                  <c:v>1.7817799999999999</c:v>
                </c:pt>
                <c:pt idx="36">
                  <c:v>1.83327</c:v>
                </c:pt>
                <c:pt idx="37">
                  <c:v>1.88575</c:v>
                </c:pt>
                <c:pt idx="38">
                  <c:v>1.9379299999999999</c:v>
                </c:pt>
                <c:pt idx="39">
                  <c:v>1.9867999999999999</c:v>
                </c:pt>
                <c:pt idx="40">
                  <c:v>2.03485</c:v>
                </c:pt>
                <c:pt idx="41">
                  <c:v>2.0840200000000002</c:v>
                </c:pt>
                <c:pt idx="42">
                  <c:v>2.1329699999999998</c:v>
                </c:pt>
                <c:pt idx="43">
                  <c:v>2.1831700000000001</c:v>
                </c:pt>
                <c:pt idx="44">
                  <c:v>2.2329599999999998</c:v>
                </c:pt>
                <c:pt idx="45">
                  <c:v>2.2807599999999999</c:v>
                </c:pt>
                <c:pt idx="46">
                  <c:v>2.33256</c:v>
                </c:pt>
                <c:pt idx="47">
                  <c:v>2.38443</c:v>
                </c:pt>
                <c:pt idx="48">
                  <c:v>2.4323600000000001</c:v>
                </c:pt>
                <c:pt idx="49">
                  <c:v>2.48333</c:v>
                </c:pt>
                <c:pt idx="50">
                  <c:v>2.53274</c:v>
                </c:pt>
                <c:pt idx="51">
                  <c:v>2.58324</c:v>
                </c:pt>
                <c:pt idx="52">
                  <c:v>2.63774</c:v>
                </c:pt>
                <c:pt idx="53">
                  <c:v>2.69136</c:v>
                </c:pt>
                <c:pt idx="54">
                  <c:v>2.74532</c:v>
                </c:pt>
                <c:pt idx="55">
                  <c:v>2.8000500000000001</c:v>
                </c:pt>
                <c:pt idx="56">
                  <c:v>2.8500700000000001</c:v>
                </c:pt>
                <c:pt idx="57">
                  <c:v>2.8992</c:v>
                </c:pt>
                <c:pt idx="58">
                  <c:v>2.9489200000000002</c:v>
                </c:pt>
                <c:pt idx="59">
                  <c:v>2.9994399999999999</c:v>
                </c:pt>
                <c:pt idx="60">
                  <c:v>3.0502500000000001</c:v>
                </c:pt>
                <c:pt idx="61">
                  <c:v>3.1001699999999999</c:v>
                </c:pt>
                <c:pt idx="62">
                  <c:v>3.1498900000000001</c:v>
                </c:pt>
                <c:pt idx="63">
                  <c:v>3.2026599999999998</c:v>
                </c:pt>
                <c:pt idx="64">
                  <c:v>3.2527499999999998</c:v>
                </c:pt>
                <c:pt idx="65">
                  <c:v>3.3006899999999999</c:v>
                </c:pt>
                <c:pt idx="66">
                  <c:v>3.3507199999999999</c:v>
                </c:pt>
                <c:pt idx="67">
                  <c:v>3.3996200000000001</c:v>
                </c:pt>
                <c:pt idx="68">
                  <c:v>3.4484699999999999</c:v>
                </c:pt>
                <c:pt idx="69">
                  <c:v>3.49648</c:v>
                </c:pt>
                <c:pt idx="70">
                  <c:v>3.5444399999999998</c:v>
                </c:pt>
                <c:pt idx="71">
                  <c:v>3.5936300000000001</c:v>
                </c:pt>
                <c:pt idx="72">
                  <c:v>3.6445599999999998</c:v>
                </c:pt>
                <c:pt idx="73">
                  <c:v>3.6955100000000001</c:v>
                </c:pt>
                <c:pt idx="74">
                  <c:v>3.7487200000000001</c:v>
                </c:pt>
                <c:pt idx="75">
                  <c:v>3.80192</c:v>
                </c:pt>
                <c:pt idx="76">
                  <c:v>3.8533499999999998</c:v>
                </c:pt>
                <c:pt idx="77">
                  <c:v>3.9021499999999998</c:v>
                </c:pt>
                <c:pt idx="78">
                  <c:v>3.95451</c:v>
                </c:pt>
                <c:pt idx="79">
                  <c:v>4.0085300000000004</c:v>
                </c:pt>
                <c:pt idx="80">
                  <c:v>4.0632000000000001</c:v>
                </c:pt>
                <c:pt idx="81">
                  <c:v>4.1130100000000001</c:v>
                </c:pt>
                <c:pt idx="82">
                  <c:v>4.1652199999999997</c:v>
                </c:pt>
                <c:pt idx="83">
                  <c:v>4.2143800000000002</c:v>
                </c:pt>
                <c:pt idx="84">
                  <c:v>4.2627100000000002</c:v>
                </c:pt>
                <c:pt idx="85">
                  <c:v>4.3121299999999998</c:v>
                </c:pt>
                <c:pt idx="86">
                  <c:v>4.36416</c:v>
                </c:pt>
                <c:pt idx="87">
                  <c:v>4.4193699999999998</c:v>
                </c:pt>
                <c:pt idx="88">
                  <c:v>4.4743199999999996</c:v>
                </c:pt>
                <c:pt idx="89">
                  <c:v>4.5342700000000002</c:v>
                </c:pt>
                <c:pt idx="90">
                  <c:v>4.5862999999999996</c:v>
                </c:pt>
                <c:pt idx="91">
                  <c:v>4.6359500000000002</c:v>
                </c:pt>
                <c:pt idx="92">
                  <c:v>4.6851599999999998</c:v>
                </c:pt>
                <c:pt idx="93">
                  <c:v>4.7345899999999999</c:v>
                </c:pt>
                <c:pt idx="94">
                  <c:v>4.7858700000000001</c:v>
                </c:pt>
                <c:pt idx="95">
                  <c:v>4.8366100000000003</c:v>
                </c:pt>
                <c:pt idx="96">
                  <c:v>4.8844700000000003</c:v>
                </c:pt>
                <c:pt idx="97">
                  <c:v>4.9323399999999999</c:v>
                </c:pt>
                <c:pt idx="98">
                  <c:v>4.9821600000000004</c:v>
                </c:pt>
              </c:numCache>
            </c:numRef>
          </c:xVal>
          <c:yVal>
            <c:numRef>
              <c:f>'ZnO-12.5mN-10'!$B$2:$B$100</c:f>
              <c:numCache>
                <c:formatCode>General</c:formatCode>
                <c:ptCount val="99"/>
                <c:pt idx="0">
                  <c:v>1919.89011</c:v>
                </c:pt>
                <c:pt idx="1">
                  <c:v>1923.66903</c:v>
                </c:pt>
                <c:pt idx="2">
                  <c:v>1927.1441600000001</c:v>
                </c:pt>
                <c:pt idx="3">
                  <c:v>1930.45544</c:v>
                </c:pt>
                <c:pt idx="4">
                  <c:v>1933.5227400000001</c:v>
                </c:pt>
                <c:pt idx="5">
                  <c:v>1936.41257</c:v>
                </c:pt>
                <c:pt idx="6">
                  <c:v>1939.24182</c:v>
                </c:pt>
                <c:pt idx="7">
                  <c:v>1942.1100100000001</c:v>
                </c:pt>
                <c:pt idx="8">
                  <c:v>1944.8643500000001</c:v>
                </c:pt>
                <c:pt idx="9">
                  <c:v>1947.3929599999999</c:v>
                </c:pt>
                <c:pt idx="10">
                  <c:v>1949.9134300000001</c:v>
                </c:pt>
                <c:pt idx="11">
                  <c:v>1952.62348</c:v>
                </c:pt>
                <c:pt idx="12">
                  <c:v>1955.2819500000001</c:v>
                </c:pt>
                <c:pt idx="13">
                  <c:v>1957.90194</c:v>
                </c:pt>
                <c:pt idx="14">
                  <c:v>1960.43595</c:v>
                </c:pt>
                <c:pt idx="15">
                  <c:v>1962.9409599999999</c:v>
                </c:pt>
                <c:pt idx="16">
                  <c:v>1965.3829000000001</c:v>
                </c:pt>
                <c:pt idx="17">
                  <c:v>1967.7936</c:v>
                </c:pt>
                <c:pt idx="18">
                  <c:v>1970.13481</c:v>
                </c:pt>
                <c:pt idx="19">
                  <c:v>1972.47434</c:v>
                </c:pt>
                <c:pt idx="20">
                  <c:v>1974.7810300000001</c:v>
                </c:pt>
                <c:pt idx="21">
                  <c:v>1977.0522900000001</c:v>
                </c:pt>
                <c:pt idx="22">
                  <c:v>1979.3096</c:v>
                </c:pt>
                <c:pt idx="23">
                  <c:v>1981.4821199999999</c:v>
                </c:pt>
                <c:pt idx="24">
                  <c:v>1983.63247</c:v>
                </c:pt>
                <c:pt idx="25">
                  <c:v>1985.70065</c:v>
                </c:pt>
                <c:pt idx="26">
                  <c:v>1987.7306900000001</c:v>
                </c:pt>
                <c:pt idx="27">
                  <c:v>1989.7933399999999</c:v>
                </c:pt>
                <c:pt idx="28">
                  <c:v>1991.82698</c:v>
                </c:pt>
                <c:pt idx="29">
                  <c:v>1993.82609</c:v>
                </c:pt>
                <c:pt idx="30">
                  <c:v>1995.7697800000001</c:v>
                </c:pt>
                <c:pt idx="31">
                  <c:v>1997.6939199999999</c:v>
                </c:pt>
                <c:pt idx="32">
                  <c:v>1999.6204499999999</c:v>
                </c:pt>
                <c:pt idx="33">
                  <c:v>2001.49569</c:v>
                </c:pt>
                <c:pt idx="34">
                  <c:v>2003.33131</c:v>
                </c:pt>
                <c:pt idx="35">
                  <c:v>2005.15913</c:v>
                </c:pt>
                <c:pt idx="36">
                  <c:v>2006.9499900000001</c:v>
                </c:pt>
                <c:pt idx="37">
                  <c:v>2008.7203099999999</c:v>
                </c:pt>
                <c:pt idx="38">
                  <c:v>2010.4405899999999</c:v>
                </c:pt>
                <c:pt idx="39">
                  <c:v>2012.1550500000001</c:v>
                </c:pt>
                <c:pt idx="40">
                  <c:v>2013.8678199999999</c:v>
                </c:pt>
                <c:pt idx="41">
                  <c:v>2015.5469800000001</c:v>
                </c:pt>
                <c:pt idx="42">
                  <c:v>2017.21307</c:v>
                </c:pt>
                <c:pt idx="43">
                  <c:v>2018.8526899999999</c:v>
                </c:pt>
                <c:pt idx="44">
                  <c:v>2020.4988800000001</c:v>
                </c:pt>
                <c:pt idx="45">
                  <c:v>2022.08167</c:v>
                </c:pt>
                <c:pt idx="46">
                  <c:v>2023.64977</c:v>
                </c:pt>
                <c:pt idx="47">
                  <c:v>2025.2283</c:v>
                </c:pt>
                <c:pt idx="48">
                  <c:v>2026.76475</c:v>
                </c:pt>
                <c:pt idx="49">
                  <c:v>2028.33458</c:v>
                </c:pt>
                <c:pt idx="50">
                  <c:v>2029.8652300000001</c:v>
                </c:pt>
                <c:pt idx="51">
                  <c:v>2031.3873100000001</c:v>
                </c:pt>
                <c:pt idx="52">
                  <c:v>2032.9140199999999</c:v>
                </c:pt>
                <c:pt idx="53">
                  <c:v>2034.42046</c:v>
                </c:pt>
                <c:pt idx="54">
                  <c:v>2035.8592699999999</c:v>
                </c:pt>
                <c:pt idx="55">
                  <c:v>2037.3061499999999</c:v>
                </c:pt>
                <c:pt idx="56">
                  <c:v>2038.6932300000001</c:v>
                </c:pt>
                <c:pt idx="57">
                  <c:v>2040.03468</c:v>
                </c:pt>
                <c:pt idx="58">
                  <c:v>2041.3667800000001</c:v>
                </c:pt>
                <c:pt idx="59">
                  <c:v>2042.70335</c:v>
                </c:pt>
                <c:pt idx="60">
                  <c:v>2044.0224000000001</c:v>
                </c:pt>
                <c:pt idx="61">
                  <c:v>2045.33854</c:v>
                </c:pt>
                <c:pt idx="62">
                  <c:v>2046.6431500000001</c:v>
                </c:pt>
                <c:pt idx="63">
                  <c:v>2047.9485</c:v>
                </c:pt>
                <c:pt idx="64">
                  <c:v>2049.2550900000001</c:v>
                </c:pt>
                <c:pt idx="65">
                  <c:v>2050.5158700000002</c:v>
                </c:pt>
                <c:pt idx="66">
                  <c:v>2051.7749699999999</c:v>
                </c:pt>
                <c:pt idx="67">
                  <c:v>2053.06061</c:v>
                </c:pt>
                <c:pt idx="68">
                  <c:v>2054.2916399999999</c:v>
                </c:pt>
                <c:pt idx="69">
                  <c:v>2055.5262299999999</c:v>
                </c:pt>
                <c:pt idx="70">
                  <c:v>2056.7495600000002</c:v>
                </c:pt>
                <c:pt idx="71">
                  <c:v>2057.99251</c:v>
                </c:pt>
                <c:pt idx="72">
                  <c:v>2059.2002699999998</c:v>
                </c:pt>
                <c:pt idx="73">
                  <c:v>2060.37871</c:v>
                </c:pt>
                <c:pt idx="74">
                  <c:v>2061.5339399999998</c:v>
                </c:pt>
                <c:pt idx="75">
                  <c:v>2062.7397700000001</c:v>
                </c:pt>
                <c:pt idx="76">
                  <c:v>2063.92011</c:v>
                </c:pt>
                <c:pt idx="77">
                  <c:v>2065.1083800000001</c:v>
                </c:pt>
                <c:pt idx="78">
                  <c:v>2066.34735</c:v>
                </c:pt>
                <c:pt idx="79">
                  <c:v>2067.55503</c:v>
                </c:pt>
                <c:pt idx="80">
                  <c:v>2068.7622500000002</c:v>
                </c:pt>
                <c:pt idx="81">
                  <c:v>2069.9640800000002</c:v>
                </c:pt>
                <c:pt idx="82">
                  <c:v>2071.1303499999999</c:v>
                </c:pt>
                <c:pt idx="83">
                  <c:v>2072.29702</c:v>
                </c:pt>
                <c:pt idx="84">
                  <c:v>2073.3785200000002</c:v>
                </c:pt>
                <c:pt idx="85">
                  <c:v>2074.4188399999998</c:v>
                </c:pt>
                <c:pt idx="86">
                  <c:v>2075.4800599999999</c:v>
                </c:pt>
                <c:pt idx="87">
                  <c:v>2076.5424499999999</c:v>
                </c:pt>
                <c:pt idx="88">
                  <c:v>2077.6075099999998</c:v>
                </c:pt>
                <c:pt idx="89">
                  <c:v>2078.7144499999999</c:v>
                </c:pt>
                <c:pt idx="90">
                  <c:v>2079.7772199999999</c:v>
                </c:pt>
                <c:pt idx="91">
                  <c:v>2080.8758400000002</c:v>
                </c:pt>
                <c:pt idx="92">
                  <c:v>2081.9429500000001</c:v>
                </c:pt>
                <c:pt idx="93">
                  <c:v>2082.9856599999998</c:v>
                </c:pt>
                <c:pt idx="94">
                  <c:v>2083.9385000000002</c:v>
                </c:pt>
                <c:pt idx="95">
                  <c:v>2084.82465</c:v>
                </c:pt>
                <c:pt idx="96">
                  <c:v>2085.5201099999999</c:v>
                </c:pt>
                <c:pt idx="97">
                  <c:v>2086.59024</c:v>
                </c:pt>
                <c:pt idx="98">
                  <c:v>2087.9842899999999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9-4A69-93C0-1D06A97B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88623"/>
        <c:axId val="1977087663"/>
      </c:scatterChart>
      <c:valAx>
        <c:axId val="197708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87663"/>
        <c:crosses val="autoZero"/>
        <c:crossBetween val="midCat"/>
      </c:valAx>
      <c:valAx>
        <c:axId val="19770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088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599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'ZnO-32mN-10'!$H$2:$H$100</c:f>
              <c:numCache>
                <c:formatCode>General</c:formatCode>
                <c:ptCount val="99"/>
                <c:pt idx="1">
                  <c:v>-3.1921838246000824</c:v>
                </c:pt>
                <c:pt idx="2">
                  <c:v>-3.2039985405710465</c:v>
                </c:pt>
                <c:pt idx="3">
                  <c:v>-3.2640041895196523</c:v>
                </c:pt>
                <c:pt idx="4">
                  <c:v>-3.3427240343263156</c:v>
                </c:pt>
                <c:pt idx="5">
                  <c:v>-3.3575746492043446</c:v>
                </c:pt>
                <c:pt idx="6">
                  <c:v>-3.3984690361726897</c:v>
                </c:pt>
                <c:pt idx="7">
                  <c:v>-3.4440502939773681</c:v>
                </c:pt>
                <c:pt idx="8">
                  <c:v>-3.4537760785413538</c:v>
                </c:pt>
                <c:pt idx="9">
                  <c:v>-3.4933841353715991</c:v>
                </c:pt>
                <c:pt idx="10">
                  <c:v>-3.4681699994050557</c:v>
                </c:pt>
                <c:pt idx="11">
                  <c:v>-3.4232492143458373</c:v>
                </c:pt>
                <c:pt idx="12">
                  <c:v>-3.4229654079835776</c:v>
                </c:pt>
                <c:pt idx="13">
                  <c:v>-3.4423088576085661</c:v>
                </c:pt>
                <c:pt idx="14">
                  <c:v>-3.4841147943285877</c:v>
                </c:pt>
                <c:pt idx="15">
                  <c:v>-3.5133567201433862</c:v>
                </c:pt>
                <c:pt idx="16">
                  <c:v>-3.5390359009098611</c:v>
                </c:pt>
                <c:pt idx="17">
                  <c:v>-3.5585949462788573</c:v>
                </c:pt>
                <c:pt idx="18">
                  <c:v>-3.5896121735796602</c:v>
                </c:pt>
                <c:pt idx="19">
                  <c:v>-3.6254387062623707</c:v>
                </c:pt>
                <c:pt idx="20">
                  <c:v>-3.6426087710622901</c:v>
                </c:pt>
                <c:pt idx="21">
                  <c:v>-3.6980288303281723</c:v>
                </c:pt>
                <c:pt idx="22">
                  <c:v>-3.7515624559579677</c:v>
                </c:pt>
                <c:pt idx="23">
                  <c:v>-3.7282326363586784</c:v>
                </c:pt>
                <c:pt idx="24">
                  <c:v>-3.703703494146644</c:v>
                </c:pt>
                <c:pt idx="25">
                  <c:v>-3.697542745436261</c:v>
                </c:pt>
                <c:pt idx="26">
                  <c:v>-3.7208367877442079</c:v>
                </c:pt>
                <c:pt idx="27">
                  <c:v>-3.7416125920440786</c:v>
                </c:pt>
                <c:pt idx="28">
                  <c:v>-3.7365220406195907</c:v>
                </c:pt>
                <c:pt idx="29">
                  <c:v>-3.7788489290857012</c:v>
                </c:pt>
                <c:pt idx="30">
                  <c:v>-3.8139865710271401</c:v>
                </c:pt>
                <c:pt idx="31">
                  <c:v>-3.8170958562246593</c:v>
                </c:pt>
                <c:pt idx="32">
                  <c:v>-3.8346164362174213</c:v>
                </c:pt>
                <c:pt idx="33">
                  <c:v>-3.8566987165385376</c:v>
                </c:pt>
                <c:pt idx="34">
                  <c:v>-3.8764669100221285</c:v>
                </c:pt>
                <c:pt idx="35">
                  <c:v>-3.8765049665811304</c:v>
                </c:pt>
                <c:pt idx="36">
                  <c:v>-3.8832998069285432</c:v>
                </c:pt>
                <c:pt idx="37">
                  <c:v>-3.904657242351548</c:v>
                </c:pt>
                <c:pt idx="38">
                  <c:v>-3.9298682565997596</c:v>
                </c:pt>
                <c:pt idx="39">
                  <c:v>-3.9632495839190001</c:v>
                </c:pt>
                <c:pt idx="40">
                  <c:v>-3.9727645765026804</c:v>
                </c:pt>
                <c:pt idx="41">
                  <c:v>-3.9628903143842029</c:v>
                </c:pt>
                <c:pt idx="42">
                  <c:v>-3.9618603281120501</c:v>
                </c:pt>
                <c:pt idx="43">
                  <c:v>-3.9873064203217656</c:v>
                </c:pt>
                <c:pt idx="44">
                  <c:v>-3.9941935403057416</c:v>
                </c:pt>
                <c:pt idx="45">
                  <c:v>-3.9888990634171737</c:v>
                </c:pt>
                <c:pt idx="46">
                  <c:v>-4.0372803050170152</c:v>
                </c:pt>
                <c:pt idx="47">
                  <c:v>-4.094348959704921</c:v>
                </c:pt>
                <c:pt idx="48">
                  <c:v>-4.1051750660122392</c:v>
                </c:pt>
                <c:pt idx="49">
                  <c:v>-4.1364420732128391</c:v>
                </c:pt>
                <c:pt idx="50">
                  <c:v>-4.1217267324348787</c:v>
                </c:pt>
                <c:pt idx="51">
                  <c:v>-4.0783292341013011</c:v>
                </c:pt>
                <c:pt idx="52">
                  <c:v>-4.0969329293230219</c:v>
                </c:pt>
                <c:pt idx="53">
                  <c:v>-4.0977561921987737</c:v>
                </c:pt>
                <c:pt idx="54">
                  <c:v>-4.0955322736485984</c:v>
                </c:pt>
                <c:pt idx="55">
                  <c:v>-4.1138428118429342</c:v>
                </c:pt>
                <c:pt idx="56">
                  <c:v>-4.1204413102703494</c:v>
                </c:pt>
                <c:pt idx="57">
                  <c:v>-4.1179636229865597</c:v>
                </c:pt>
                <c:pt idx="58">
                  <c:v>-4.1382983665031237</c:v>
                </c:pt>
                <c:pt idx="59">
                  <c:v>-4.1638221407632399</c:v>
                </c:pt>
                <c:pt idx="60">
                  <c:v>-4.2002368048689638</c:v>
                </c:pt>
                <c:pt idx="61">
                  <c:v>-4.2064182023316761</c:v>
                </c:pt>
                <c:pt idx="62">
                  <c:v>-4.208093788864673</c:v>
                </c:pt>
                <c:pt idx="63">
                  <c:v>-4.2172266702551413</c:v>
                </c:pt>
                <c:pt idx="64">
                  <c:v>-4.2564425571761886</c:v>
                </c:pt>
                <c:pt idx="65">
                  <c:v>-4.2856455304232179</c:v>
                </c:pt>
                <c:pt idx="66">
                  <c:v>-4.2658793543397948</c:v>
                </c:pt>
                <c:pt idx="67">
                  <c:v>-4.270246187930697</c:v>
                </c:pt>
                <c:pt idx="68">
                  <c:v>-4.341898269024254</c:v>
                </c:pt>
                <c:pt idx="69">
                  <c:v>-4.3391395571835973</c:v>
                </c:pt>
                <c:pt idx="70">
                  <c:v>-4.2530663653165135</c:v>
                </c:pt>
                <c:pt idx="71">
                  <c:v>-4.2485150189910001</c:v>
                </c:pt>
                <c:pt idx="72">
                  <c:v>-4.276173755137731</c:v>
                </c:pt>
                <c:pt idx="73">
                  <c:v>-4.2798668468172227</c:v>
                </c:pt>
                <c:pt idx="74">
                  <c:v>-4.2787533082605274</c:v>
                </c:pt>
                <c:pt idx="75">
                  <c:v>-4.2994079198162369</c:v>
                </c:pt>
                <c:pt idx="76">
                  <c:v>-4.3360396044159009</c:v>
                </c:pt>
                <c:pt idx="77">
                  <c:v>-4.3616992622504993</c:v>
                </c:pt>
                <c:pt idx="78">
                  <c:v>-4.3423986331527633</c:v>
                </c:pt>
                <c:pt idx="79">
                  <c:v>-4.355072119021453</c:v>
                </c:pt>
                <c:pt idx="80">
                  <c:v>-4.4008321975789357</c:v>
                </c:pt>
                <c:pt idx="81">
                  <c:v>-4.3871642279974994</c:v>
                </c:pt>
                <c:pt idx="82">
                  <c:v>-4.3874388391519465</c:v>
                </c:pt>
                <c:pt idx="83">
                  <c:v>-4.4125027358187676</c:v>
                </c:pt>
                <c:pt idx="84">
                  <c:v>-4.4097632155897806</c:v>
                </c:pt>
                <c:pt idx="85">
                  <c:v>-4.4083455107522189</c:v>
                </c:pt>
                <c:pt idx="86">
                  <c:v>-4.4120159497154443</c:v>
                </c:pt>
                <c:pt idx="87">
                  <c:v>-4.453982917340868</c:v>
                </c:pt>
                <c:pt idx="88">
                  <c:v>-4.4492911183484614</c:v>
                </c:pt>
                <c:pt idx="89">
                  <c:v>-4.4450275827574348</c:v>
                </c:pt>
                <c:pt idx="90">
                  <c:v>-4.4623687482375649</c:v>
                </c:pt>
                <c:pt idx="91">
                  <c:v>-4.4864243393042749</c:v>
                </c:pt>
                <c:pt idx="92">
                  <c:v>-4.5187092827963244</c:v>
                </c:pt>
                <c:pt idx="93">
                  <c:v>-4.493479862228857</c:v>
                </c:pt>
                <c:pt idx="94">
                  <c:v>-4.4996606841655327</c:v>
                </c:pt>
                <c:pt idx="95">
                  <c:v>-4.5211242908717404</c:v>
                </c:pt>
                <c:pt idx="96">
                  <c:v>-4.6099820075519196</c:v>
                </c:pt>
                <c:pt idx="97">
                  <c:v>-4.7222351744007982</c:v>
                </c:pt>
                <c:pt idx="98">
                  <c:v>-1.593082399258213</c:v>
                </c:pt>
              </c:numCache>
            </c:numRef>
          </c:xVal>
          <c:yVal>
            <c:numRef>
              <c:f>'ZnO-32mN-10'!$J$2:$J$100</c:f>
              <c:numCache>
                <c:formatCode>General</c:formatCode>
                <c:ptCount val="99"/>
                <c:pt idx="1">
                  <c:v>18.610893801513072</c:v>
                </c:pt>
                <c:pt idx="2">
                  <c:v>18.606588221036123</c:v>
                </c:pt>
                <c:pt idx="3">
                  <c:v>18.602433883050878</c:v>
                </c:pt>
                <c:pt idx="4">
                  <c:v>18.598510432247135</c:v>
                </c:pt>
                <c:pt idx="5">
                  <c:v>18.594752411632644</c:v>
                </c:pt>
                <c:pt idx="6">
                  <c:v>18.591173560867688</c:v>
                </c:pt>
                <c:pt idx="7">
                  <c:v>18.587827783092241</c:v>
                </c:pt>
                <c:pt idx="8">
                  <c:v>18.584562127892582</c:v>
                </c:pt>
                <c:pt idx="9">
                  <c:v>18.581389789790162</c:v>
                </c:pt>
                <c:pt idx="10">
                  <c:v>18.578259832708042</c:v>
                </c:pt>
                <c:pt idx="11">
                  <c:v>18.574912048810567</c:v>
                </c:pt>
                <c:pt idx="12">
                  <c:v>18.571635785988473</c:v>
                </c:pt>
                <c:pt idx="13">
                  <c:v>18.568478792872547</c:v>
                </c:pt>
                <c:pt idx="14">
                  <c:v>18.565413003713914</c:v>
                </c:pt>
                <c:pt idx="15">
                  <c:v>18.562451498219751</c:v>
                </c:pt>
                <c:pt idx="16">
                  <c:v>18.559560007991859</c:v>
                </c:pt>
                <c:pt idx="17">
                  <c:v>18.556702392493527</c:v>
                </c:pt>
                <c:pt idx="18">
                  <c:v>18.553909703543059</c:v>
                </c:pt>
                <c:pt idx="19">
                  <c:v>18.551200412850754</c:v>
                </c:pt>
                <c:pt idx="20">
                  <c:v>18.548531917695449</c:v>
                </c:pt>
                <c:pt idx="21">
                  <c:v>18.545930784426858</c:v>
                </c:pt>
                <c:pt idx="22">
                  <c:v>18.543386610705117</c:v>
                </c:pt>
                <c:pt idx="23">
                  <c:v>18.540856470835045</c:v>
                </c:pt>
                <c:pt idx="24">
                  <c:v>18.538352265796821</c:v>
                </c:pt>
                <c:pt idx="25">
                  <c:v>18.535899051049721</c:v>
                </c:pt>
                <c:pt idx="26">
                  <c:v>18.533481612775905</c:v>
                </c:pt>
                <c:pt idx="27">
                  <c:v>18.531122656397542</c:v>
                </c:pt>
                <c:pt idx="28">
                  <c:v>18.528789278076026</c:v>
                </c:pt>
                <c:pt idx="29">
                  <c:v>18.526496007546172</c:v>
                </c:pt>
                <c:pt idx="30">
                  <c:v>18.524251551415507</c:v>
                </c:pt>
                <c:pt idx="31">
                  <c:v>18.522086796260997</c:v>
                </c:pt>
                <c:pt idx="32">
                  <c:v>18.5199388102276</c:v>
                </c:pt>
                <c:pt idx="33">
                  <c:v>18.517848034002728</c:v>
                </c:pt>
                <c:pt idx="34">
                  <c:v>18.515772870530718</c:v>
                </c:pt>
                <c:pt idx="35">
                  <c:v>18.51370340031087</c:v>
                </c:pt>
                <c:pt idx="36">
                  <c:v>18.511648990232914</c:v>
                </c:pt>
                <c:pt idx="37">
                  <c:v>18.509631986784388</c:v>
                </c:pt>
                <c:pt idx="38">
                  <c:v>18.507657168900739</c:v>
                </c:pt>
                <c:pt idx="39">
                  <c:v>18.505703568102462</c:v>
                </c:pt>
                <c:pt idx="40">
                  <c:v>18.503780533105463</c:v>
                </c:pt>
                <c:pt idx="41">
                  <c:v>18.501876376003199</c:v>
                </c:pt>
                <c:pt idx="42">
                  <c:v>18.500023911094349</c:v>
                </c:pt>
                <c:pt idx="43">
                  <c:v>18.498209437168303</c:v>
                </c:pt>
                <c:pt idx="44">
                  <c:v>18.49641291961639</c:v>
                </c:pt>
                <c:pt idx="45">
                  <c:v>18.494631285262081</c:v>
                </c:pt>
                <c:pt idx="46">
                  <c:v>18.492882104041499</c:v>
                </c:pt>
                <c:pt idx="47">
                  <c:v>18.491164294785762</c:v>
                </c:pt>
                <c:pt idx="48">
                  <c:v>18.489452828227009</c:v>
                </c:pt>
                <c:pt idx="49">
                  <c:v>18.487775845574419</c:v>
                </c:pt>
                <c:pt idx="50">
                  <c:v>18.486126371008577</c:v>
                </c:pt>
                <c:pt idx="51">
                  <c:v>18.48446562911402</c:v>
                </c:pt>
                <c:pt idx="52">
                  <c:v>18.482797097071906</c:v>
                </c:pt>
                <c:pt idx="53">
                  <c:v>18.481151682033993</c:v>
                </c:pt>
                <c:pt idx="54">
                  <c:v>18.47949812469896</c:v>
                </c:pt>
                <c:pt idx="55">
                  <c:v>18.477879781816238</c:v>
                </c:pt>
                <c:pt idx="56">
                  <c:v>18.476285911541172</c:v>
                </c:pt>
                <c:pt idx="57">
                  <c:v>18.47471906613675</c:v>
                </c:pt>
                <c:pt idx="58">
                  <c:v>18.473149771593</c:v>
                </c:pt>
                <c:pt idx="59">
                  <c:v>18.471616801101895</c:v>
                </c:pt>
                <c:pt idx="60">
                  <c:v>18.470125052635836</c:v>
                </c:pt>
                <c:pt idx="61">
                  <c:v>18.468638480223273</c:v>
                </c:pt>
                <c:pt idx="62">
                  <c:v>18.467189670615603</c:v>
                </c:pt>
                <c:pt idx="63">
                  <c:v>18.465709534025319</c:v>
                </c:pt>
                <c:pt idx="64">
                  <c:v>18.464231272560671</c:v>
                </c:pt>
                <c:pt idx="65">
                  <c:v>18.462759087742793</c:v>
                </c:pt>
                <c:pt idx="66">
                  <c:v>18.461314473019982</c:v>
                </c:pt>
                <c:pt idx="67">
                  <c:v>18.45986373372121</c:v>
                </c:pt>
                <c:pt idx="68">
                  <c:v>18.4584247553382</c:v>
                </c:pt>
                <c:pt idx="69">
                  <c:v>18.456995078742633</c:v>
                </c:pt>
                <c:pt idx="70">
                  <c:v>18.455580372503768</c:v>
                </c:pt>
                <c:pt idx="71">
                  <c:v>18.454172186841681</c:v>
                </c:pt>
                <c:pt idx="72">
                  <c:v>18.452807990029761</c:v>
                </c:pt>
                <c:pt idx="73">
                  <c:v>18.451464375750575</c:v>
                </c:pt>
                <c:pt idx="74">
                  <c:v>18.450122017349038</c:v>
                </c:pt>
                <c:pt idx="75">
                  <c:v>18.448811253478627</c:v>
                </c:pt>
                <c:pt idx="76">
                  <c:v>18.447493417347978</c:v>
                </c:pt>
                <c:pt idx="77">
                  <c:v>18.446194054526028</c:v>
                </c:pt>
                <c:pt idx="78">
                  <c:v>18.444892493758406</c:v>
                </c:pt>
                <c:pt idx="79">
                  <c:v>18.443628372664239</c:v>
                </c:pt>
                <c:pt idx="80">
                  <c:v>18.442358376009658</c:v>
                </c:pt>
                <c:pt idx="81">
                  <c:v>18.441079379061041</c:v>
                </c:pt>
                <c:pt idx="82">
                  <c:v>18.439802266679564</c:v>
                </c:pt>
                <c:pt idx="83">
                  <c:v>18.438533613323806</c:v>
                </c:pt>
                <c:pt idx="84">
                  <c:v>18.437281120778891</c:v>
                </c:pt>
                <c:pt idx="85">
                  <c:v>18.43604620914898</c:v>
                </c:pt>
                <c:pt idx="86">
                  <c:v>18.434831387807598</c:v>
                </c:pt>
                <c:pt idx="87">
                  <c:v>18.433635634734483</c:v>
                </c:pt>
                <c:pt idx="88">
                  <c:v>18.432471931241334</c:v>
                </c:pt>
                <c:pt idx="89">
                  <c:v>18.431273259254819</c:v>
                </c:pt>
                <c:pt idx="90">
                  <c:v>18.430082839208428</c:v>
                </c:pt>
                <c:pt idx="91">
                  <c:v>18.42889193814738</c:v>
                </c:pt>
                <c:pt idx="92">
                  <c:v>18.427720883268545</c:v>
                </c:pt>
                <c:pt idx="93">
                  <c:v>18.426564206344871</c:v>
                </c:pt>
                <c:pt idx="94">
                  <c:v>18.42542472299462</c:v>
                </c:pt>
                <c:pt idx="95">
                  <c:v>18.424308735565283</c:v>
                </c:pt>
                <c:pt idx="96">
                  <c:v>18.423224716194511</c:v>
                </c:pt>
                <c:pt idx="97">
                  <c:v>18.422266404402858</c:v>
                </c:pt>
                <c:pt idx="98">
                  <c:v>18.421396954403452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7E-4C21-9A2B-8FDD1D179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05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'ZnO-2mN-15'!$H$2:$H$100</c:f>
              <c:numCache>
                <c:formatCode>General</c:formatCode>
                <c:ptCount val="99"/>
                <c:pt idx="1">
                  <c:v>-3.6227360583709887</c:v>
                </c:pt>
                <c:pt idx="2">
                  <c:v>-3.6325020134006345</c:v>
                </c:pt>
                <c:pt idx="3">
                  <c:v>-3.9047713524895951</c:v>
                </c:pt>
                <c:pt idx="4">
                  <c:v>-3.9865359921681462</c:v>
                </c:pt>
                <c:pt idx="5">
                  <c:v>-3.905602993289202</c:v>
                </c:pt>
                <c:pt idx="6">
                  <c:v>-3.7881706881972925</c:v>
                </c:pt>
                <c:pt idx="7">
                  <c:v>-3.7496521848180921</c:v>
                </c:pt>
                <c:pt idx="8">
                  <c:v>-3.7636498489201613</c:v>
                </c:pt>
                <c:pt idx="9">
                  <c:v>-3.8158774570361764</c:v>
                </c:pt>
                <c:pt idx="10">
                  <c:v>-3.8305463304965364</c:v>
                </c:pt>
                <c:pt idx="11">
                  <c:v>-3.8119016572771556</c:v>
                </c:pt>
                <c:pt idx="12">
                  <c:v>-3.9080007719037764</c:v>
                </c:pt>
                <c:pt idx="13">
                  <c:v>-3.9605234615591032</c:v>
                </c:pt>
                <c:pt idx="14">
                  <c:v>-3.9635590029344323</c:v>
                </c:pt>
                <c:pt idx="15">
                  <c:v>-3.9803177586858935</c:v>
                </c:pt>
                <c:pt idx="16">
                  <c:v>-3.9640342066127343</c:v>
                </c:pt>
                <c:pt idx="17">
                  <c:v>-3.9732217535419672</c:v>
                </c:pt>
                <c:pt idx="18">
                  <c:v>-3.9284636806779463</c:v>
                </c:pt>
                <c:pt idx="19">
                  <c:v>-3.922902924027539</c:v>
                </c:pt>
                <c:pt idx="20">
                  <c:v>-3.9835592739237042</c:v>
                </c:pt>
                <c:pt idx="21">
                  <c:v>-3.9882456262116941</c:v>
                </c:pt>
                <c:pt idx="22">
                  <c:v>-4.0146010086737247</c:v>
                </c:pt>
                <c:pt idx="23">
                  <c:v>-4.0982996413932193</c:v>
                </c:pt>
                <c:pt idx="24">
                  <c:v>-4.1692546217738888</c:v>
                </c:pt>
                <c:pt idx="25">
                  <c:v>-4.2573033704657428</c:v>
                </c:pt>
                <c:pt idx="26">
                  <c:v>-4.3503045202821058</c:v>
                </c:pt>
                <c:pt idx="27">
                  <c:v>-4.3559295872424046</c:v>
                </c:pt>
                <c:pt idx="28">
                  <c:v>-4.3072181002905614</c:v>
                </c:pt>
                <c:pt idx="29">
                  <c:v>-4.2569319119980742</c:v>
                </c:pt>
                <c:pt idx="30">
                  <c:v>-4.2227384016795675</c:v>
                </c:pt>
                <c:pt idx="31">
                  <c:v>-4.2289331982224079</c:v>
                </c:pt>
                <c:pt idx="32">
                  <c:v>-4.2205469749146927</c:v>
                </c:pt>
                <c:pt idx="33">
                  <c:v>-4.2389856226281504</c:v>
                </c:pt>
                <c:pt idx="34">
                  <c:v>-4.2615603680962373</c:v>
                </c:pt>
                <c:pt idx="35">
                  <c:v>-4.2731604091151363</c:v>
                </c:pt>
                <c:pt idx="36">
                  <c:v>-4.3123555243035501</c:v>
                </c:pt>
                <c:pt idx="37">
                  <c:v>-4.289849875763621</c:v>
                </c:pt>
                <c:pt idx="38">
                  <c:v>-4.2676073555100302</c:v>
                </c:pt>
                <c:pt idx="39">
                  <c:v>-4.3212630460301007</c:v>
                </c:pt>
                <c:pt idx="40">
                  <c:v>-4.3314840631218328</c:v>
                </c:pt>
                <c:pt idx="41">
                  <c:v>-4.3020919891025988</c:v>
                </c:pt>
                <c:pt idx="42">
                  <c:v>-4.3524878372435944</c:v>
                </c:pt>
                <c:pt idx="43">
                  <c:v>-4.3651534219070376</c:v>
                </c:pt>
                <c:pt idx="44">
                  <c:v>-4.3880523296176408</c:v>
                </c:pt>
                <c:pt idx="45">
                  <c:v>-4.5040507353181196</c:v>
                </c:pt>
                <c:pt idx="46">
                  <c:v>-4.5193359768764587</c:v>
                </c:pt>
                <c:pt idx="47">
                  <c:v>-4.4331136506476021</c:v>
                </c:pt>
                <c:pt idx="48">
                  <c:v>-4.3805694128639363</c:v>
                </c:pt>
                <c:pt idx="49">
                  <c:v>-4.3789694689220502</c:v>
                </c:pt>
                <c:pt idx="50">
                  <c:v>-4.4302214318757391</c:v>
                </c:pt>
                <c:pt idx="51">
                  <c:v>-4.4589592917776404</c:v>
                </c:pt>
                <c:pt idx="52">
                  <c:v>-4.4617949516694519</c:v>
                </c:pt>
                <c:pt idx="53">
                  <c:v>-4.5267963014762289</c:v>
                </c:pt>
                <c:pt idx="54">
                  <c:v>-4.5633823456791305</c:v>
                </c:pt>
                <c:pt idx="55">
                  <c:v>-4.584793601615484</c:v>
                </c:pt>
                <c:pt idx="56">
                  <c:v>-4.6257364945689003</c:v>
                </c:pt>
                <c:pt idx="57">
                  <c:v>-4.5870096020026221</c:v>
                </c:pt>
                <c:pt idx="58">
                  <c:v>-4.5182966113472496</c:v>
                </c:pt>
                <c:pt idx="59">
                  <c:v>-4.4588873734648544</c:v>
                </c:pt>
                <c:pt idx="60">
                  <c:v>-4.4652935572653618</c:v>
                </c:pt>
                <c:pt idx="61">
                  <c:v>-4.551756163128883</c:v>
                </c:pt>
                <c:pt idx="62">
                  <c:v>-4.6050075433936479</c:v>
                </c:pt>
                <c:pt idx="63">
                  <c:v>-4.5737383489168186</c:v>
                </c:pt>
                <c:pt idx="64">
                  <c:v>-4.5844784044026659</c:v>
                </c:pt>
                <c:pt idx="65">
                  <c:v>-4.5726996021959607</c:v>
                </c:pt>
                <c:pt idx="66">
                  <c:v>-4.4837376371891109</c:v>
                </c:pt>
                <c:pt idx="67">
                  <c:v>-4.4160101441498316</c:v>
                </c:pt>
                <c:pt idx="68">
                  <c:v>-4.4346325124255346</c:v>
                </c:pt>
                <c:pt idx="69">
                  <c:v>-4.5134515926458398</c:v>
                </c:pt>
                <c:pt idx="70">
                  <c:v>-4.5359406349292968</c:v>
                </c:pt>
                <c:pt idx="71">
                  <c:v>-4.5250774237411484</c:v>
                </c:pt>
                <c:pt idx="72">
                  <c:v>-4.6501691313996094</c:v>
                </c:pt>
                <c:pt idx="73">
                  <c:v>-4.7883530013762545</c:v>
                </c:pt>
                <c:pt idx="74">
                  <c:v>-4.647499073952388</c:v>
                </c:pt>
                <c:pt idx="75">
                  <c:v>-4.5557708852452992</c:v>
                </c:pt>
                <c:pt idx="76">
                  <c:v>-4.5831170342428953</c:v>
                </c:pt>
                <c:pt idx="77">
                  <c:v>-4.6015622097197717</c:v>
                </c:pt>
                <c:pt idx="78">
                  <c:v>-4.6423668471292938</c:v>
                </c:pt>
                <c:pt idx="79">
                  <c:v>-4.6394636272012475</c:v>
                </c:pt>
                <c:pt idx="80">
                  <c:v>-4.7114945730992872</c:v>
                </c:pt>
                <c:pt idx="81">
                  <c:v>-4.8490449204130144</c:v>
                </c:pt>
                <c:pt idx="82">
                  <c:v>-4.8630612253795622</c:v>
                </c:pt>
                <c:pt idx="83">
                  <c:v>-4.8053263367537022</c:v>
                </c:pt>
                <c:pt idx="84">
                  <c:v>-4.8921592133678766</c:v>
                </c:pt>
                <c:pt idx="85">
                  <c:v>-4.9654062426561074</c:v>
                </c:pt>
                <c:pt idx="86">
                  <c:v>-4.9298927335031335</c:v>
                </c:pt>
                <c:pt idx="87">
                  <c:v>-4.847728714979131</c:v>
                </c:pt>
                <c:pt idx="88">
                  <c:v>-4.8380714211538418</c:v>
                </c:pt>
                <c:pt idx="89">
                  <c:v>-4.9292752910749522</c:v>
                </c:pt>
                <c:pt idx="90">
                  <c:v>-4.9550728836453457</c:v>
                </c:pt>
                <c:pt idx="91">
                  <c:v>-4.9268048522632393</c:v>
                </c:pt>
                <c:pt idx="92">
                  <c:v>-4.9436716494319413</c:v>
                </c:pt>
                <c:pt idx="93">
                  <c:v>-4.9606062528901482</c:v>
                </c:pt>
                <c:pt idx="94">
                  <c:v>-5.2846798516372093</c:v>
                </c:pt>
                <c:pt idx="95">
                  <c:v>-5.5401735966488435</c:v>
                </c:pt>
                <c:pt idx="96">
                  <c:v>-4.9082772970716126</c:v>
                </c:pt>
                <c:pt idx="97">
                  <c:v>-4.2420343459598788</c:v>
                </c:pt>
                <c:pt idx="98">
                  <c:v>-1.5921129906653777</c:v>
                </c:pt>
              </c:numCache>
            </c:numRef>
          </c:xVal>
          <c:yVal>
            <c:numRef>
              <c:f>'ZnO-2mN-15'!$J$2:$J$100</c:f>
              <c:numCache>
                <c:formatCode>General</c:formatCode>
                <c:ptCount val="99"/>
                <c:pt idx="1">
                  <c:v>18.766513714730575</c:v>
                </c:pt>
                <c:pt idx="2">
                  <c:v>18.763412507958094</c:v>
                </c:pt>
                <c:pt idx="3">
                  <c:v>18.760935652706625</c:v>
                </c:pt>
                <c:pt idx="4">
                  <c:v>18.75902427409077</c:v>
                </c:pt>
                <c:pt idx="5">
                  <c:v>18.757119253350798</c:v>
                </c:pt>
                <c:pt idx="6">
                  <c:v>18.754890359556139</c:v>
                </c:pt>
                <c:pt idx="7">
                  <c:v>18.752495647294634</c:v>
                </c:pt>
                <c:pt idx="8">
                  <c:v>18.750199922521372</c:v>
                </c:pt>
                <c:pt idx="9">
                  <c:v>18.748010671208331</c:v>
                </c:pt>
                <c:pt idx="10">
                  <c:v>18.74598613605297</c:v>
                </c:pt>
                <c:pt idx="11">
                  <c:v>18.743867774163697</c:v>
                </c:pt>
                <c:pt idx="12">
                  <c:v>18.741794471386928</c:v>
                </c:pt>
                <c:pt idx="13">
                  <c:v>18.739767102827258</c:v>
                </c:pt>
                <c:pt idx="14">
                  <c:v>18.737781146322842</c:v>
                </c:pt>
                <c:pt idx="15">
                  <c:v>18.735865536815233</c:v>
                </c:pt>
                <c:pt idx="16">
                  <c:v>18.733936741933569</c:v>
                </c:pt>
                <c:pt idx="17">
                  <c:v>18.7321047260738</c:v>
                </c:pt>
                <c:pt idx="18">
                  <c:v>18.730249056971374</c:v>
                </c:pt>
                <c:pt idx="19">
                  <c:v>18.728298712280154</c:v>
                </c:pt>
                <c:pt idx="20">
                  <c:v>18.726457973967999</c:v>
                </c:pt>
                <c:pt idx="21">
                  <c:v>18.724652333283291</c:v>
                </c:pt>
                <c:pt idx="22">
                  <c:v>18.722832613437362</c:v>
                </c:pt>
                <c:pt idx="23">
                  <c:v>18.721147593767135</c:v>
                </c:pt>
                <c:pt idx="24">
                  <c:v>18.719575416104359</c:v>
                </c:pt>
                <c:pt idx="25">
                  <c:v>18.718098320015407</c:v>
                </c:pt>
                <c:pt idx="26">
                  <c:v>18.716720408842523</c:v>
                </c:pt>
                <c:pt idx="27">
                  <c:v>18.715322999520161</c:v>
                </c:pt>
                <c:pt idx="28">
                  <c:v>18.713984943078781</c:v>
                </c:pt>
                <c:pt idx="29">
                  <c:v>18.712654186839661</c:v>
                </c:pt>
                <c:pt idx="30">
                  <c:v>18.711205184685735</c:v>
                </c:pt>
                <c:pt idx="31">
                  <c:v>18.709756643605893</c:v>
                </c:pt>
                <c:pt idx="32">
                  <c:v>18.708331469958395</c:v>
                </c:pt>
                <c:pt idx="33">
                  <c:v>18.706891523393686</c:v>
                </c:pt>
                <c:pt idx="34">
                  <c:v>18.705544008303971</c:v>
                </c:pt>
                <c:pt idx="35">
                  <c:v>18.70417571518735</c:v>
                </c:pt>
                <c:pt idx="36">
                  <c:v>18.702851521475029</c:v>
                </c:pt>
                <c:pt idx="37">
                  <c:v>18.701570142676708</c:v>
                </c:pt>
                <c:pt idx="38">
                  <c:v>18.700219715660346</c:v>
                </c:pt>
                <c:pt idx="39">
                  <c:v>18.698895518025402</c:v>
                </c:pt>
                <c:pt idx="40">
                  <c:v>18.697661579499488</c:v>
                </c:pt>
                <c:pt idx="41">
                  <c:v>18.696328706357068</c:v>
                </c:pt>
                <c:pt idx="42">
                  <c:v>18.695026307358194</c:v>
                </c:pt>
                <c:pt idx="43">
                  <c:v>18.693792368249465</c:v>
                </c:pt>
                <c:pt idx="44">
                  <c:v>18.692552544775236</c:v>
                </c:pt>
                <c:pt idx="45">
                  <c:v>18.691321981614767</c:v>
                </c:pt>
                <c:pt idx="46">
                  <c:v>18.690177044013161</c:v>
                </c:pt>
                <c:pt idx="47">
                  <c:v>18.689012227392535</c:v>
                </c:pt>
                <c:pt idx="48">
                  <c:v>18.687820329739939</c:v>
                </c:pt>
                <c:pt idx="49">
                  <c:v>18.686563441198199</c:v>
                </c:pt>
                <c:pt idx="50">
                  <c:v>18.685316440609025</c:v>
                </c:pt>
                <c:pt idx="51">
                  <c:v>18.684198553141815</c:v>
                </c:pt>
                <c:pt idx="52">
                  <c:v>18.683017270960391</c:v>
                </c:pt>
                <c:pt idx="53">
                  <c:v>18.68185560818748</c:v>
                </c:pt>
                <c:pt idx="54">
                  <c:v>18.680808769579869</c:v>
                </c:pt>
                <c:pt idx="55">
                  <c:v>18.679758975666871</c:v>
                </c:pt>
                <c:pt idx="56">
                  <c:v>18.678793086627017</c:v>
                </c:pt>
                <c:pt idx="57">
                  <c:v>18.677824944762282</c:v>
                </c:pt>
                <c:pt idx="58">
                  <c:v>18.676812224526113</c:v>
                </c:pt>
                <c:pt idx="59">
                  <c:v>18.675757031212122</c:v>
                </c:pt>
                <c:pt idx="60">
                  <c:v>18.674638366321425</c:v>
                </c:pt>
                <c:pt idx="61">
                  <c:v>18.67356248595015</c:v>
                </c:pt>
                <c:pt idx="62">
                  <c:v>18.672548657551108</c:v>
                </c:pt>
                <c:pt idx="63">
                  <c:v>18.671534113166182</c:v>
                </c:pt>
                <c:pt idx="64">
                  <c:v>18.670490029922782</c:v>
                </c:pt>
                <c:pt idx="65">
                  <c:v>18.669530212457165</c:v>
                </c:pt>
                <c:pt idx="66">
                  <c:v>18.668484318016077</c:v>
                </c:pt>
                <c:pt idx="67">
                  <c:v>18.667388524594156</c:v>
                </c:pt>
                <c:pt idx="68">
                  <c:v>18.666189244607416</c:v>
                </c:pt>
                <c:pt idx="69">
                  <c:v>18.665109143871145</c:v>
                </c:pt>
                <c:pt idx="70">
                  <c:v>18.664081562926555</c:v>
                </c:pt>
                <c:pt idx="71">
                  <c:v>18.663026717819069</c:v>
                </c:pt>
                <c:pt idx="72">
                  <c:v>18.661951945896586</c:v>
                </c:pt>
                <c:pt idx="73">
                  <c:v>18.661069997731644</c:v>
                </c:pt>
                <c:pt idx="74">
                  <c:v>18.660213221165488</c:v>
                </c:pt>
                <c:pt idx="75">
                  <c:v>18.659169070374546</c:v>
                </c:pt>
                <c:pt idx="76">
                  <c:v>18.658170516376984</c:v>
                </c:pt>
                <c:pt idx="77">
                  <c:v>18.657125388289003</c:v>
                </c:pt>
                <c:pt idx="78">
                  <c:v>18.656149548066953</c:v>
                </c:pt>
                <c:pt idx="79">
                  <c:v>18.655218646407889</c:v>
                </c:pt>
                <c:pt idx="80">
                  <c:v>18.654293328945453</c:v>
                </c:pt>
                <c:pt idx="81">
                  <c:v>18.653427412531268</c:v>
                </c:pt>
                <c:pt idx="82">
                  <c:v>18.652612466257871</c:v>
                </c:pt>
                <c:pt idx="83">
                  <c:v>18.651789948907386</c:v>
                </c:pt>
                <c:pt idx="84">
                  <c:v>18.651003294766202</c:v>
                </c:pt>
                <c:pt idx="85">
                  <c:v>18.650339579492886</c:v>
                </c:pt>
                <c:pt idx="86">
                  <c:v>18.649584874565406</c:v>
                </c:pt>
                <c:pt idx="87">
                  <c:v>18.648898996993339</c:v>
                </c:pt>
                <c:pt idx="88">
                  <c:v>18.648076368505826</c:v>
                </c:pt>
                <c:pt idx="89">
                  <c:v>18.647330254035129</c:v>
                </c:pt>
                <c:pt idx="90">
                  <c:v>18.646632036207841</c:v>
                </c:pt>
                <c:pt idx="91">
                  <c:v>18.645952548058286</c:v>
                </c:pt>
                <c:pt idx="92">
                  <c:v>18.645223797461892</c:v>
                </c:pt>
                <c:pt idx="93">
                  <c:v>18.644575493695445</c:v>
                </c:pt>
                <c:pt idx="94">
                  <c:v>18.643864547975394</c:v>
                </c:pt>
                <c:pt idx="95">
                  <c:v>18.643559969688781</c:v>
                </c:pt>
                <c:pt idx="96">
                  <c:v>18.643089567247294</c:v>
                </c:pt>
                <c:pt idx="97">
                  <c:v>18.642154312968362</c:v>
                </c:pt>
                <c:pt idx="98">
                  <c:v>18.640377632370456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D5-4060-8F9F-7982326D0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50000000000001"/>
          <c:min val="18.6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ZnO-12.5mN-15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37000000000004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'ZnO-12.5mN-15'!$H$2:$H$100</c:f>
              <c:numCache>
                <c:formatCode>General</c:formatCode>
                <c:ptCount val="99"/>
                <c:pt idx="1">
                  <c:v>-3.4487245744620356</c:v>
                </c:pt>
                <c:pt idx="2">
                  <c:v>-3.5745526656556414</c:v>
                </c:pt>
                <c:pt idx="3">
                  <c:v>-3.6104173890894518</c:v>
                </c:pt>
                <c:pt idx="4">
                  <c:v>-3.762975214958113</c:v>
                </c:pt>
                <c:pt idx="5">
                  <c:v>-3.8384679328698774</c:v>
                </c:pt>
                <c:pt idx="6">
                  <c:v>-3.7983541904728582</c:v>
                </c:pt>
                <c:pt idx="7">
                  <c:v>-3.770335583432264</c:v>
                </c:pt>
                <c:pt idx="8">
                  <c:v>-3.7890846214275116</c:v>
                </c:pt>
                <c:pt idx="9">
                  <c:v>-3.8589138608554077</c:v>
                </c:pt>
                <c:pt idx="10">
                  <c:v>-3.8128605466368275</c:v>
                </c:pt>
                <c:pt idx="11">
                  <c:v>-3.7532757863054353</c:v>
                </c:pt>
                <c:pt idx="12">
                  <c:v>-3.7902799103825875</c:v>
                </c:pt>
                <c:pt idx="13">
                  <c:v>-3.7957479522950965</c:v>
                </c:pt>
                <c:pt idx="14">
                  <c:v>-3.8209271347733162</c:v>
                </c:pt>
                <c:pt idx="15">
                  <c:v>-3.8506461451618517</c:v>
                </c:pt>
                <c:pt idx="16">
                  <c:v>-3.8670513455256712</c:v>
                </c:pt>
                <c:pt idx="17">
                  <c:v>-3.8944365235374434</c:v>
                </c:pt>
                <c:pt idx="18">
                  <c:v>-3.9512921525109941</c:v>
                </c:pt>
                <c:pt idx="19">
                  <c:v>-3.9898253694879737</c:v>
                </c:pt>
                <c:pt idx="20">
                  <c:v>-3.9571829896954505</c:v>
                </c:pt>
                <c:pt idx="21">
                  <c:v>-3.9314548510647995</c:v>
                </c:pt>
                <c:pt idx="22">
                  <c:v>-3.9344836859652137</c:v>
                </c:pt>
                <c:pt idx="23">
                  <c:v>-4.0120276433135951</c:v>
                </c:pt>
                <c:pt idx="24">
                  <c:v>-4.0899867409235142</c:v>
                </c:pt>
                <c:pt idx="25">
                  <c:v>-4.1136740293853959</c:v>
                </c:pt>
                <c:pt idx="26">
                  <c:v>-4.0935485374586777</c:v>
                </c:pt>
                <c:pt idx="27">
                  <c:v>-4.0766366856575651</c:v>
                </c:pt>
                <c:pt idx="28">
                  <c:v>-4.1476193363413998</c:v>
                </c:pt>
                <c:pt idx="29">
                  <c:v>-4.1796778912328083</c:v>
                </c:pt>
                <c:pt idx="30">
                  <c:v>-4.1500048067624382</c:v>
                </c:pt>
                <c:pt idx="31">
                  <c:v>-4.131143391057015</c:v>
                </c:pt>
                <c:pt idx="32">
                  <c:v>-4.126005467776392</c:v>
                </c:pt>
                <c:pt idx="33">
                  <c:v>-4.1216445457033419</c:v>
                </c:pt>
                <c:pt idx="34">
                  <c:v>-4.1462923328650483</c:v>
                </c:pt>
                <c:pt idx="35">
                  <c:v>-4.2005646242360992</c:v>
                </c:pt>
                <c:pt idx="36">
                  <c:v>-4.2225563249450513</c:v>
                </c:pt>
                <c:pt idx="37">
                  <c:v>-4.2060861687839433</c:v>
                </c:pt>
                <c:pt idx="38">
                  <c:v>-4.1995490990530699</c:v>
                </c:pt>
                <c:pt idx="39">
                  <c:v>-4.1954671911683175</c:v>
                </c:pt>
                <c:pt idx="40">
                  <c:v>-4.2053711154630564</c:v>
                </c:pt>
                <c:pt idx="41">
                  <c:v>-4.2213836880843809</c:v>
                </c:pt>
                <c:pt idx="42">
                  <c:v>-4.2444099053040363</c:v>
                </c:pt>
                <c:pt idx="43">
                  <c:v>-4.2576161514304278</c:v>
                </c:pt>
                <c:pt idx="44">
                  <c:v>-4.2758433636705266</c:v>
                </c:pt>
                <c:pt idx="45">
                  <c:v>-4.3245397054848844</c:v>
                </c:pt>
                <c:pt idx="46">
                  <c:v>-4.2916343595363777</c:v>
                </c:pt>
                <c:pt idx="47">
                  <c:v>-4.2788823893676255</c:v>
                </c:pt>
                <c:pt idx="48">
                  <c:v>-4.3146740422992682</c:v>
                </c:pt>
                <c:pt idx="49">
                  <c:v>-4.3136419986711436</c:v>
                </c:pt>
                <c:pt idx="50">
                  <c:v>-4.308636874413958</c:v>
                </c:pt>
                <c:pt idx="51">
                  <c:v>-4.3143837444517867</c:v>
                </c:pt>
                <c:pt idx="52">
                  <c:v>-4.3306986558453122</c:v>
                </c:pt>
                <c:pt idx="53">
                  <c:v>-4.3327902809804861</c:v>
                </c:pt>
                <c:pt idx="54">
                  <c:v>-4.4026545945767248</c:v>
                </c:pt>
                <c:pt idx="55">
                  <c:v>-4.4797083705109042</c:v>
                </c:pt>
                <c:pt idx="56">
                  <c:v>-4.5060331076424056</c:v>
                </c:pt>
                <c:pt idx="57">
                  <c:v>-4.4945618437717236</c:v>
                </c:pt>
                <c:pt idx="58">
                  <c:v>-4.4362065646887592</c:v>
                </c:pt>
                <c:pt idx="59">
                  <c:v>-4.4377611668302341</c:v>
                </c:pt>
                <c:pt idx="60">
                  <c:v>-4.4739886587650428</c:v>
                </c:pt>
                <c:pt idx="61">
                  <c:v>-4.4539342497729386</c:v>
                </c:pt>
                <c:pt idx="62">
                  <c:v>-4.4132995847915426</c:v>
                </c:pt>
                <c:pt idx="63">
                  <c:v>-4.4189921532479088</c:v>
                </c:pt>
                <c:pt idx="64">
                  <c:v>-4.5144956455730343</c:v>
                </c:pt>
                <c:pt idx="65">
                  <c:v>-4.5579478607354762</c:v>
                </c:pt>
                <c:pt idx="66">
                  <c:v>-4.4819063227862248</c:v>
                </c:pt>
                <c:pt idx="67">
                  <c:v>-4.4343576926802388</c:v>
                </c:pt>
                <c:pt idx="68">
                  <c:v>-4.4319898846821602</c:v>
                </c:pt>
                <c:pt idx="69">
                  <c:v>-4.4385262965558923</c:v>
                </c:pt>
                <c:pt idx="70">
                  <c:v>-4.4456054788778001</c:v>
                </c:pt>
                <c:pt idx="71">
                  <c:v>-4.477326440430752</c:v>
                </c:pt>
                <c:pt idx="72">
                  <c:v>-4.5561515068040528</c:v>
                </c:pt>
                <c:pt idx="73">
                  <c:v>-4.6043172609069094</c:v>
                </c:pt>
                <c:pt idx="74">
                  <c:v>-4.58467492469567</c:v>
                </c:pt>
                <c:pt idx="75">
                  <c:v>-4.5443501017129631</c:v>
                </c:pt>
                <c:pt idx="76">
                  <c:v>-4.5046532754055697</c:v>
                </c:pt>
                <c:pt idx="77">
                  <c:v>-4.5196093617999651</c:v>
                </c:pt>
                <c:pt idx="78">
                  <c:v>-4.5999574395091942</c:v>
                </c:pt>
                <c:pt idx="79">
                  <c:v>-4.5850956545508437</c:v>
                </c:pt>
                <c:pt idx="80">
                  <c:v>-4.511202590157243</c:v>
                </c:pt>
                <c:pt idx="81">
                  <c:v>-4.5555430562921124</c:v>
                </c:pt>
                <c:pt idx="82">
                  <c:v>-4.6078867465094255</c:v>
                </c:pt>
                <c:pt idx="83">
                  <c:v>-4.6111036924837032</c:v>
                </c:pt>
                <c:pt idx="84">
                  <c:v>-4.6469337113486739</c:v>
                </c:pt>
                <c:pt idx="85">
                  <c:v>-4.6822204938745999</c:v>
                </c:pt>
                <c:pt idx="86">
                  <c:v>-4.6735757870718349</c:v>
                </c:pt>
                <c:pt idx="87">
                  <c:v>-4.6424457236585601</c:v>
                </c:pt>
                <c:pt idx="88">
                  <c:v>-4.6282718539171102</c:v>
                </c:pt>
                <c:pt idx="89">
                  <c:v>-4.6230040453241763</c:v>
                </c:pt>
                <c:pt idx="90">
                  <c:v>-4.6648701968612247</c:v>
                </c:pt>
                <c:pt idx="91">
                  <c:v>-4.7511036549177632</c:v>
                </c:pt>
                <c:pt idx="92">
                  <c:v>-4.7729575954984735</c:v>
                </c:pt>
                <c:pt idx="93">
                  <c:v>-4.7471008065441564</c:v>
                </c:pt>
                <c:pt idx="94">
                  <c:v>-4.8464898383780604</c:v>
                </c:pt>
                <c:pt idx="95">
                  <c:v>-5.0355507472311611</c:v>
                </c:pt>
                <c:pt idx="96">
                  <c:v>-4.7447344776941307</c:v>
                </c:pt>
                <c:pt idx="97">
                  <c:v>-1.594704066491675</c:v>
                </c:pt>
              </c:numCache>
            </c:numRef>
          </c:xVal>
          <c:yVal>
            <c:numRef>
              <c:f>'ZnO-12.5mN-15'!$J$2:$J$100</c:f>
              <c:numCache>
                <c:formatCode>General</c:formatCode>
                <c:ptCount val="99"/>
                <c:pt idx="1">
                  <c:v>18.702054888393</c:v>
                </c:pt>
                <c:pt idx="2">
                  <c:v>18.699298301181173</c:v>
                </c:pt>
                <c:pt idx="3">
                  <c:v>18.696546626458712</c:v>
                </c:pt>
                <c:pt idx="4">
                  <c:v>18.694061460504635</c:v>
                </c:pt>
                <c:pt idx="5">
                  <c:v>18.691726187828223</c:v>
                </c:pt>
                <c:pt idx="6">
                  <c:v>18.689504847297229</c:v>
                </c:pt>
                <c:pt idx="7">
                  <c:v>18.687287630615405</c:v>
                </c:pt>
                <c:pt idx="8">
                  <c:v>18.685031141633495</c:v>
                </c:pt>
                <c:pt idx="9">
                  <c:v>18.682838097080761</c:v>
                </c:pt>
                <c:pt idx="10">
                  <c:v>18.68068799202657</c:v>
                </c:pt>
                <c:pt idx="11">
                  <c:v>18.678393374980047</c:v>
                </c:pt>
                <c:pt idx="12">
                  <c:v>18.676189543222595</c:v>
                </c:pt>
                <c:pt idx="13">
                  <c:v>18.674056982914621</c:v>
                </c:pt>
                <c:pt idx="14">
                  <c:v>18.671918290854148</c:v>
                </c:pt>
                <c:pt idx="15">
                  <c:v>18.669844887630845</c:v>
                </c:pt>
                <c:pt idx="16">
                  <c:v>18.667804641136748</c:v>
                </c:pt>
                <c:pt idx="17">
                  <c:v>18.665782798766656</c:v>
                </c:pt>
                <c:pt idx="18">
                  <c:v>18.663777147045643</c:v>
                </c:pt>
                <c:pt idx="19">
                  <c:v>18.661799706267615</c:v>
                </c:pt>
                <c:pt idx="20">
                  <c:v>18.659868218215045</c:v>
                </c:pt>
                <c:pt idx="21">
                  <c:v>18.657896899978468</c:v>
                </c:pt>
                <c:pt idx="22">
                  <c:v>18.655953877110164</c:v>
                </c:pt>
                <c:pt idx="23">
                  <c:v>18.654033168442055</c:v>
                </c:pt>
                <c:pt idx="24">
                  <c:v>18.652143956733049</c:v>
                </c:pt>
                <c:pt idx="25">
                  <c:v>18.650312662833322</c:v>
                </c:pt>
                <c:pt idx="26">
                  <c:v>18.648535170037981</c:v>
                </c:pt>
                <c:pt idx="27">
                  <c:v>18.64677017142127</c:v>
                </c:pt>
                <c:pt idx="28">
                  <c:v>18.645053702397306</c:v>
                </c:pt>
                <c:pt idx="29">
                  <c:v>18.643406206846684</c:v>
                </c:pt>
                <c:pt idx="30">
                  <c:v>18.641768572466791</c:v>
                </c:pt>
                <c:pt idx="31">
                  <c:v>18.640158464302317</c:v>
                </c:pt>
                <c:pt idx="32">
                  <c:v>18.638548871378113</c:v>
                </c:pt>
                <c:pt idx="33">
                  <c:v>18.636959623842969</c:v>
                </c:pt>
                <c:pt idx="34">
                  <c:v>18.635360508517678</c:v>
                </c:pt>
                <c:pt idx="35">
                  <c:v>18.633813971004283</c:v>
                </c:pt>
                <c:pt idx="36">
                  <c:v>18.632278156366908</c:v>
                </c:pt>
                <c:pt idx="37">
                  <c:v>18.630780009473177</c:v>
                </c:pt>
                <c:pt idx="38">
                  <c:v>18.629302630495012</c:v>
                </c:pt>
                <c:pt idx="39">
                  <c:v>18.627846268893439</c:v>
                </c:pt>
                <c:pt idx="40">
                  <c:v>18.626403205046444</c:v>
                </c:pt>
                <c:pt idx="41">
                  <c:v>18.624973920910378</c:v>
                </c:pt>
                <c:pt idx="42">
                  <c:v>18.623563650310402</c:v>
                </c:pt>
                <c:pt idx="43">
                  <c:v>18.622187024054131</c:v>
                </c:pt>
                <c:pt idx="44">
                  <c:v>18.620812479996857</c:v>
                </c:pt>
                <c:pt idx="45">
                  <c:v>18.619432581831081</c:v>
                </c:pt>
                <c:pt idx="46">
                  <c:v>18.618065724448122</c:v>
                </c:pt>
                <c:pt idx="47">
                  <c:v>18.616676751941707</c:v>
                </c:pt>
                <c:pt idx="48">
                  <c:v>18.615332759566094</c:v>
                </c:pt>
                <c:pt idx="49">
                  <c:v>18.613959522804155</c:v>
                </c:pt>
                <c:pt idx="50">
                  <c:v>18.612579762624563</c:v>
                </c:pt>
                <c:pt idx="51">
                  <c:v>18.611218037111289</c:v>
                </c:pt>
                <c:pt idx="52">
                  <c:v>18.609866981024187</c:v>
                </c:pt>
                <c:pt idx="53">
                  <c:v>18.608532166191143</c:v>
                </c:pt>
                <c:pt idx="54">
                  <c:v>18.607216408748933</c:v>
                </c:pt>
                <c:pt idx="55">
                  <c:v>18.605935787194522</c:v>
                </c:pt>
                <c:pt idx="56">
                  <c:v>18.604713796022185</c:v>
                </c:pt>
                <c:pt idx="57">
                  <c:v>18.603479821869847</c:v>
                </c:pt>
                <c:pt idx="58">
                  <c:v>18.602255180033865</c:v>
                </c:pt>
                <c:pt idx="59">
                  <c:v>18.601068682620337</c:v>
                </c:pt>
                <c:pt idx="60">
                  <c:v>18.599859306687684</c:v>
                </c:pt>
                <c:pt idx="61">
                  <c:v>18.59865395241631</c:v>
                </c:pt>
                <c:pt idx="62">
                  <c:v>18.597451742416844</c:v>
                </c:pt>
                <c:pt idx="63">
                  <c:v>18.596267926210505</c:v>
                </c:pt>
                <c:pt idx="64">
                  <c:v>18.595093119219182</c:v>
                </c:pt>
                <c:pt idx="65">
                  <c:v>18.59390882472962</c:v>
                </c:pt>
                <c:pt idx="66">
                  <c:v>18.592761274483834</c:v>
                </c:pt>
                <c:pt idx="67">
                  <c:v>18.591606232572143</c:v>
                </c:pt>
                <c:pt idx="68">
                  <c:v>18.590484698085046</c:v>
                </c:pt>
                <c:pt idx="69">
                  <c:v>18.589331836932029</c:v>
                </c:pt>
                <c:pt idx="70">
                  <c:v>18.588202574393911</c:v>
                </c:pt>
                <c:pt idx="71">
                  <c:v>18.587078847183726</c:v>
                </c:pt>
                <c:pt idx="72">
                  <c:v>18.585962415950803</c:v>
                </c:pt>
                <c:pt idx="73">
                  <c:v>18.584840715391881</c:v>
                </c:pt>
                <c:pt idx="74">
                  <c:v>18.583754026347719</c:v>
                </c:pt>
                <c:pt idx="75">
                  <c:v>18.582693842520992</c:v>
                </c:pt>
                <c:pt idx="76">
                  <c:v>18.581623213040221</c:v>
                </c:pt>
                <c:pt idx="77">
                  <c:v>18.580515366200917</c:v>
                </c:pt>
                <c:pt idx="78">
                  <c:v>18.579415216806545</c:v>
                </c:pt>
                <c:pt idx="79">
                  <c:v>18.578341770521984</c:v>
                </c:pt>
                <c:pt idx="80">
                  <c:v>18.577247967569932</c:v>
                </c:pt>
                <c:pt idx="81">
                  <c:v>18.57617940657228</c:v>
                </c:pt>
                <c:pt idx="82">
                  <c:v>18.57512141213747</c:v>
                </c:pt>
                <c:pt idx="83">
                  <c:v>18.574082715672418</c:v>
                </c:pt>
                <c:pt idx="84">
                  <c:v>18.573067941023272</c:v>
                </c:pt>
                <c:pt idx="85">
                  <c:v>18.572081712931958</c:v>
                </c:pt>
                <c:pt idx="86">
                  <c:v>18.571141077562427</c:v>
                </c:pt>
                <c:pt idx="87">
                  <c:v>18.570171323533536</c:v>
                </c:pt>
                <c:pt idx="88">
                  <c:v>18.569188239194872</c:v>
                </c:pt>
                <c:pt idx="89">
                  <c:v>18.5682373145501</c:v>
                </c:pt>
                <c:pt idx="90">
                  <c:v>18.567278533361282</c:v>
                </c:pt>
                <c:pt idx="91">
                  <c:v>18.566364001120604</c:v>
                </c:pt>
                <c:pt idx="92">
                  <c:v>18.565430010591516</c:v>
                </c:pt>
                <c:pt idx="93">
                  <c:v>18.564515476258499</c:v>
                </c:pt>
                <c:pt idx="94">
                  <c:v>18.563612962858834</c:v>
                </c:pt>
                <c:pt idx="95">
                  <c:v>18.562896143378346</c:v>
                </c:pt>
                <c:pt idx="96">
                  <c:v>18.562288478214931</c:v>
                </c:pt>
                <c:pt idx="97">
                  <c:v>18.561192189871722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6-49E3-B9A2-7DF7ED3B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79999999999998"/>
          <c:min val="18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06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'ZnO-32mN-15'!$H$3:$H$101</c:f>
              <c:numCache>
                <c:formatCode>General</c:formatCode>
                <c:ptCount val="99"/>
                <c:pt idx="0">
                  <c:v>-3.6304245184072275</c:v>
                </c:pt>
                <c:pt idx="1">
                  <c:v>-3.6608008445540974</c:v>
                </c:pt>
                <c:pt idx="2">
                  <c:v>-3.713517444763788</c:v>
                </c:pt>
                <c:pt idx="3">
                  <c:v>-3.725997212822199</c:v>
                </c:pt>
                <c:pt idx="4">
                  <c:v>-3.727523114696814</c:v>
                </c:pt>
                <c:pt idx="5">
                  <c:v>-3.7703173467047328</c:v>
                </c:pt>
                <c:pt idx="6">
                  <c:v>-3.7820725630879162</c:v>
                </c:pt>
                <c:pt idx="7">
                  <c:v>-3.8459929549230663</c:v>
                </c:pt>
                <c:pt idx="8">
                  <c:v>-3.8829681510324758</c:v>
                </c:pt>
                <c:pt idx="9">
                  <c:v>-3.8923078369854514</c:v>
                </c:pt>
                <c:pt idx="10">
                  <c:v>-3.8620576128567423</c:v>
                </c:pt>
                <c:pt idx="11">
                  <c:v>-3.7967782325777355</c:v>
                </c:pt>
                <c:pt idx="12">
                  <c:v>-3.831646052987467</c:v>
                </c:pt>
                <c:pt idx="13">
                  <c:v>-3.879527092060032</c:v>
                </c:pt>
                <c:pt idx="14">
                  <c:v>-3.8955093770107871</c:v>
                </c:pt>
                <c:pt idx="15">
                  <c:v>-3.9630202801547765</c:v>
                </c:pt>
                <c:pt idx="16">
                  <c:v>-3.975603716136503</c:v>
                </c:pt>
                <c:pt idx="17">
                  <c:v>-3.8965824681290551</c:v>
                </c:pt>
                <c:pt idx="18">
                  <c:v>-3.8974985036030585</c:v>
                </c:pt>
                <c:pt idx="19">
                  <c:v>-3.9320293552200836</c:v>
                </c:pt>
                <c:pt idx="20">
                  <c:v>-3.9475611201773213</c:v>
                </c:pt>
                <c:pt idx="21">
                  <c:v>-3.9802865736007904</c:v>
                </c:pt>
                <c:pt idx="22">
                  <c:v>-3.9893573111258225</c:v>
                </c:pt>
                <c:pt idx="23">
                  <c:v>-4.0264672895932545</c:v>
                </c:pt>
                <c:pt idx="24">
                  <c:v>-4.1019953561948865</c:v>
                </c:pt>
                <c:pt idx="25">
                  <c:v>-4.1076316922232898</c:v>
                </c:pt>
                <c:pt idx="26">
                  <c:v>-4.0927640251743718</c:v>
                </c:pt>
                <c:pt idx="27">
                  <c:v>-4.1128158993639747</c:v>
                </c:pt>
                <c:pt idx="28">
                  <c:v>-4.1514511924269302</c:v>
                </c:pt>
                <c:pt idx="29">
                  <c:v>-4.1564564665463077</c:v>
                </c:pt>
                <c:pt idx="30">
                  <c:v>-4.1137785111534075</c:v>
                </c:pt>
                <c:pt idx="31">
                  <c:v>-4.1198605023591375</c:v>
                </c:pt>
                <c:pt idx="32">
                  <c:v>-4.1431111419576547</c:v>
                </c:pt>
                <c:pt idx="33">
                  <c:v>-4.1358761493925424</c:v>
                </c:pt>
                <c:pt idx="34">
                  <c:v>-4.1255705426847538</c:v>
                </c:pt>
                <c:pt idx="35">
                  <c:v>-4.1344896021021089</c:v>
                </c:pt>
                <c:pt idx="36">
                  <c:v>-4.1714698073618708</c:v>
                </c:pt>
                <c:pt idx="37">
                  <c:v>-4.1820537845330419</c:v>
                </c:pt>
                <c:pt idx="38">
                  <c:v>-4.1797220368810528</c:v>
                </c:pt>
                <c:pt idx="39">
                  <c:v>-4.1918152764444203</c:v>
                </c:pt>
                <c:pt idx="40">
                  <c:v>-4.2055390730372251</c:v>
                </c:pt>
                <c:pt idx="41">
                  <c:v>-4.2223641843999253</c:v>
                </c:pt>
                <c:pt idx="42">
                  <c:v>-4.239514134781408</c:v>
                </c:pt>
                <c:pt idx="43">
                  <c:v>-4.25160284033152</c:v>
                </c:pt>
                <c:pt idx="44">
                  <c:v>-4.2683059685021583</c:v>
                </c:pt>
                <c:pt idx="45">
                  <c:v>-4.2526081154340059</c:v>
                </c:pt>
                <c:pt idx="46">
                  <c:v>-4.2173376382401324</c:v>
                </c:pt>
                <c:pt idx="47">
                  <c:v>-4.2316145616961673</c:v>
                </c:pt>
                <c:pt idx="48">
                  <c:v>-4.262546897026029</c:v>
                </c:pt>
                <c:pt idx="49">
                  <c:v>-4.2683585418864141</c:v>
                </c:pt>
                <c:pt idx="50">
                  <c:v>-4.2699538261404104</c:v>
                </c:pt>
                <c:pt idx="51">
                  <c:v>-4.2897682220496121</c:v>
                </c:pt>
                <c:pt idx="52">
                  <c:v>-4.3616304081224504</c:v>
                </c:pt>
                <c:pt idx="53">
                  <c:v>-4.3737740282881266</c:v>
                </c:pt>
                <c:pt idx="54">
                  <c:v>-4.3183587179071479</c:v>
                </c:pt>
                <c:pt idx="55">
                  <c:v>-4.329902382965142</c:v>
                </c:pt>
                <c:pt idx="56">
                  <c:v>-4.3604839156991435</c:v>
                </c:pt>
                <c:pt idx="57">
                  <c:v>-4.4047385359351354</c:v>
                </c:pt>
                <c:pt idx="58">
                  <c:v>-4.4015909339303612</c:v>
                </c:pt>
                <c:pt idx="59">
                  <c:v>-4.3827518402993544</c:v>
                </c:pt>
                <c:pt idx="60">
                  <c:v>-4.4096839826234371</c:v>
                </c:pt>
                <c:pt idx="61">
                  <c:v>-4.4500948534228275</c:v>
                </c:pt>
                <c:pt idx="62">
                  <c:v>-4.4562453314913508</c:v>
                </c:pt>
                <c:pt idx="63">
                  <c:v>-4.4299138890279091</c:v>
                </c:pt>
                <c:pt idx="64">
                  <c:v>-4.4452209287938755</c:v>
                </c:pt>
                <c:pt idx="65">
                  <c:v>-4.4602239231745671</c:v>
                </c:pt>
                <c:pt idx="66">
                  <c:v>-4.4903511484799621</c:v>
                </c:pt>
                <c:pt idx="67">
                  <c:v>-4.5002773386488943</c:v>
                </c:pt>
                <c:pt idx="68">
                  <c:v>-4.4850826619791064</c:v>
                </c:pt>
                <c:pt idx="69">
                  <c:v>-4.48763433568935</c:v>
                </c:pt>
                <c:pt idx="70">
                  <c:v>-4.5052548709096243</c:v>
                </c:pt>
                <c:pt idx="71">
                  <c:v>-4.5641416871372487</c:v>
                </c:pt>
                <c:pt idx="72">
                  <c:v>-4.5458020259976184</c:v>
                </c:pt>
                <c:pt idx="73">
                  <c:v>-4.4705176619941493</c:v>
                </c:pt>
                <c:pt idx="74">
                  <c:v>-4.4472018043567978</c:v>
                </c:pt>
                <c:pt idx="75">
                  <c:v>-4.4738365468078038</c:v>
                </c:pt>
                <c:pt idx="76">
                  <c:v>-4.4964621527475055</c:v>
                </c:pt>
                <c:pt idx="77">
                  <c:v>-4.5136149252969773</c:v>
                </c:pt>
                <c:pt idx="78">
                  <c:v>-4.5324409321708083</c:v>
                </c:pt>
                <c:pt idx="79">
                  <c:v>-4.5255646194027985</c:v>
                </c:pt>
                <c:pt idx="80">
                  <c:v>-4.5299935623308514</c:v>
                </c:pt>
                <c:pt idx="81">
                  <c:v>-4.5691180532724918</c:v>
                </c:pt>
                <c:pt idx="82">
                  <c:v>-4.6348250030392375</c:v>
                </c:pt>
                <c:pt idx="83">
                  <c:v>-4.6355828752473709</c:v>
                </c:pt>
                <c:pt idx="84">
                  <c:v>-4.5619371296561848</c:v>
                </c:pt>
                <c:pt idx="85">
                  <c:v>-4.5424065715853619</c:v>
                </c:pt>
                <c:pt idx="86">
                  <c:v>-4.5422968176524892</c:v>
                </c:pt>
                <c:pt idx="87">
                  <c:v>-4.6033449775491526</c:v>
                </c:pt>
                <c:pt idx="88">
                  <c:v>-4.6516254154223828</c:v>
                </c:pt>
                <c:pt idx="89">
                  <c:v>-4.6113825012368519</c:v>
                </c:pt>
                <c:pt idx="90">
                  <c:v>-4.6150836706641822</c:v>
                </c:pt>
                <c:pt idx="91">
                  <c:v>-4.6052861277665853</c:v>
                </c:pt>
                <c:pt idx="92">
                  <c:v>-4.5988014940567723</c:v>
                </c:pt>
                <c:pt idx="93">
                  <c:v>-4.6227394046221706</c:v>
                </c:pt>
                <c:pt idx="94">
                  <c:v>-4.6004773404583004</c:v>
                </c:pt>
                <c:pt idx="95">
                  <c:v>-4.6117861351602762</c:v>
                </c:pt>
                <c:pt idx="96">
                  <c:v>-1.5897114815107649</c:v>
                </c:pt>
              </c:numCache>
            </c:numRef>
          </c:xVal>
          <c:yVal>
            <c:numRef>
              <c:f>'ZnO-32mN-15'!$J$3:$J$101</c:f>
              <c:numCache>
                <c:formatCode>General</c:formatCode>
                <c:ptCount val="99"/>
                <c:pt idx="0">
                  <c:v>18.578987130975221</c:v>
                </c:pt>
                <c:pt idx="1">
                  <c:v>18.576291119297668</c:v>
                </c:pt>
                <c:pt idx="2">
                  <c:v>18.573725767460942</c:v>
                </c:pt>
                <c:pt idx="3">
                  <c:v>18.571253828122362</c:v>
                </c:pt>
                <c:pt idx="4">
                  <c:v>18.568803748328111</c:v>
                </c:pt>
                <c:pt idx="5">
                  <c:v>18.566400052313146</c:v>
                </c:pt>
                <c:pt idx="6">
                  <c:v>18.564082594815901</c:v>
                </c:pt>
                <c:pt idx="7">
                  <c:v>18.561804817036645</c:v>
                </c:pt>
                <c:pt idx="8">
                  <c:v>18.559600037459063</c:v>
                </c:pt>
                <c:pt idx="9">
                  <c:v>18.557455869901052</c:v>
                </c:pt>
                <c:pt idx="10">
                  <c:v>18.555199928981999</c:v>
                </c:pt>
                <c:pt idx="11">
                  <c:v>18.552991559282042</c:v>
                </c:pt>
                <c:pt idx="12">
                  <c:v>18.550814163496579</c:v>
                </c:pt>
                <c:pt idx="13">
                  <c:v>18.548674947129125</c:v>
                </c:pt>
                <c:pt idx="14">
                  <c:v>18.546582954868118</c:v>
                </c:pt>
                <c:pt idx="15">
                  <c:v>18.544504364245867</c:v>
                </c:pt>
                <c:pt idx="16">
                  <c:v>18.542466314032179</c:v>
                </c:pt>
                <c:pt idx="17">
                  <c:v>18.540451525815371</c:v>
                </c:pt>
                <c:pt idx="18">
                  <c:v>18.538453768227416</c:v>
                </c:pt>
                <c:pt idx="19">
                  <c:v>18.53649714000926</c:v>
                </c:pt>
                <c:pt idx="20">
                  <c:v>18.534581294015396</c:v>
                </c:pt>
                <c:pt idx="21">
                  <c:v>18.532717744656949</c:v>
                </c:pt>
                <c:pt idx="22">
                  <c:v>18.530848878105953</c:v>
                </c:pt>
                <c:pt idx="23">
                  <c:v>18.529001671713146</c:v>
                </c:pt>
                <c:pt idx="24">
                  <c:v>18.527237575317116</c:v>
                </c:pt>
                <c:pt idx="25">
                  <c:v>18.525493771097821</c:v>
                </c:pt>
                <c:pt idx="26">
                  <c:v>18.523773272256879</c:v>
                </c:pt>
                <c:pt idx="27">
                  <c:v>18.522068946466927</c:v>
                </c:pt>
                <c:pt idx="28">
                  <c:v>18.520382876843698</c:v>
                </c:pt>
                <c:pt idx="29">
                  <c:v>18.518718662640307</c:v>
                </c:pt>
                <c:pt idx="30">
                  <c:v>18.517057429115578</c:v>
                </c:pt>
                <c:pt idx="31">
                  <c:v>18.51540178109623</c:v>
                </c:pt>
                <c:pt idx="32">
                  <c:v>18.513786167470435</c:v>
                </c:pt>
                <c:pt idx="33">
                  <c:v>18.512204745541677</c:v>
                </c:pt>
                <c:pt idx="34">
                  <c:v>18.510630853747411</c:v>
                </c:pt>
                <c:pt idx="35">
                  <c:v>18.509084569339965</c:v>
                </c:pt>
                <c:pt idx="36">
                  <c:v>18.50757947533944</c:v>
                </c:pt>
                <c:pt idx="37">
                  <c:v>18.506081635156779</c:v>
                </c:pt>
                <c:pt idx="38">
                  <c:v>18.504608133396889</c:v>
                </c:pt>
                <c:pt idx="39">
                  <c:v>18.503165180134982</c:v>
                </c:pt>
                <c:pt idx="40">
                  <c:v>18.501713210969037</c:v>
                </c:pt>
                <c:pt idx="41">
                  <c:v>18.500268727636932</c:v>
                </c:pt>
                <c:pt idx="42">
                  <c:v>18.498836755701127</c:v>
                </c:pt>
                <c:pt idx="43">
                  <c:v>18.497424238672899</c:v>
                </c:pt>
                <c:pt idx="44">
                  <c:v>18.496021907187465</c:v>
                </c:pt>
                <c:pt idx="45">
                  <c:v>18.494599431870267</c:v>
                </c:pt>
                <c:pt idx="46">
                  <c:v>18.493197965748099</c:v>
                </c:pt>
                <c:pt idx="47">
                  <c:v>18.49179059404856</c:v>
                </c:pt>
                <c:pt idx="48">
                  <c:v>18.490386991227989</c:v>
                </c:pt>
                <c:pt idx="49">
                  <c:v>18.489002966198573</c:v>
                </c:pt>
                <c:pt idx="50">
                  <c:v>18.487631125676611</c:v>
                </c:pt>
                <c:pt idx="51">
                  <c:v>18.486276254562217</c:v>
                </c:pt>
                <c:pt idx="52">
                  <c:v>18.484928163964533</c:v>
                </c:pt>
                <c:pt idx="53">
                  <c:v>18.483597148953752</c:v>
                </c:pt>
                <c:pt idx="54">
                  <c:v>18.482273114373669</c:v>
                </c:pt>
                <c:pt idx="55">
                  <c:v>18.480959737036226</c:v>
                </c:pt>
                <c:pt idx="56">
                  <c:v>18.479631901067322</c:v>
                </c:pt>
                <c:pt idx="57">
                  <c:v>18.478310078040376</c:v>
                </c:pt>
                <c:pt idx="58">
                  <c:v>18.476994040322598</c:v>
                </c:pt>
                <c:pt idx="59">
                  <c:v>18.475691706652594</c:v>
                </c:pt>
                <c:pt idx="60">
                  <c:v>18.474394751176092</c:v>
                </c:pt>
                <c:pt idx="61">
                  <c:v>18.47312709257249</c:v>
                </c:pt>
                <c:pt idx="62">
                  <c:v>18.471878007571707</c:v>
                </c:pt>
                <c:pt idx="63">
                  <c:v>18.470642411997712</c:v>
                </c:pt>
                <c:pt idx="64">
                  <c:v>18.46943921545023</c:v>
                </c:pt>
                <c:pt idx="65">
                  <c:v>18.468251182428698</c:v>
                </c:pt>
                <c:pt idx="66">
                  <c:v>18.467052764852635</c:v>
                </c:pt>
                <c:pt idx="67">
                  <c:v>18.465862519811473</c:v>
                </c:pt>
                <c:pt idx="68">
                  <c:v>18.464677299093793</c:v>
                </c:pt>
                <c:pt idx="69">
                  <c:v>18.463516888228195</c:v>
                </c:pt>
                <c:pt idx="70">
                  <c:v>18.462357133311492</c:v>
                </c:pt>
                <c:pt idx="71">
                  <c:v>18.46119588197293</c:v>
                </c:pt>
                <c:pt idx="72">
                  <c:v>18.460064501228153</c:v>
                </c:pt>
                <c:pt idx="73">
                  <c:v>18.458939412346371</c:v>
                </c:pt>
                <c:pt idx="74">
                  <c:v>18.457828159701702</c:v>
                </c:pt>
                <c:pt idx="75">
                  <c:v>18.456707212762137</c:v>
                </c:pt>
                <c:pt idx="76">
                  <c:v>18.455616915380883</c:v>
                </c:pt>
                <c:pt idx="77">
                  <c:v>18.454537230809084</c:v>
                </c:pt>
                <c:pt idx="78">
                  <c:v>18.453455912353736</c:v>
                </c:pt>
                <c:pt idx="79">
                  <c:v>18.452403234401839</c:v>
                </c:pt>
                <c:pt idx="80">
                  <c:v>18.451349025378505</c:v>
                </c:pt>
                <c:pt idx="81">
                  <c:v>18.450310794990283</c:v>
                </c:pt>
                <c:pt idx="82">
                  <c:v>18.449289394399727</c:v>
                </c:pt>
                <c:pt idx="83">
                  <c:v>18.448254790947523</c:v>
                </c:pt>
                <c:pt idx="84">
                  <c:v>18.447215047174385</c:v>
                </c:pt>
                <c:pt idx="85">
                  <c:v>18.446157868379913</c:v>
                </c:pt>
                <c:pt idx="86">
                  <c:v>18.445107275908843</c:v>
                </c:pt>
                <c:pt idx="87">
                  <c:v>18.444046053647487</c:v>
                </c:pt>
                <c:pt idx="88">
                  <c:v>18.443028546238605</c:v>
                </c:pt>
                <c:pt idx="89">
                  <c:v>18.442025780259701</c:v>
                </c:pt>
                <c:pt idx="90">
                  <c:v>18.441026815277453</c:v>
                </c:pt>
                <c:pt idx="91">
                  <c:v>18.440038138939038</c:v>
                </c:pt>
                <c:pt idx="92">
                  <c:v>18.439047873451567</c:v>
                </c:pt>
                <c:pt idx="93">
                  <c:v>18.438084173307711</c:v>
                </c:pt>
                <c:pt idx="94">
                  <c:v>18.437090851678622</c:v>
                </c:pt>
                <c:pt idx="95">
                  <c:v>18.436019307215439</c:v>
                </c:pt>
                <c:pt idx="96">
                  <c:v>18.435026374939717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2-45FC-BE94-2EF544806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4.8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50000000000002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2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'HS-2mN-5'!$H$2:$H$100</c:f>
              <c:numCache>
                <c:formatCode>General</c:formatCode>
                <c:ptCount val="99"/>
                <c:pt idx="1">
                  <c:v>-2.9316093813078279</c:v>
                </c:pt>
                <c:pt idx="2">
                  <c:v>-3.0504649349857216</c:v>
                </c:pt>
                <c:pt idx="3">
                  <c:v>-3.021293671870104</c:v>
                </c:pt>
                <c:pt idx="4">
                  <c:v>-3.0525417557335217</c:v>
                </c:pt>
                <c:pt idx="5">
                  <c:v>-3.0846915254146423</c:v>
                </c:pt>
                <c:pt idx="6">
                  <c:v>-3.1355909342360939</c:v>
                </c:pt>
                <c:pt idx="7">
                  <c:v>-3.2031506758514197</c:v>
                </c:pt>
                <c:pt idx="8">
                  <c:v>-3.2706978229494119</c:v>
                </c:pt>
                <c:pt idx="9">
                  <c:v>-3.3376117470211502</c:v>
                </c:pt>
                <c:pt idx="10">
                  <c:v>-3.3114743717452866</c:v>
                </c:pt>
                <c:pt idx="11">
                  <c:v>-3.3086341540015316</c:v>
                </c:pt>
                <c:pt idx="12">
                  <c:v>-3.3793638987340628</c:v>
                </c:pt>
                <c:pt idx="13">
                  <c:v>-3.4343106856343053</c:v>
                </c:pt>
                <c:pt idx="14">
                  <c:v>-3.4651537638412049</c:v>
                </c:pt>
                <c:pt idx="15">
                  <c:v>-3.4551312119598512</c:v>
                </c:pt>
                <c:pt idx="16">
                  <c:v>-3.4856220410431242</c:v>
                </c:pt>
                <c:pt idx="17">
                  <c:v>-3.563830399551553</c:v>
                </c:pt>
                <c:pt idx="18">
                  <c:v>-3.6185778211741861</c:v>
                </c:pt>
                <c:pt idx="19">
                  <c:v>-3.6139350998351425</c:v>
                </c:pt>
                <c:pt idx="20">
                  <c:v>-3.6689139968809594</c:v>
                </c:pt>
                <c:pt idx="21">
                  <c:v>-3.8088768999298241</c:v>
                </c:pt>
                <c:pt idx="22">
                  <c:v>-3.8496216767186522</c:v>
                </c:pt>
                <c:pt idx="23">
                  <c:v>-3.8031135831149809</c:v>
                </c:pt>
                <c:pt idx="24">
                  <c:v>-3.8770101616415502</c:v>
                </c:pt>
                <c:pt idx="25">
                  <c:v>-3.9463247081580226</c:v>
                </c:pt>
                <c:pt idx="26">
                  <c:v>-3.9417532481908655</c:v>
                </c:pt>
                <c:pt idx="27">
                  <c:v>-3.9682833154727564</c:v>
                </c:pt>
                <c:pt idx="28">
                  <c:v>-4.0129239334900193</c:v>
                </c:pt>
                <c:pt idx="29">
                  <c:v>-4.0052757571647906</c:v>
                </c:pt>
                <c:pt idx="30">
                  <c:v>-3.954920019987394</c:v>
                </c:pt>
                <c:pt idx="31">
                  <c:v>-3.977248517639532</c:v>
                </c:pt>
                <c:pt idx="32">
                  <c:v>-4.0288636155005406</c:v>
                </c:pt>
                <c:pt idx="33">
                  <c:v>-4.0283680949499052</c:v>
                </c:pt>
                <c:pt idx="34">
                  <c:v>-4.0159782413465441</c:v>
                </c:pt>
                <c:pt idx="35">
                  <c:v>-4.0744969352078453</c:v>
                </c:pt>
                <c:pt idx="36">
                  <c:v>-4.0942739005180178</c:v>
                </c:pt>
                <c:pt idx="37">
                  <c:v>-4.0631755033302728</c:v>
                </c:pt>
                <c:pt idx="38">
                  <c:v>-4.0793580827717131</c:v>
                </c:pt>
                <c:pt idx="39">
                  <c:v>-4.0962140622189533</c:v>
                </c:pt>
                <c:pt idx="40">
                  <c:v>-4.1276044932216678</c:v>
                </c:pt>
                <c:pt idx="41">
                  <c:v>-4.2074822695837932</c:v>
                </c:pt>
                <c:pt idx="42">
                  <c:v>-4.2298282362560773</c:v>
                </c:pt>
                <c:pt idx="43">
                  <c:v>-4.2126909322744863</c:v>
                </c:pt>
                <c:pt idx="44">
                  <c:v>-4.2411291494698986</c:v>
                </c:pt>
                <c:pt idx="45">
                  <c:v>-4.2146829773575698</c:v>
                </c:pt>
                <c:pt idx="46">
                  <c:v>-4.1946087867556994</c:v>
                </c:pt>
                <c:pt idx="47">
                  <c:v>-4.2001847763467737</c:v>
                </c:pt>
                <c:pt idx="48">
                  <c:v>-4.1779001342370474</c:v>
                </c:pt>
                <c:pt idx="49">
                  <c:v>-4.2103394248481951</c:v>
                </c:pt>
                <c:pt idx="50">
                  <c:v>-4.3003953869358309</c:v>
                </c:pt>
                <c:pt idx="51">
                  <c:v>-4.3504038824624924</c:v>
                </c:pt>
                <c:pt idx="52">
                  <c:v>-4.4401281595235238</c:v>
                </c:pt>
                <c:pt idx="53">
                  <c:v>-4.5515472575923148</c:v>
                </c:pt>
                <c:pt idx="54">
                  <c:v>-4.537695270490846</c:v>
                </c:pt>
                <c:pt idx="55">
                  <c:v>-4.5051974924797689</c:v>
                </c:pt>
                <c:pt idx="56">
                  <c:v>-4.5337970718824252</c:v>
                </c:pt>
                <c:pt idx="57">
                  <c:v>-4.6282668746245577</c:v>
                </c:pt>
                <c:pt idx="58">
                  <c:v>-4.6807000972871302</c:v>
                </c:pt>
                <c:pt idx="59">
                  <c:v>-4.5896603525909514</c:v>
                </c:pt>
                <c:pt idx="60">
                  <c:v>-4.5425468235491655</c:v>
                </c:pt>
                <c:pt idx="61">
                  <c:v>-4.5940441588533281</c:v>
                </c:pt>
                <c:pt idx="62">
                  <c:v>-4.6052237147661277</c:v>
                </c:pt>
                <c:pt idx="63">
                  <c:v>-4.5468101870413129</c:v>
                </c:pt>
                <c:pt idx="64">
                  <c:v>-4.4675622148115917</c:v>
                </c:pt>
                <c:pt idx="65">
                  <c:v>-4.4338595161821397</c:v>
                </c:pt>
                <c:pt idx="66">
                  <c:v>-4.5368252179634538</c:v>
                </c:pt>
                <c:pt idx="67">
                  <c:v>-4.6254839759980717</c:v>
                </c:pt>
                <c:pt idx="68">
                  <c:v>-4.564825273335865</c:v>
                </c:pt>
                <c:pt idx="69">
                  <c:v>-4.5543866242999265</c:v>
                </c:pt>
                <c:pt idx="70">
                  <c:v>-4.6261786120214703</c:v>
                </c:pt>
                <c:pt idx="71">
                  <c:v>-4.6693827887681136</c:v>
                </c:pt>
                <c:pt idx="72">
                  <c:v>-4.6858529738571004</c:v>
                </c:pt>
                <c:pt idx="73">
                  <c:v>-4.6290482543487981</c:v>
                </c:pt>
                <c:pt idx="74">
                  <c:v>-4.5768412522853135</c:v>
                </c:pt>
                <c:pt idx="75">
                  <c:v>-4.5384845561857485</c:v>
                </c:pt>
                <c:pt idx="76">
                  <c:v>-4.5492452207162781</c:v>
                </c:pt>
                <c:pt idx="77">
                  <c:v>-4.6385915526480854</c:v>
                </c:pt>
                <c:pt idx="78">
                  <c:v>-4.6135501910239158</c:v>
                </c:pt>
                <c:pt idx="79">
                  <c:v>-4.5605217004826377</c:v>
                </c:pt>
                <c:pt idx="80">
                  <c:v>-4.626900679527858</c:v>
                </c:pt>
                <c:pt idx="81">
                  <c:v>-4.7586817896332123</c:v>
                </c:pt>
                <c:pt idx="82">
                  <c:v>-4.8530249955033433</c:v>
                </c:pt>
                <c:pt idx="83">
                  <c:v>-4.940781835370716</c:v>
                </c:pt>
                <c:pt idx="84">
                  <c:v>-5.0051240816998943</c:v>
                </c:pt>
                <c:pt idx="85">
                  <c:v>-5.0975270790717691</c:v>
                </c:pt>
                <c:pt idx="86">
                  <c:v>-5.0918469073912114</c:v>
                </c:pt>
                <c:pt idx="87">
                  <c:v>-4.9185051975021388</c:v>
                </c:pt>
                <c:pt idx="88">
                  <c:v>-4.8328668880154178</c:v>
                </c:pt>
                <c:pt idx="89">
                  <c:v>-4.8642087845949993</c:v>
                </c:pt>
                <c:pt idx="90">
                  <c:v>-4.9796914704217938</c:v>
                </c:pt>
                <c:pt idx="91">
                  <c:v>-5.1727694840540632</c:v>
                </c:pt>
                <c:pt idx="92">
                  <c:v>-5.4065241772037282</c:v>
                </c:pt>
                <c:pt idx="93">
                  <c:v>-5.3954025141669808</c:v>
                </c:pt>
                <c:pt idx="94">
                  <c:v>-5.7548904246607089</c:v>
                </c:pt>
                <c:pt idx="95">
                  <c:v>-6.2653496490284644</c:v>
                </c:pt>
                <c:pt idx="96">
                  <c:v>-4.8580614222053891</c:v>
                </c:pt>
                <c:pt idx="97">
                  <c:v>-3.7971305984539323</c:v>
                </c:pt>
                <c:pt idx="98">
                  <c:v>-1.5981669493182773</c:v>
                </c:pt>
              </c:numCache>
            </c:numRef>
          </c:xVal>
          <c:yVal>
            <c:numRef>
              <c:f>'HS-2mN-5'!$J$2:$J$100</c:f>
              <c:numCache>
                <c:formatCode>General</c:formatCode>
                <c:ptCount val="99"/>
                <c:pt idx="1">
                  <c:v>18.998369949292879</c:v>
                </c:pt>
                <c:pt idx="2">
                  <c:v>18.993678356092939</c:v>
                </c:pt>
                <c:pt idx="3">
                  <c:v>18.988945736442535</c:v>
                </c:pt>
                <c:pt idx="4">
                  <c:v>18.984467995898545</c:v>
                </c:pt>
                <c:pt idx="5">
                  <c:v>18.980016928211477</c:v>
                </c:pt>
                <c:pt idx="6">
                  <c:v>18.975717308332847</c:v>
                </c:pt>
                <c:pt idx="7">
                  <c:v>18.971753205833309</c:v>
                </c:pt>
                <c:pt idx="8">
                  <c:v>18.968017897801989</c:v>
                </c:pt>
                <c:pt idx="9">
                  <c:v>18.96442075738846</c:v>
                </c:pt>
                <c:pt idx="10">
                  <c:v>18.96108597101718</c:v>
                </c:pt>
                <c:pt idx="11">
                  <c:v>18.957349618175868</c:v>
                </c:pt>
                <c:pt idx="12">
                  <c:v>18.953818290558225</c:v>
                </c:pt>
                <c:pt idx="13">
                  <c:v>18.950425610900446</c:v>
                </c:pt>
                <c:pt idx="14">
                  <c:v>18.947134469172543</c:v>
                </c:pt>
                <c:pt idx="15">
                  <c:v>18.943868295730905</c:v>
                </c:pt>
                <c:pt idx="16">
                  <c:v>18.940784633577881</c:v>
                </c:pt>
                <c:pt idx="17">
                  <c:v>18.937846687284388</c:v>
                </c:pt>
                <c:pt idx="18">
                  <c:v>18.935016567059517</c:v>
                </c:pt>
                <c:pt idx="19">
                  <c:v>18.932292963633881</c:v>
                </c:pt>
                <c:pt idx="20">
                  <c:v>18.929598082731818</c:v>
                </c:pt>
                <c:pt idx="21">
                  <c:v>18.927084228990349</c:v>
                </c:pt>
                <c:pt idx="22">
                  <c:v>18.924850978932728</c:v>
                </c:pt>
                <c:pt idx="23">
                  <c:v>18.922694043497362</c:v>
                </c:pt>
                <c:pt idx="24">
                  <c:v>18.92047762983648</c:v>
                </c:pt>
                <c:pt idx="25">
                  <c:v>18.918495370731009</c:v>
                </c:pt>
                <c:pt idx="26">
                  <c:v>18.916579848769423</c:v>
                </c:pt>
                <c:pt idx="27">
                  <c:v>18.914678746019746</c:v>
                </c:pt>
                <c:pt idx="28">
                  <c:v>18.912830140561738</c:v>
                </c:pt>
                <c:pt idx="29">
                  <c:v>18.910977499602179</c:v>
                </c:pt>
                <c:pt idx="30">
                  <c:v>18.909115719645168</c:v>
                </c:pt>
                <c:pt idx="31">
                  <c:v>18.907234858998663</c:v>
                </c:pt>
                <c:pt idx="32">
                  <c:v>18.90539258557331</c:v>
                </c:pt>
                <c:pt idx="33">
                  <c:v>18.903674518069195</c:v>
                </c:pt>
                <c:pt idx="34">
                  <c:v>18.901937393256162</c:v>
                </c:pt>
                <c:pt idx="35">
                  <c:v>18.900230762149768</c:v>
                </c:pt>
                <c:pt idx="36">
                  <c:v>18.898655662152027</c:v>
                </c:pt>
                <c:pt idx="37">
                  <c:v>18.897044658290561</c:v>
                </c:pt>
                <c:pt idx="38">
                  <c:v>18.895403481078958</c:v>
                </c:pt>
                <c:pt idx="39">
                  <c:v>18.893845194638374</c:v>
                </c:pt>
                <c:pt idx="40">
                  <c:v>18.892267604313165</c:v>
                </c:pt>
                <c:pt idx="41">
                  <c:v>18.890741812066569</c:v>
                </c:pt>
                <c:pt idx="42">
                  <c:v>18.889240048877671</c:v>
                </c:pt>
                <c:pt idx="43">
                  <c:v>18.887679286904145</c:v>
                </c:pt>
                <c:pt idx="44">
                  <c:v>18.886114936338569</c:v>
                </c:pt>
                <c:pt idx="45">
                  <c:v>18.8846683848015</c:v>
                </c:pt>
                <c:pt idx="46">
                  <c:v>18.883018054129579</c:v>
                </c:pt>
                <c:pt idx="47">
                  <c:v>18.881453582114297</c:v>
                </c:pt>
                <c:pt idx="48">
                  <c:v>18.879961814583144</c:v>
                </c:pt>
                <c:pt idx="49">
                  <c:v>18.878490951485364</c:v>
                </c:pt>
                <c:pt idx="50">
                  <c:v>18.877066400061803</c:v>
                </c:pt>
                <c:pt idx="51">
                  <c:v>18.875756474145792</c:v>
                </c:pt>
                <c:pt idx="52">
                  <c:v>18.874441377650484</c:v>
                </c:pt>
                <c:pt idx="53">
                  <c:v>18.873315050509813</c:v>
                </c:pt>
                <c:pt idx="54">
                  <c:v>18.872131195796548</c:v>
                </c:pt>
                <c:pt idx="55">
                  <c:v>18.87106499168204</c:v>
                </c:pt>
                <c:pt idx="56">
                  <c:v>18.870018010919743</c:v>
                </c:pt>
                <c:pt idx="57">
                  <c:v>18.868960967346325</c:v>
                </c:pt>
                <c:pt idx="58">
                  <c:v>18.867961026128601</c:v>
                </c:pt>
                <c:pt idx="59">
                  <c:v>18.866992002002377</c:v>
                </c:pt>
                <c:pt idx="60">
                  <c:v>18.865880540717104</c:v>
                </c:pt>
                <c:pt idx="61">
                  <c:v>18.8648122732465</c:v>
                </c:pt>
                <c:pt idx="62">
                  <c:v>18.86379180068046</c:v>
                </c:pt>
                <c:pt idx="63">
                  <c:v>18.862749505187832</c:v>
                </c:pt>
                <c:pt idx="64">
                  <c:v>18.861703612243925</c:v>
                </c:pt>
                <c:pt idx="65">
                  <c:v>18.860601101060542</c:v>
                </c:pt>
                <c:pt idx="66">
                  <c:v>18.859481054155196</c:v>
                </c:pt>
                <c:pt idx="67">
                  <c:v>18.858573870554562</c:v>
                </c:pt>
                <c:pt idx="68">
                  <c:v>18.857622277538596</c:v>
                </c:pt>
                <c:pt idx="69">
                  <c:v>18.856595996269238</c:v>
                </c:pt>
                <c:pt idx="70">
                  <c:v>18.855627675916175</c:v>
                </c:pt>
                <c:pt idx="71">
                  <c:v>18.854758687356671</c:v>
                </c:pt>
                <c:pt idx="72">
                  <c:v>18.853761011942641</c:v>
                </c:pt>
                <c:pt idx="73">
                  <c:v>18.85287384376954</c:v>
                </c:pt>
                <c:pt idx="74">
                  <c:v>18.85180547094329</c:v>
                </c:pt>
                <c:pt idx="75">
                  <c:v>18.850776131087294</c:v>
                </c:pt>
                <c:pt idx="76">
                  <c:v>18.849627468481664</c:v>
                </c:pt>
                <c:pt idx="77">
                  <c:v>18.848615895575321</c:v>
                </c:pt>
                <c:pt idx="78">
                  <c:v>18.847655297105167</c:v>
                </c:pt>
                <c:pt idx="79">
                  <c:v>18.846635844833514</c:v>
                </c:pt>
                <c:pt idx="80">
                  <c:v>18.845599688398824</c:v>
                </c:pt>
                <c:pt idx="81">
                  <c:v>18.844703543649089</c:v>
                </c:pt>
                <c:pt idx="82">
                  <c:v>18.843898248633327</c:v>
                </c:pt>
                <c:pt idx="83">
                  <c:v>18.84315314444007</c:v>
                </c:pt>
                <c:pt idx="84">
                  <c:v>18.842508572606878</c:v>
                </c:pt>
                <c:pt idx="85">
                  <c:v>18.841875660515132</c:v>
                </c:pt>
                <c:pt idx="86">
                  <c:v>18.841289179961805</c:v>
                </c:pt>
                <c:pt idx="87">
                  <c:v>18.840648022219487</c:v>
                </c:pt>
                <c:pt idx="88">
                  <c:v>18.839866529937545</c:v>
                </c:pt>
                <c:pt idx="89">
                  <c:v>18.839098252977408</c:v>
                </c:pt>
                <c:pt idx="90">
                  <c:v>18.838347050483325</c:v>
                </c:pt>
                <c:pt idx="91">
                  <c:v>18.837726282579826</c:v>
                </c:pt>
                <c:pt idx="92">
                  <c:v>18.837244690108015</c:v>
                </c:pt>
                <c:pt idx="93">
                  <c:v>18.836851953197083</c:v>
                </c:pt>
                <c:pt idx="94">
                  <c:v>18.836336746163578</c:v>
                </c:pt>
                <c:pt idx="95">
                  <c:v>18.836231104238287</c:v>
                </c:pt>
                <c:pt idx="96">
                  <c:v>18.835973264354184</c:v>
                </c:pt>
                <c:pt idx="97">
                  <c:v>18.834746629895069</c:v>
                </c:pt>
                <c:pt idx="98">
                  <c:v>18.831692415115693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13-417D-B1A3-2D3DFD7D3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7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974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'HS-12.5mN-5'!$H$2:$H$100</c:f>
              <c:numCache>
                <c:formatCode>General</c:formatCode>
                <c:ptCount val="99"/>
                <c:pt idx="1">
                  <c:v>-2.8229293724341771</c:v>
                </c:pt>
                <c:pt idx="2">
                  <c:v>-3.0475687764727071</c:v>
                </c:pt>
                <c:pt idx="3">
                  <c:v>-3.1613303163591651</c:v>
                </c:pt>
                <c:pt idx="4">
                  <c:v>-3.1471261151804049</c:v>
                </c:pt>
                <c:pt idx="5">
                  <c:v>-3.195307216580578</c:v>
                </c:pt>
                <c:pt idx="6">
                  <c:v>-3.2134438608960654</c:v>
                </c:pt>
                <c:pt idx="7">
                  <c:v>-3.278339281915541</c:v>
                </c:pt>
                <c:pt idx="8">
                  <c:v>-3.3254233825615769</c:v>
                </c:pt>
                <c:pt idx="9">
                  <c:v>-3.3558430807687629</c:v>
                </c:pt>
                <c:pt idx="10">
                  <c:v>-3.3138962421733877</c:v>
                </c:pt>
                <c:pt idx="11">
                  <c:v>-3.2725496446381612</c:v>
                </c:pt>
                <c:pt idx="12">
                  <c:v>-3.3211736085971628</c:v>
                </c:pt>
                <c:pt idx="13">
                  <c:v>-3.3755861766234281</c:v>
                </c:pt>
                <c:pt idx="14">
                  <c:v>-3.4141690668257252</c:v>
                </c:pt>
                <c:pt idx="15">
                  <c:v>-3.4414648173282694</c:v>
                </c:pt>
                <c:pt idx="16">
                  <c:v>-3.4632020208162331</c:v>
                </c:pt>
                <c:pt idx="17">
                  <c:v>-3.4937727350088261</c:v>
                </c:pt>
                <c:pt idx="18">
                  <c:v>-3.5296190148214861</c:v>
                </c:pt>
                <c:pt idx="19">
                  <c:v>-3.5637417724604812</c:v>
                </c:pt>
                <c:pt idx="20">
                  <c:v>-3.607461710084217</c:v>
                </c:pt>
                <c:pt idx="21">
                  <c:v>-3.6601622284230215</c:v>
                </c:pt>
                <c:pt idx="22">
                  <c:v>-3.6827527846338279</c:v>
                </c:pt>
                <c:pt idx="23">
                  <c:v>-3.690557718104261</c:v>
                </c:pt>
                <c:pt idx="24">
                  <c:v>-3.7449389528801524</c:v>
                </c:pt>
                <c:pt idx="25">
                  <c:v>-3.7643279179563782</c:v>
                </c:pt>
                <c:pt idx="26">
                  <c:v>-3.7958225518188198</c:v>
                </c:pt>
                <c:pt idx="27">
                  <c:v>-3.8624463899963901</c:v>
                </c:pt>
                <c:pt idx="28">
                  <c:v>-3.9085206456247867</c:v>
                </c:pt>
                <c:pt idx="29">
                  <c:v>-3.9372536717851259</c:v>
                </c:pt>
                <c:pt idx="30">
                  <c:v>-3.9584776380272104</c:v>
                </c:pt>
                <c:pt idx="31">
                  <c:v>-3.9882364332689635</c:v>
                </c:pt>
                <c:pt idx="32">
                  <c:v>-3.9738933943407435</c:v>
                </c:pt>
                <c:pt idx="33">
                  <c:v>-3.9789473962316677</c:v>
                </c:pt>
                <c:pt idx="34">
                  <c:v>-4.0356571209376542</c:v>
                </c:pt>
                <c:pt idx="35">
                  <c:v>-4.0734147560967076</c:v>
                </c:pt>
                <c:pt idx="36">
                  <c:v>-4.0471459115858632</c:v>
                </c:pt>
                <c:pt idx="37">
                  <c:v>-4.0536827985655721</c:v>
                </c:pt>
                <c:pt idx="38">
                  <c:v>-4.0974150094053519</c:v>
                </c:pt>
                <c:pt idx="39">
                  <c:v>-4.0867505823438295</c:v>
                </c:pt>
                <c:pt idx="40">
                  <c:v>-4.0786362859925296</c:v>
                </c:pt>
                <c:pt idx="41">
                  <c:v>-4.0893132822453051</c:v>
                </c:pt>
                <c:pt idx="42">
                  <c:v>-4.0980757087876292</c:v>
                </c:pt>
                <c:pt idx="43">
                  <c:v>-4.1313212306154909</c:v>
                </c:pt>
                <c:pt idx="44">
                  <c:v>-4.1773321919175377</c:v>
                </c:pt>
                <c:pt idx="45">
                  <c:v>-4.2533255107287555</c:v>
                </c:pt>
                <c:pt idx="46">
                  <c:v>-4.3224345463279441</c:v>
                </c:pt>
                <c:pt idx="47">
                  <c:v>-4.2879653530922202</c:v>
                </c:pt>
                <c:pt idx="48">
                  <c:v>-4.2244496641490885</c:v>
                </c:pt>
                <c:pt idx="49">
                  <c:v>-4.2052139519119125</c:v>
                </c:pt>
                <c:pt idx="50">
                  <c:v>-4.2184667882644655</c:v>
                </c:pt>
                <c:pt idx="51">
                  <c:v>-4.2496124346847495</c:v>
                </c:pt>
                <c:pt idx="52">
                  <c:v>-4.270835276602889</c:v>
                </c:pt>
                <c:pt idx="53">
                  <c:v>-4.2814922871899688</c:v>
                </c:pt>
                <c:pt idx="54">
                  <c:v>-4.3094415093387521</c:v>
                </c:pt>
                <c:pt idx="55">
                  <c:v>-4.3825193375103826</c:v>
                </c:pt>
                <c:pt idx="56">
                  <c:v>-4.3985571615263046</c:v>
                </c:pt>
                <c:pt idx="57">
                  <c:v>-4.3615384570521618</c:v>
                </c:pt>
                <c:pt idx="58">
                  <c:v>-4.3914885798099084</c:v>
                </c:pt>
                <c:pt idx="59">
                  <c:v>-4.4377601929451682</c:v>
                </c:pt>
                <c:pt idx="60">
                  <c:v>-4.4601154500297131</c:v>
                </c:pt>
                <c:pt idx="61">
                  <c:v>-4.480561143043948</c:v>
                </c:pt>
                <c:pt idx="62">
                  <c:v>-4.5019346185274722</c:v>
                </c:pt>
                <c:pt idx="63">
                  <c:v>-4.5291655944343647</c:v>
                </c:pt>
                <c:pt idx="64">
                  <c:v>-4.5324990075082638</c:v>
                </c:pt>
                <c:pt idx="65">
                  <c:v>-4.5171725281521429</c:v>
                </c:pt>
                <c:pt idx="66">
                  <c:v>-4.5441629492562718</c:v>
                </c:pt>
                <c:pt idx="67">
                  <c:v>-4.6053801932384228</c:v>
                </c:pt>
                <c:pt idx="68">
                  <c:v>-4.5886609278057851</c:v>
                </c:pt>
                <c:pt idx="69">
                  <c:v>-4.5234801110271157</c:v>
                </c:pt>
                <c:pt idx="70">
                  <c:v>-4.4996335673390293</c:v>
                </c:pt>
                <c:pt idx="71">
                  <c:v>-4.5289837929226149</c:v>
                </c:pt>
                <c:pt idx="72">
                  <c:v>-4.5519316752000307</c:v>
                </c:pt>
                <c:pt idx="73">
                  <c:v>-4.5342065702137297</c:v>
                </c:pt>
                <c:pt idx="74">
                  <c:v>-4.5475568210830595</c:v>
                </c:pt>
                <c:pt idx="75">
                  <c:v>-4.5514228616830499</c:v>
                </c:pt>
                <c:pt idx="76">
                  <c:v>-4.5587435881018328</c:v>
                </c:pt>
                <c:pt idx="77">
                  <c:v>-4.6463890424068053</c:v>
                </c:pt>
                <c:pt idx="78">
                  <c:v>-4.7299844533245095</c:v>
                </c:pt>
                <c:pt idx="79">
                  <c:v>-4.6927336011298966</c:v>
                </c:pt>
                <c:pt idx="80">
                  <c:v>-4.6744859879152143</c:v>
                </c:pt>
                <c:pt idx="81">
                  <c:v>-4.6918787416017063</c:v>
                </c:pt>
                <c:pt idx="82">
                  <c:v>-4.6725655246347246</c:v>
                </c:pt>
                <c:pt idx="83">
                  <c:v>-4.6392728248929016</c:v>
                </c:pt>
                <c:pt idx="84">
                  <c:v>-4.5863854738035288</c:v>
                </c:pt>
                <c:pt idx="85">
                  <c:v>-4.6099653942417014</c:v>
                </c:pt>
                <c:pt idx="86">
                  <c:v>-4.735119307292539</c:v>
                </c:pt>
                <c:pt idx="87">
                  <c:v>-4.7626145719998574</c:v>
                </c:pt>
                <c:pt idx="88">
                  <c:v>-4.7505279622390271</c:v>
                </c:pt>
                <c:pt idx="89">
                  <c:v>-4.7200453542947747</c:v>
                </c:pt>
                <c:pt idx="90">
                  <c:v>-4.6960499336017509</c:v>
                </c:pt>
                <c:pt idx="91">
                  <c:v>-4.7471418488369403</c:v>
                </c:pt>
                <c:pt idx="92">
                  <c:v>-4.7709991485142291</c:v>
                </c:pt>
                <c:pt idx="93">
                  <c:v>-4.8012121337888036</c:v>
                </c:pt>
                <c:pt idx="94">
                  <c:v>-4.8040524566995302</c:v>
                </c:pt>
                <c:pt idx="95">
                  <c:v>-4.7868910444161292</c:v>
                </c:pt>
                <c:pt idx="96">
                  <c:v>-5.25329802871906</c:v>
                </c:pt>
                <c:pt idx="97">
                  <c:v>-1.5898322412049501</c:v>
                </c:pt>
              </c:numCache>
            </c:numRef>
          </c:xVal>
          <c:yVal>
            <c:numRef>
              <c:f>'HS-12.5mN-5'!$J$2:$J$100</c:f>
              <c:numCache>
                <c:formatCode>General</c:formatCode>
                <c:ptCount val="99"/>
                <c:pt idx="1">
                  <c:v>18.93560280556299</c:v>
                </c:pt>
                <c:pt idx="2">
                  <c:v>18.929600536482837</c:v>
                </c:pt>
                <c:pt idx="3">
                  <c:v>18.924343191228875</c:v>
                </c:pt>
                <c:pt idx="4">
                  <c:v>18.919810940195575</c:v>
                </c:pt>
                <c:pt idx="5">
                  <c:v>18.915544639689326</c:v>
                </c:pt>
                <c:pt idx="6">
                  <c:v>18.911461170350794</c:v>
                </c:pt>
                <c:pt idx="7">
                  <c:v>18.907622032527804</c:v>
                </c:pt>
                <c:pt idx="8">
                  <c:v>18.904038465665408</c:v>
                </c:pt>
                <c:pt idx="9">
                  <c:v>18.900585718200659</c:v>
                </c:pt>
                <c:pt idx="10">
                  <c:v>18.89721295029371</c:v>
                </c:pt>
                <c:pt idx="11">
                  <c:v>18.893380719321559</c:v>
                </c:pt>
                <c:pt idx="12">
                  <c:v>18.88976776797649</c:v>
                </c:pt>
                <c:pt idx="13">
                  <c:v>18.886358225856831</c:v>
                </c:pt>
                <c:pt idx="14">
                  <c:v>18.883094124787277</c:v>
                </c:pt>
                <c:pt idx="15">
                  <c:v>18.879952760338821</c:v>
                </c:pt>
                <c:pt idx="16">
                  <c:v>18.876963174754909</c:v>
                </c:pt>
                <c:pt idx="17">
                  <c:v>18.874017060865832</c:v>
                </c:pt>
                <c:pt idx="18">
                  <c:v>18.871111560322866</c:v>
                </c:pt>
                <c:pt idx="19">
                  <c:v>18.86833816557197</c:v>
                </c:pt>
                <c:pt idx="20">
                  <c:v>18.865638350484513</c:v>
                </c:pt>
                <c:pt idx="21">
                  <c:v>18.863000665581797</c:v>
                </c:pt>
                <c:pt idx="22">
                  <c:v>18.86046051566554</c:v>
                </c:pt>
                <c:pt idx="23">
                  <c:v>18.857971397853948</c:v>
                </c:pt>
                <c:pt idx="24">
                  <c:v>18.855584510279947</c:v>
                </c:pt>
                <c:pt idx="25">
                  <c:v>18.85318441918885</c:v>
                </c:pt>
                <c:pt idx="26">
                  <c:v>18.850842903507875</c:v>
                </c:pt>
                <c:pt idx="27">
                  <c:v>18.848606195902718</c:v>
                </c:pt>
                <c:pt idx="28">
                  <c:v>18.846422293206889</c:v>
                </c:pt>
                <c:pt idx="29">
                  <c:v>18.844334822168797</c:v>
                </c:pt>
                <c:pt idx="30">
                  <c:v>18.842310171065058</c:v>
                </c:pt>
                <c:pt idx="31">
                  <c:v>18.84034838081951</c:v>
                </c:pt>
                <c:pt idx="32">
                  <c:v>18.838427008841123</c:v>
                </c:pt>
                <c:pt idx="33">
                  <c:v>18.836543629491029</c:v>
                </c:pt>
                <c:pt idx="34">
                  <c:v>18.834689990605035</c:v>
                </c:pt>
                <c:pt idx="35">
                  <c:v>18.83284690374931</c:v>
                </c:pt>
                <c:pt idx="36">
                  <c:v>18.831035051117265</c:v>
                </c:pt>
                <c:pt idx="37">
                  <c:v>18.82925709741297</c:v>
                </c:pt>
                <c:pt idx="38">
                  <c:v>18.827557350566074</c:v>
                </c:pt>
                <c:pt idx="39">
                  <c:v>18.825916668893147</c:v>
                </c:pt>
                <c:pt idx="40">
                  <c:v>18.824303628009886</c:v>
                </c:pt>
                <c:pt idx="41">
                  <c:v>18.822668676183305</c:v>
                </c:pt>
                <c:pt idx="42">
                  <c:v>18.821076771070985</c:v>
                </c:pt>
                <c:pt idx="43">
                  <c:v>18.819503545060641</c:v>
                </c:pt>
                <c:pt idx="44">
                  <c:v>18.817990882759396</c:v>
                </c:pt>
                <c:pt idx="45">
                  <c:v>18.816490145477765</c:v>
                </c:pt>
                <c:pt idx="46">
                  <c:v>18.815010819205195</c:v>
                </c:pt>
                <c:pt idx="47">
                  <c:v>18.813552814181268</c:v>
                </c:pt>
                <c:pt idx="48">
                  <c:v>18.812101697313544</c:v>
                </c:pt>
                <c:pt idx="49">
                  <c:v>18.810659176165625</c:v>
                </c:pt>
                <c:pt idx="50">
                  <c:v>18.809239965129805</c:v>
                </c:pt>
                <c:pt idx="51">
                  <c:v>18.807838900264009</c:v>
                </c:pt>
                <c:pt idx="52">
                  <c:v>18.806448448677887</c:v>
                </c:pt>
                <c:pt idx="53">
                  <c:v>18.805076068505333</c:v>
                </c:pt>
                <c:pt idx="54">
                  <c:v>18.80370722462548</c:v>
                </c:pt>
                <c:pt idx="55">
                  <c:v>18.802403413130172</c:v>
                </c:pt>
                <c:pt idx="56">
                  <c:v>18.801110721841319</c:v>
                </c:pt>
                <c:pt idx="57">
                  <c:v>18.799849412047958</c:v>
                </c:pt>
                <c:pt idx="58">
                  <c:v>18.798607369976366</c:v>
                </c:pt>
                <c:pt idx="59">
                  <c:v>18.797419399015826</c:v>
                </c:pt>
                <c:pt idx="60">
                  <c:v>18.796268949934891</c:v>
                </c:pt>
                <c:pt idx="61">
                  <c:v>18.795090524568828</c:v>
                </c:pt>
                <c:pt idx="62">
                  <c:v>18.793983545728658</c:v>
                </c:pt>
                <c:pt idx="63">
                  <c:v>18.792907321247466</c:v>
                </c:pt>
                <c:pt idx="64">
                  <c:v>18.791845725935133</c:v>
                </c:pt>
                <c:pt idx="65">
                  <c:v>18.790772355746235</c:v>
                </c:pt>
                <c:pt idx="66">
                  <c:v>18.789691414940968</c:v>
                </c:pt>
                <c:pt idx="67">
                  <c:v>18.788621020077677</c:v>
                </c:pt>
                <c:pt idx="68">
                  <c:v>18.787570281578258</c:v>
                </c:pt>
                <c:pt idx="69">
                  <c:v>18.786506262658573</c:v>
                </c:pt>
                <c:pt idx="70">
                  <c:v>18.785438941584754</c:v>
                </c:pt>
                <c:pt idx="71">
                  <c:v>18.784373273138318</c:v>
                </c:pt>
                <c:pt idx="72">
                  <c:v>18.783347288723483</c:v>
                </c:pt>
                <c:pt idx="73">
                  <c:v>18.782329289043229</c:v>
                </c:pt>
                <c:pt idx="74">
                  <c:v>18.781300810611842</c:v>
                </c:pt>
                <c:pt idx="75">
                  <c:v>18.780309077428473</c:v>
                </c:pt>
                <c:pt idx="76">
                  <c:v>18.77929741108435</c:v>
                </c:pt>
                <c:pt idx="77">
                  <c:v>18.77830385412933</c:v>
                </c:pt>
                <c:pt idx="78">
                  <c:v>18.777342656700178</c:v>
                </c:pt>
                <c:pt idx="79">
                  <c:v>18.77639875109746</c:v>
                </c:pt>
                <c:pt idx="80">
                  <c:v>18.775376732365018</c:v>
                </c:pt>
                <c:pt idx="81">
                  <c:v>18.77433867640957</c:v>
                </c:pt>
                <c:pt idx="82">
                  <c:v>18.773348318724352</c:v>
                </c:pt>
                <c:pt idx="83">
                  <c:v>18.772377855073881</c:v>
                </c:pt>
                <c:pt idx="84">
                  <c:v>18.771364451794408</c:v>
                </c:pt>
                <c:pt idx="85">
                  <c:v>18.770343799651812</c:v>
                </c:pt>
                <c:pt idx="86">
                  <c:v>18.769374602807712</c:v>
                </c:pt>
                <c:pt idx="87">
                  <c:v>18.768477269619783</c:v>
                </c:pt>
                <c:pt idx="88">
                  <c:v>18.76750200493235</c:v>
                </c:pt>
                <c:pt idx="89">
                  <c:v>18.766620564580304</c:v>
                </c:pt>
                <c:pt idx="90">
                  <c:v>18.765695898906824</c:v>
                </c:pt>
                <c:pt idx="91">
                  <c:v>18.76479029680522</c:v>
                </c:pt>
                <c:pt idx="92">
                  <c:v>18.763877483165022</c:v>
                </c:pt>
                <c:pt idx="93">
                  <c:v>18.763071141162243</c:v>
                </c:pt>
                <c:pt idx="94">
                  <c:v>18.762197007903264</c:v>
                </c:pt>
                <c:pt idx="95">
                  <c:v>18.76133671618765</c:v>
                </c:pt>
                <c:pt idx="96">
                  <c:v>18.760446297747723</c:v>
                </c:pt>
                <c:pt idx="97">
                  <c:v>18.76024149115041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C2-4763-90BC-03BF0296F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3000000000002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'HS-32mN-5'!$H$2:$H$100</c:f>
              <c:numCache>
                <c:formatCode>General</c:formatCode>
                <c:ptCount val="99"/>
                <c:pt idx="1">
                  <c:v>-2.9148163786392485</c:v>
                </c:pt>
                <c:pt idx="2">
                  <c:v>-2.9794084785572634</c:v>
                </c:pt>
                <c:pt idx="3">
                  <c:v>-3.0734565956931048</c:v>
                </c:pt>
                <c:pt idx="4">
                  <c:v>-3.1284370915585002</c:v>
                </c:pt>
                <c:pt idx="5">
                  <c:v>-3.1746484499049412</c:v>
                </c:pt>
                <c:pt idx="6">
                  <c:v>-3.2754723976080125</c:v>
                </c:pt>
                <c:pt idx="7">
                  <c:v>-3.3483928294274046</c:v>
                </c:pt>
                <c:pt idx="8">
                  <c:v>-3.3965933224352582</c:v>
                </c:pt>
                <c:pt idx="9">
                  <c:v>-3.4356088794592639</c:v>
                </c:pt>
                <c:pt idx="10">
                  <c:v>-3.360500719766037</c:v>
                </c:pt>
                <c:pt idx="11">
                  <c:v>-3.2844268624432287</c:v>
                </c:pt>
                <c:pt idx="12">
                  <c:v>-3.3562377261095464</c:v>
                </c:pt>
                <c:pt idx="13">
                  <c:v>-3.4018120788846891</c:v>
                </c:pt>
                <c:pt idx="14">
                  <c:v>-3.4184086810617624</c:v>
                </c:pt>
                <c:pt idx="15">
                  <c:v>-3.4592135125170822</c:v>
                </c:pt>
                <c:pt idx="16">
                  <c:v>-3.4938981973809122</c:v>
                </c:pt>
                <c:pt idx="17">
                  <c:v>-3.5437585039577755</c:v>
                </c:pt>
                <c:pt idx="18">
                  <c:v>-3.5829384928008934</c:v>
                </c:pt>
                <c:pt idx="19">
                  <c:v>-3.6161410176352971</c:v>
                </c:pt>
                <c:pt idx="20">
                  <c:v>-3.6550494928368935</c:v>
                </c:pt>
                <c:pt idx="21">
                  <c:v>-3.7278899504211611</c:v>
                </c:pt>
                <c:pt idx="22">
                  <c:v>-3.7532684614693692</c:v>
                </c:pt>
                <c:pt idx="23">
                  <c:v>-3.7409298281890369</c:v>
                </c:pt>
                <c:pt idx="24">
                  <c:v>-3.8235237251726346</c:v>
                </c:pt>
                <c:pt idx="25">
                  <c:v>-3.8520366404193007</c:v>
                </c:pt>
                <c:pt idx="26">
                  <c:v>-3.8121965921937599</c:v>
                </c:pt>
                <c:pt idx="27">
                  <c:v>-3.8724963092235876</c:v>
                </c:pt>
                <c:pt idx="28">
                  <c:v>-3.9146135278962082</c:v>
                </c:pt>
                <c:pt idx="29">
                  <c:v>-3.9352230983803009</c:v>
                </c:pt>
                <c:pt idx="30">
                  <c:v>-3.9404249879790099</c:v>
                </c:pt>
                <c:pt idx="31">
                  <c:v>-3.9680863366544528</c:v>
                </c:pt>
                <c:pt idx="32">
                  <c:v>-4.0442805333908902</c:v>
                </c:pt>
                <c:pt idx="33">
                  <c:v>-4.0492822565822877</c:v>
                </c:pt>
                <c:pt idx="34">
                  <c:v>-4.0852918088472521</c:v>
                </c:pt>
                <c:pt idx="35">
                  <c:v>-4.1094004393895096</c:v>
                </c:pt>
                <c:pt idx="36">
                  <c:v>-4.0947460574746808</c:v>
                </c:pt>
                <c:pt idx="37">
                  <c:v>-4.1032645281038054</c:v>
                </c:pt>
                <c:pt idx="38">
                  <c:v>-4.1109553500378553</c:v>
                </c:pt>
                <c:pt idx="39">
                  <c:v>-4.1236287034436288</c:v>
                </c:pt>
                <c:pt idx="40">
                  <c:v>-4.1277608139220687</c:v>
                </c:pt>
                <c:pt idx="41">
                  <c:v>-4.1326513342617339</c:v>
                </c:pt>
                <c:pt idx="42">
                  <c:v>-4.150170062014527</c:v>
                </c:pt>
                <c:pt idx="43">
                  <c:v>-4.1826494546498223</c:v>
                </c:pt>
                <c:pt idx="44">
                  <c:v>-4.1891949539010831</c:v>
                </c:pt>
                <c:pt idx="45">
                  <c:v>-4.1839346173165524</c:v>
                </c:pt>
                <c:pt idx="46">
                  <c:v>-4.208634035421694</c:v>
                </c:pt>
                <c:pt idx="47">
                  <c:v>-4.2345652416459023</c:v>
                </c:pt>
                <c:pt idx="48">
                  <c:v>-4.2843226170553343</c:v>
                </c:pt>
                <c:pt idx="49">
                  <c:v>-4.2951364176164413</c:v>
                </c:pt>
                <c:pt idx="50">
                  <c:v>-4.2822727984277051</c:v>
                </c:pt>
                <c:pt idx="51">
                  <c:v>-4.3299757623829125</c:v>
                </c:pt>
                <c:pt idx="52">
                  <c:v>-4.3248843636323562</c:v>
                </c:pt>
                <c:pt idx="53">
                  <c:v>-4.394355878588156</c:v>
                </c:pt>
                <c:pt idx="54">
                  <c:v>-4.4854765519365376</c:v>
                </c:pt>
                <c:pt idx="55">
                  <c:v>-4.4478801805258614</c:v>
                </c:pt>
                <c:pt idx="56">
                  <c:v>-4.3805640706314426</c:v>
                </c:pt>
                <c:pt idx="57">
                  <c:v>-4.3437747235482158</c:v>
                </c:pt>
                <c:pt idx="58">
                  <c:v>-4.4461292570685202</c:v>
                </c:pt>
                <c:pt idx="59">
                  <c:v>-4.5414634300581396</c:v>
                </c:pt>
                <c:pt idx="60">
                  <c:v>-4.4977756409523435</c:v>
                </c:pt>
                <c:pt idx="61">
                  <c:v>-4.4523393361353634</c:v>
                </c:pt>
                <c:pt idx="62">
                  <c:v>-4.4875797055803126</c:v>
                </c:pt>
                <c:pt idx="63">
                  <c:v>-4.5405771115430893</c:v>
                </c:pt>
                <c:pt idx="64">
                  <c:v>-4.5776429738217015</c:v>
                </c:pt>
                <c:pt idx="65">
                  <c:v>-4.57268536531938</c:v>
                </c:pt>
                <c:pt idx="66">
                  <c:v>-4.5882409396705173</c:v>
                </c:pt>
                <c:pt idx="67">
                  <c:v>-4.6336720717044466</c:v>
                </c:pt>
                <c:pt idx="68">
                  <c:v>-4.6525832943031462</c:v>
                </c:pt>
                <c:pt idx="69">
                  <c:v>-4.6637958667772681</c:v>
                </c:pt>
                <c:pt idx="70">
                  <c:v>-4.6106083462724126</c:v>
                </c:pt>
                <c:pt idx="71">
                  <c:v>-4.5492589605508815</c:v>
                </c:pt>
                <c:pt idx="72">
                  <c:v>-4.5559177067132275</c:v>
                </c:pt>
                <c:pt idx="73">
                  <c:v>-4.5872474224545181</c:v>
                </c:pt>
                <c:pt idx="74">
                  <c:v>-4.6117730185265566</c:v>
                </c:pt>
                <c:pt idx="75">
                  <c:v>-4.6093077747643152</c:v>
                </c:pt>
                <c:pt idx="76">
                  <c:v>-4.6025165581591265</c:v>
                </c:pt>
                <c:pt idx="77">
                  <c:v>-4.6417038652066918</c:v>
                </c:pt>
                <c:pt idx="78">
                  <c:v>-4.6714306010582902</c:v>
                </c:pt>
                <c:pt idx="79">
                  <c:v>-4.6708128871675498</c:v>
                </c:pt>
                <c:pt idx="80">
                  <c:v>-4.684376800889166</c:v>
                </c:pt>
                <c:pt idx="81">
                  <c:v>-4.672493021852528</c:v>
                </c:pt>
                <c:pt idx="82">
                  <c:v>-4.6755271827083265</c:v>
                </c:pt>
                <c:pt idx="83">
                  <c:v>-4.7061926610507943</c:v>
                </c:pt>
                <c:pt idx="84">
                  <c:v>-4.759183116563765</c:v>
                </c:pt>
                <c:pt idx="85">
                  <c:v>-4.7577716987408767</c:v>
                </c:pt>
                <c:pt idx="86">
                  <c:v>-4.743273783039295</c:v>
                </c:pt>
                <c:pt idx="87">
                  <c:v>-4.7977258859033265</c:v>
                </c:pt>
                <c:pt idx="88">
                  <c:v>-4.8002477213916919</c:v>
                </c:pt>
                <c:pt idx="89">
                  <c:v>-4.7894027796614571</c:v>
                </c:pt>
                <c:pt idx="90">
                  <c:v>-4.7659260599929327</c:v>
                </c:pt>
                <c:pt idx="91">
                  <c:v>-4.7535058767189593</c:v>
                </c:pt>
                <c:pt idx="92">
                  <c:v>-4.8637732903402817</c:v>
                </c:pt>
                <c:pt idx="93">
                  <c:v>-4.8549939283534345</c:v>
                </c:pt>
                <c:pt idx="94">
                  <c:v>-4.7053711279128594</c:v>
                </c:pt>
                <c:pt idx="95">
                  <c:v>-4.7204211113140984</c:v>
                </c:pt>
                <c:pt idx="96">
                  <c:v>-4.711820866868023</c:v>
                </c:pt>
                <c:pt idx="97">
                  <c:v>-1.5935385932462156</c:v>
                </c:pt>
              </c:numCache>
            </c:numRef>
          </c:xVal>
          <c:yVal>
            <c:numRef>
              <c:f>'HS-32mN-5'!$J$2:$J$100</c:f>
              <c:numCache>
                <c:formatCode>General</c:formatCode>
                <c:ptCount val="99"/>
                <c:pt idx="1">
                  <c:v>18.917271371172699</c:v>
                </c:pt>
                <c:pt idx="2">
                  <c:v>18.911693814144058</c:v>
                </c:pt>
                <c:pt idx="3">
                  <c:v>18.906726966038296</c:v>
                </c:pt>
                <c:pt idx="4">
                  <c:v>18.902089063310452</c:v>
                </c:pt>
                <c:pt idx="5">
                  <c:v>18.89782651274896</c:v>
                </c:pt>
                <c:pt idx="6">
                  <c:v>18.893909799711896</c:v>
                </c:pt>
                <c:pt idx="7">
                  <c:v>18.890192845945158</c:v>
                </c:pt>
                <c:pt idx="8">
                  <c:v>18.88668359354126</c:v>
                </c:pt>
                <c:pt idx="9">
                  <c:v>18.883270181300997</c:v>
                </c:pt>
                <c:pt idx="10">
                  <c:v>18.88003586424011</c:v>
                </c:pt>
                <c:pt idx="11">
                  <c:v>18.876355577859691</c:v>
                </c:pt>
                <c:pt idx="12">
                  <c:v>18.872828324705267</c:v>
                </c:pt>
                <c:pt idx="13">
                  <c:v>18.869504472577862</c:v>
                </c:pt>
                <c:pt idx="14">
                  <c:v>18.866301071137197</c:v>
                </c:pt>
                <c:pt idx="15">
                  <c:v>18.863220133491346</c:v>
                </c:pt>
                <c:pt idx="16">
                  <c:v>18.860247327219966</c:v>
                </c:pt>
                <c:pt idx="17">
                  <c:v>18.857381778439848</c:v>
                </c:pt>
                <c:pt idx="18">
                  <c:v>18.85462160982685</c:v>
                </c:pt>
                <c:pt idx="19">
                  <c:v>18.85194069917782</c:v>
                </c:pt>
                <c:pt idx="20">
                  <c:v>18.849338932048475</c:v>
                </c:pt>
                <c:pt idx="21">
                  <c:v>18.846820483303595</c:v>
                </c:pt>
                <c:pt idx="22">
                  <c:v>18.844321665060228</c:v>
                </c:pt>
                <c:pt idx="23">
                  <c:v>18.841905522495228</c:v>
                </c:pt>
                <c:pt idx="24">
                  <c:v>18.839555247271786</c:v>
                </c:pt>
                <c:pt idx="25">
                  <c:v>18.83725662519095</c:v>
                </c:pt>
                <c:pt idx="26">
                  <c:v>18.834975374046468</c:v>
                </c:pt>
                <c:pt idx="27">
                  <c:v>18.832797725942633</c:v>
                </c:pt>
                <c:pt idx="28">
                  <c:v>18.830691743133197</c:v>
                </c:pt>
                <c:pt idx="29">
                  <c:v>18.828635214283253</c:v>
                </c:pt>
                <c:pt idx="30">
                  <c:v>18.826646748087565</c:v>
                </c:pt>
                <c:pt idx="31">
                  <c:v>18.824687395748448</c:v>
                </c:pt>
                <c:pt idx="32">
                  <c:v>18.822800554735423</c:v>
                </c:pt>
                <c:pt idx="33">
                  <c:v>18.820984642666684</c:v>
                </c:pt>
                <c:pt idx="34">
                  <c:v>18.819162104011372</c:v>
                </c:pt>
                <c:pt idx="35">
                  <c:v>18.817386835315972</c:v>
                </c:pt>
                <c:pt idx="36">
                  <c:v>18.815675763807157</c:v>
                </c:pt>
                <c:pt idx="37">
                  <c:v>18.813994186466395</c:v>
                </c:pt>
                <c:pt idx="38">
                  <c:v>18.812325033958171</c:v>
                </c:pt>
                <c:pt idx="39">
                  <c:v>18.810688984520507</c:v>
                </c:pt>
                <c:pt idx="40">
                  <c:v>18.809109714345819</c:v>
                </c:pt>
                <c:pt idx="41">
                  <c:v>18.807574129734412</c:v>
                </c:pt>
                <c:pt idx="42">
                  <c:v>18.806023169698314</c:v>
                </c:pt>
                <c:pt idx="43">
                  <c:v>18.804509154968585</c:v>
                </c:pt>
                <c:pt idx="44">
                  <c:v>18.803026696252893</c:v>
                </c:pt>
                <c:pt idx="45">
                  <c:v>18.801562381048441</c:v>
                </c:pt>
                <c:pt idx="46">
                  <c:v>18.800124379199158</c:v>
                </c:pt>
                <c:pt idx="47">
                  <c:v>18.798727596926344</c:v>
                </c:pt>
                <c:pt idx="48">
                  <c:v>18.797338543876556</c:v>
                </c:pt>
                <c:pt idx="49">
                  <c:v>18.795963466994323</c:v>
                </c:pt>
                <c:pt idx="50">
                  <c:v>18.794611992192898</c:v>
                </c:pt>
                <c:pt idx="51">
                  <c:v>18.793242568369326</c:v>
                </c:pt>
                <c:pt idx="52">
                  <c:v>18.791914591015875</c:v>
                </c:pt>
                <c:pt idx="53">
                  <c:v>18.790573811937563</c:v>
                </c:pt>
                <c:pt idx="54">
                  <c:v>18.789250046882714</c:v>
                </c:pt>
                <c:pt idx="55">
                  <c:v>18.787965971138163</c:v>
                </c:pt>
                <c:pt idx="56">
                  <c:v>18.786710145044719</c:v>
                </c:pt>
                <c:pt idx="57">
                  <c:v>18.785461622171329</c:v>
                </c:pt>
                <c:pt idx="58">
                  <c:v>18.784203145922209</c:v>
                </c:pt>
                <c:pt idx="59">
                  <c:v>18.782981372397977</c:v>
                </c:pt>
                <c:pt idx="60">
                  <c:v>18.781803401003149</c:v>
                </c:pt>
                <c:pt idx="61">
                  <c:v>18.780651206571505</c:v>
                </c:pt>
                <c:pt idx="62">
                  <c:v>18.77949333209969</c:v>
                </c:pt>
                <c:pt idx="63">
                  <c:v>18.77837008339624</c:v>
                </c:pt>
                <c:pt idx="64">
                  <c:v>18.777288777400997</c:v>
                </c:pt>
                <c:pt idx="65">
                  <c:v>18.776226122788767</c:v>
                </c:pt>
                <c:pt idx="66">
                  <c:v>18.775177722738238</c:v>
                </c:pt>
                <c:pt idx="67">
                  <c:v>18.774114683271542</c:v>
                </c:pt>
                <c:pt idx="68">
                  <c:v>18.773064339856628</c:v>
                </c:pt>
                <c:pt idx="69">
                  <c:v>18.772021916455238</c:v>
                </c:pt>
                <c:pt idx="70">
                  <c:v>18.771000897805422</c:v>
                </c:pt>
                <c:pt idx="71">
                  <c:v>18.769967246293877</c:v>
                </c:pt>
                <c:pt idx="72">
                  <c:v>18.768954837369808</c:v>
                </c:pt>
                <c:pt idx="73">
                  <c:v>18.767965686521386</c:v>
                </c:pt>
                <c:pt idx="74">
                  <c:v>18.766995567851357</c:v>
                </c:pt>
                <c:pt idx="75">
                  <c:v>18.766026814018939</c:v>
                </c:pt>
                <c:pt idx="76">
                  <c:v>18.765050522185764</c:v>
                </c:pt>
                <c:pt idx="77">
                  <c:v>18.764077479542113</c:v>
                </c:pt>
                <c:pt idx="78">
                  <c:v>18.763135803894226</c:v>
                </c:pt>
                <c:pt idx="79">
                  <c:v>18.762219398601029</c:v>
                </c:pt>
                <c:pt idx="80">
                  <c:v>18.761314580896133</c:v>
                </c:pt>
                <c:pt idx="81">
                  <c:v>18.760400111395541</c:v>
                </c:pt>
                <c:pt idx="82">
                  <c:v>18.759462387577461</c:v>
                </c:pt>
                <c:pt idx="83">
                  <c:v>18.75852885125553</c:v>
                </c:pt>
                <c:pt idx="84">
                  <c:v>18.757603577088446</c:v>
                </c:pt>
                <c:pt idx="85">
                  <c:v>18.756687863108418</c:v>
                </c:pt>
                <c:pt idx="86">
                  <c:v>18.755761189142252</c:v>
                </c:pt>
                <c:pt idx="87">
                  <c:v>18.754832596346386</c:v>
                </c:pt>
                <c:pt idx="88">
                  <c:v>18.753929400863768</c:v>
                </c:pt>
                <c:pt idx="89">
                  <c:v>18.753029324908113</c:v>
                </c:pt>
                <c:pt idx="90">
                  <c:v>18.752179908364017</c:v>
                </c:pt>
                <c:pt idx="91">
                  <c:v>18.751277616003936</c:v>
                </c:pt>
                <c:pt idx="92">
                  <c:v>18.750413809189308</c:v>
                </c:pt>
                <c:pt idx="93">
                  <c:v>18.749573636992071</c:v>
                </c:pt>
                <c:pt idx="94">
                  <c:v>18.748714653982379</c:v>
                </c:pt>
                <c:pt idx="95">
                  <c:v>18.74779085152197</c:v>
                </c:pt>
                <c:pt idx="96">
                  <c:v>18.746972425396212</c:v>
                </c:pt>
                <c:pt idx="97">
                  <c:v>18.745924288443085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47-4A06-87CD-F2591DCF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36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'HS-2mN-10'!$H$2:$H$100</c:f>
              <c:numCache>
                <c:formatCode>General</c:formatCode>
                <c:ptCount val="99"/>
                <c:pt idx="1">
                  <c:v>-3.395750297805376</c:v>
                </c:pt>
                <c:pt idx="2">
                  <c:v>-3.3450113324853499</c:v>
                </c:pt>
                <c:pt idx="3">
                  <c:v>-3.4095740358802908</c:v>
                </c:pt>
                <c:pt idx="4">
                  <c:v>-3.5050359973894936</c:v>
                </c:pt>
                <c:pt idx="5">
                  <c:v>-3.6067938203042593</c:v>
                </c:pt>
                <c:pt idx="6">
                  <c:v>-3.6511819783022292</c:v>
                </c:pt>
                <c:pt idx="7">
                  <c:v>-3.751801841398712</c:v>
                </c:pt>
                <c:pt idx="8">
                  <c:v>-3.8380615340037303</c:v>
                </c:pt>
                <c:pt idx="9">
                  <c:v>-3.9060234913181007</c:v>
                </c:pt>
                <c:pt idx="10">
                  <c:v>-3.8082122292921667</c:v>
                </c:pt>
                <c:pt idx="11">
                  <c:v>-3.7355598717590732</c:v>
                </c:pt>
                <c:pt idx="12">
                  <c:v>-3.8264793249504718</c:v>
                </c:pt>
                <c:pt idx="13">
                  <c:v>-3.8670543603416871</c:v>
                </c:pt>
                <c:pt idx="14">
                  <c:v>-3.8672417362797673</c:v>
                </c:pt>
                <c:pt idx="15">
                  <c:v>-3.9130807153637006</c:v>
                </c:pt>
                <c:pt idx="16">
                  <c:v>-4.0277739261695977</c:v>
                </c:pt>
                <c:pt idx="17">
                  <c:v>-4.0730095384217506</c:v>
                </c:pt>
                <c:pt idx="18">
                  <c:v>-4.0661097890782703</c:v>
                </c:pt>
                <c:pt idx="19">
                  <c:v>-4.1314586378978264</c:v>
                </c:pt>
                <c:pt idx="20">
                  <c:v>-4.2029682879571126</c:v>
                </c:pt>
                <c:pt idx="21">
                  <c:v>-4.1756860826431925</c:v>
                </c:pt>
                <c:pt idx="22">
                  <c:v>-4.1405047062523099</c:v>
                </c:pt>
                <c:pt idx="23">
                  <c:v>-4.1503354796772465</c:v>
                </c:pt>
                <c:pt idx="24">
                  <c:v>-4.1529893135716325</c:v>
                </c:pt>
                <c:pt idx="25">
                  <c:v>-4.1611354421273372</c:v>
                </c:pt>
                <c:pt idx="26">
                  <c:v>-4.2097600814424982</c:v>
                </c:pt>
                <c:pt idx="27">
                  <c:v>-4.2038867126609771</c:v>
                </c:pt>
                <c:pt idx="28">
                  <c:v>-4.1982069653667278</c:v>
                </c:pt>
                <c:pt idx="29">
                  <c:v>-4.1920510758821781</c:v>
                </c:pt>
                <c:pt idx="30">
                  <c:v>-4.1957899372372944</c:v>
                </c:pt>
                <c:pt idx="31">
                  <c:v>-4.36711507788233</c:v>
                </c:pt>
                <c:pt idx="32">
                  <c:v>-4.3714025518994708</c:v>
                </c:pt>
                <c:pt idx="33">
                  <c:v>-4.2421035715098157</c:v>
                </c:pt>
                <c:pt idx="34">
                  <c:v>-4.2603373610611355</c:v>
                </c:pt>
                <c:pt idx="35">
                  <c:v>-4.3243948455699623</c:v>
                </c:pt>
                <c:pt idx="36">
                  <c:v>-4.3655262843774185</c:v>
                </c:pt>
                <c:pt idx="37">
                  <c:v>-4.3166243836774312</c:v>
                </c:pt>
                <c:pt idx="38">
                  <c:v>-4.2627412176241446</c:v>
                </c:pt>
                <c:pt idx="39">
                  <c:v>-4.2591766279909686</c:v>
                </c:pt>
                <c:pt idx="40">
                  <c:v>-4.3001246700486231</c:v>
                </c:pt>
                <c:pt idx="41">
                  <c:v>-4.3232337325193608</c:v>
                </c:pt>
                <c:pt idx="42">
                  <c:v>-4.3692346491087184</c:v>
                </c:pt>
                <c:pt idx="43">
                  <c:v>-4.4626872126406569</c:v>
                </c:pt>
                <c:pt idx="44">
                  <c:v>-4.4866590819846639</c:v>
                </c:pt>
                <c:pt idx="45">
                  <c:v>-4.5119640696065213</c:v>
                </c:pt>
                <c:pt idx="46">
                  <c:v>-4.5357710998342977</c:v>
                </c:pt>
                <c:pt idx="47">
                  <c:v>-4.5480426512803422</c:v>
                </c:pt>
                <c:pt idx="48">
                  <c:v>-4.5903709854673487</c:v>
                </c:pt>
                <c:pt idx="49">
                  <c:v>-4.6445298667404362</c:v>
                </c:pt>
                <c:pt idx="50">
                  <c:v>-4.7008588207156192</c:v>
                </c:pt>
                <c:pt idx="51">
                  <c:v>-4.7275334583386925</c:v>
                </c:pt>
                <c:pt idx="52">
                  <c:v>-4.6828645716701915</c:v>
                </c:pt>
                <c:pt idx="53">
                  <c:v>-4.7097780434815197</c:v>
                </c:pt>
                <c:pt idx="54">
                  <c:v>-4.7475763226321712</c:v>
                </c:pt>
                <c:pt idx="55">
                  <c:v>-4.6888341984999684</c:v>
                </c:pt>
                <c:pt idx="56">
                  <c:v>-4.6527830720004735</c:v>
                </c:pt>
                <c:pt idx="57">
                  <c:v>-4.6552073675972618</c:v>
                </c:pt>
                <c:pt idx="58">
                  <c:v>-4.6937271588194145</c:v>
                </c:pt>
                <c:pt idx="59">
                  <c:v>-4.7045574858045578</c:v>
                </c:pt>
                <c:pt idx="60">
                  <c:v>-4.6798985462678448</c:v>
                </c:pt>
                <c:pt idx="61">
                  <c:v>-4.7075063438556812</c:v>
                </c:pt>
                <c:pt idx="62">
                  <c:v>-4.7353121776733964</c:v>
                </c:pt>
                <c:pt idx="63">
                  <c:v>-4.6772880684322518</c:v>
                </c:pt>
                <c:pt idx="64">
                  <c:v>-4.6476982699832163</c:v>
                </c:pt>
                <c:pt idx="65">
                  <c:v>-4.7280735047058391</c:v>
                </c:pt>
                <c:pt idx="66">
                  <c:v>-4.7963462686821989</c:v>
                </c:pt>
                <c:pt idx="67">
                  <c:v>-4.8129575342508693</c:v>
                </c:pt>
                <c:pt idx="68">
                  <c:v>-4.9656117597943297</c:v>
                </c:pt>
                <c:pt idx="69">
                  <c:v>-5.0009408383459295</c:v>
                </c:pt>
                <c:pt idx="70">
                  <c:v>-4.8382588858284405</c:v>
                </c:pt>
                <c:pt idx="71">
                  <c:v>-4.7232279916244844</c:v>
                </c:pt>
                <c:pt idx="72">
                  <c:v>-4.6752597156239366</c:v>
                </c:pt>
                <c:pt idx="73">
                  <c:v>-4.7438708604589399</c:v>
                </c:pt>
                <c:pt idx="74">
                  <c:v>-4.7870110190972941</c:v>
                </c:pt>
                <c:pt idx="75">
                  <c:v>-4.8299511139254649</c:v>
                </c:pt>
                <c:pt idx="76">
                  <c:v>-4.8363556809879906</c:v>
                </c:pt>
                <c:pt idx="77">
                  <c:v>-4.8811322097630558</c:v>
                </c:pt>
                <c:pt idx="78">
                  <c:v>-4.9978805593087472</c:v>
                </c:pt>
                <c:pt idx="79">
                  <c:v>-4.9974597917524592</c:v>
                </c:pt>
                <c:pt idx="80">
                  <c:v>-5.0039164211001372</c:v>
                </c:pt>
                <c:pt idx="81">
                  <c:v>-5.0128206227989809</c:v>
                </c:pt>
                <c:pt idx="82">
                  <c:v>-5.0571565092089843</c:v>
                </c:pt>
                <c:pt idx="83">
                  <c:v>-5.1659173824868745</c:v>
                </c:pt>
                <c:pt idx="84">
                  <c:v>-5.1593194136521578</c:v>
                </c:pt>
                <c:pt idx="85">
                  <c:v>-5.1233903457532532</c:v>
                </c:pt>
                <c:pt idx="86">
                  <c:v>-5.0510411646316369</c:v>
                </c:pt>
                <c:pt idx="87">
                  <c:v>-5.0384992421245789</c:v>
                </c:pt>
                <c:pt idx="88">
                  <c:v>-4.8120427173287661</c:v>
                </c:pt>
                <c:pt idx="89">
                  <c:v>-4.7728098094676259</c:v>
                </c:pt>
                <c:pt idx="90">
                  <c:v>-5.0661246138663341</c:v>
                </c:pt>
                <c:pt idx="91">
                  <c:v>-5.2092704348160304</c:v>
                </c:pt>
                <c:pt idx="92">
                  <c:v>-5.5633915007411012</c:v>
                </c:pt>
                <c:pt idx="93">
                  <c:v>-5.3033176510388946</c:v>
                </c:pt>
                <c:pt idx="94">
                  <c:v>-4.8252683706211981</c:v>
                </c:pt>
                <c:pt idx="95">
                  <c:v>-4.3464835317708594</c:v>
                </c:pt>
                <c:pt idx="96">
                  <c:v>-4.0624622674211253</c:v>
                </c:pt>
                <c:pt idx="97">
                  <c:v>-1.5925541880546841</c:v>
                </c:pt>
              </c:numCache>
            </c:numRef>
          </c:xVal>
          <c:yVal>
            <c:numRef>
              <c:f>'HS-2mN-10'!$J$2:$J$100</c:f>
              <c:numCache>
                <c:formatCode>General</c:formatCode>
                <c:ptCount val="99"/>
                <c:pt idx="1">
                  <c:v>19.123070053246035</c:v>
                </c:pt>
                <c:pt idx="2">
                  <c:v>19.119610432904267</c:v>
                </c:pt>
                <c:pt idx="3">
                  <c:v>19.116442675708441</c:v>
                </c:pt>
                <c:pt idx="4">
                  <c:v>19.113284157588648</c:v>
                </c:pt>
                <c:pt idx="5">
                  <c:v>19.110550921513841</c:v>
                </c:pt>
                <c:pt idx="6">
                  <c:v>19.107946775122798</c:v>
                </c:pt>
                <c:pt idx="7">
                  <c:v>19.10548306936127</c:v>
                </c:pt>
                <c:pt idx="8">
                  <c:v>19.103161968328887</c:v>
                </c:pt>
                <c:pt idx="9">
                  <c:v>19.100924360189605</c:v>
                </c:pt>
                <c:pt idx="10">
                  <c:v>19.098852735898951</c:v>
                </c:pt>
                <c:pt idx="11">
                  <c:v>19.096405671189434</c:v>
                </c:pt>
                <c:pt idx="12">
                  <c:v>19.094063082227539</c:v>
                </c:pt>
                <c:pt idx="13">
                  <c:v>19.091925794641909</c:v>
                </c:pt>
                <c:pt idx="14">
                  <c:v>19.089839336810982</c:v>
                </c:pt>
                <c:pt idx="15">
                  <c:v>19.08767960651387</c:v>
                </c:pt>
                <c:pt idx="16">
                  <c:v>19.0857475136084</c:v>
                </c:pt>
                <c:pt idx="17">
                  <c:v>19.084017904361815</c:v>
                </c:pt>
                <c:pt idx="18">
                  <c:v>19.082324561357094</c:v>
                </c:pt>
                <c:pt idx="19">
                  <c:v>19.080675863741185</c:v>
                </c:pt>
                <c:pt idx="20">
                  <c:v>19.07904225051308</c:v>
                </c:pt>
                <c:pt idx="21">
                  <c:v>19.077442935392227</c:v>
                </c:pt>
                <c:pt idx="22">
                  <c:v>19.07583319250487</c:v>
                </c:pt>
                <c:pt idx="23">
                  <c:v>19.074250840867919</c:v>
                </c:pt>
                <c:pt idx="24">
                  <c:v>19.072735574690384</c:v>
                </c:pt>
                <c:pt idx="25">
                  <c:v>19.071181084550677</c:v>
                </c:pt>
                <c:pt idx="26">
                  <c:v>19.069645905014923</c:v>
                </c:pt>
                <c:pt idx="27">
                  <c:v>19.06823155020685</c:v>
                </c:pt>
                <c:pt idx="28">
                  <c:v>19.066743502875237</c:v>
                </c:pt>
                <c:pt idx="29">
                  <c:v>19.065366074032056</c:v>
                </c:pt>
                <c:pt idx="30">
                  <c:v>19.063889045520309</c:v>
                </c:pt>
                <c:pt idx="31">
                  <c:v>19.062498870446934</c:v>
                </c:pt>
                <c:pt idx="32">
                  <c:v>19.061251613654118</c:v>
                </c:pt>
                <c:pt idx="33">
                  <c:v>19.059849950967788</c:v>
                </c:pt>
                <c:pt idx="34">
                  <c:v>19.058478725020059</c:v>
                </c:pt>
                <c:pt idx="35">
                  <c:v>19.057195131315662</c:v>
                </c:pt>
                <c:pt idx="36">
                  <c:v>19.055956319935273</c:v>
                </c:pt>
                <c:pt idx="37">
                  <c:v>19.054656103465046</c:v>
                </c:pt>
                <c:pt idx="38">
                  <c:v>19.05324055512931</c:v>
                </c:pt>
                <c:pt idx="39">
                  <c:v>19.051905519525494</c:v>
                </c:pt>
                <c:pt idx="40">
                  <c:v>19.050558784130818</c:v>
                </c:pt>
                <c:pt idx="41">
                  <c:v>19.049263740510632</c:v>
                </c:pt>
                <c:pt idx="42">
                  <c:v>19.047903391292696</c:v>
                </c:pt>
                <c:pt idx="43">
                  <c:v>19.046717652586686</c:v>
                </c:pt>
                <c:pt idx="44">
                  <c:v>19.045555707860302</c:v>
                </c:pt>
                <c:pt idx="45">
                  <c:v>19.044393258616967</c:v>
                </c:pt>
                <c:pt idx="46">
                  <c:v>19.043249501250429</c:v>
                </c:pt>
                <c:pt idx="47">
                  <c:v>19.042149630979907</c:v>
                </c:pt>
                <c:pt idx="48">
                  <c:v>19.041088804770101</c:v>
                </c:pt>
                <c:pt idx="49">
                  <c:v>19.040141417705843</c:v>
                </c:pt>
                <c:pt idx="50">
                  <c:v>19.039180119831943</c:v>
                </c:pt>
                <c:pt idx="51">
                  <c:v>19.038281520213836</c:v>
                </c:pt>
                <c:pt idx="52">
                  <c:v>19.037374372810561</c:v>
                </c:pt>
                <c:pt idx="53">
                  <c:v>19.036422719131103</c:v>
                </c:pt>
                <c:pt idx="54">
                  <c:v>19.035526713073587</c:v>
                </c:pt>
                <c:pt idx="55">
                  <c:v>19.034603658735236</c:v>
                </c:pt>
                <c:pt idx="56">
                  <c:v>19.033658256770611</c:v>
                </c:pt>
                <c:pt idx="57">
                  <c:v>19.032683532916757</c:v>
                </c:pt>
                <c:pt idx="58">
                  <c:v>19.031722868912063</c:v>
                </c:pt>
                <c:pt idx="59">
                  <c:v>19.030855703770996</c:v>
                </c:pt>
                <c:pt idx="60">
                  <c:v>19.029965312181933</c:v>
                </c:pt>
                <c:pt idx="61">
                  <c:v>19.029103321317653</c:v>
                </c:pt>
                <c:pt idx="62">
                  <c:v>19.028242842127774</c:v>
                </c:pt>
                <c:pt idx="63">
                  <c:v>19.027404235923743</c:v>
                </c:pt>
                <c:pt idx="64">
                  <c:v>19.026461362951018</c:v>
                </c:pt>
                <c:pt idx="65">
                  <c:v>19.02558973534213</c:v>
                </c:pt>
                <c:pt idx="66">
                  <c:v>19.024781802385107</c:v>
                </c:pt>
                <c:pt idx="67">
                  <c:v>19.024008595588214</c:v>
                </c:pt>
                <c:pt idx="68">
                  <c:v>19.023221322622266</c:v>
                </c:pt>
                <c:pt idx="69">
                  <c:v>19.022606740280366</c:v>
                </c:pt>
                <c:pt idx="70">
                  <c:v>19.021804109059698</c:v>
                </c:pt>
                <c:pt idx="71">
                  <c:v>19.020948828388669</c:v>
                </c:pt>
                <c:pt idx="72">
                  <c:v>19.020050587257874</c:v>
                </c:pt>
                <c:pt idx="73">
                  <c:v>19.019124406547711</c:v>
                </c:pt>
                <c:pt idx="74">
                  <c:v>19.01826346496112</c:v>
                </c:pt>
                <c:pt idx="75">
                  <c:v>19.017423812212403</c:v>
                </c:pt>
                <c:pt idx="76">
                  <c:v>19.016665496953824</c:v>
                </c:pt>
                <c:pt idx="77">
                  <c:v>19.015841512962531</c:v>
                </c:pt>
                <c:pt idx="78">
                  <c:v>19.015149579931627</c:v>
                </c:pt>
                <c:pt idx="79">
                  <c:v>19.014491735316401</c:v>
                </c:pt>
                <c:pt idx="80">
                  <c:v>19.013805839398366</c:v>
                </c:pt>
                <c:pt idx="81">
                  <c:v>19.013183335598264</c:v>
                </c:pt>
                <c:pt idx="82">
                  <c:v>19.012540098732803</c:v>
                </c:pt>
                <c:pt idx="83">
                  <c:v>19.011961020254173</c:v>
                </c:pt>
                <c:pt idx="84">
                  <c:v>19.011406862112679</c:v>
                </c:pt>
                <c:pt idx="85">
                  <c:v>19.010802682283572</c:v>
                </c:pt>
                <c:pt idx="86">
                  <c:v>19.010175315058778</c:v>
                </c:pt>
                <c:pt idx="87">
                  <c:v>19.009415999357767</c:v>
                </c:pt>
                <c:pt idx="88">
                  <c:v>19.008774448902653</c:v>
                </c:pt>
                <c:pt idx="89">
                  <c:v>19.007733619346862</c:v>
                </c:pt>
                <c:pt idx="90">
                  <c:v>19.007094567889599</c:v>
                </c:pt>
                <c:pt idx="91">
                  <c:v>19.006529648271176</c:v>
                </c:pt>
                <c:pt idx="92">
                  <c:v>19.00607197031545</c:v>
                </c:pt>
                <c:pt idx="93">
                  <c:v>19.005809957317407</c:v>
                </c:pt>
                <c:pt idx="94">
                  <c:v>19.005129910370375</c:v>
                </c:pt>
                <c:pt idx="95">
                  <c:v>19.004275181734009</c:v>
                </c:pt>
                <c:pt idx="96">
                  <c:v>19.002673424105058</c:v>
                </c:pt>
                <c:pt idx="97">
                  <c:v>19.000996440897769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F0-4DF3-A5EC-B90FBE306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2"/>
          <c:min val="18.8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5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'HS-12.5mN-10'!$H$2:$H$100</c:f>
              <c:numCache>
                <c:formatCode>General</c:formatCode>
                <c:ptCount val="99"/>
                <c:pt idx="1">
                  <c:v>-3.412099135445493</c:v>
                </c:pt>
                <c:pt idx="2">
                  <c:v>-3.3595564257324981</c:v>
                </c:pt>
                <c:pt idx="3">
                  <c:v>-3.3751781542832071</c:v>
                </c:pt>
                <c:pt idx="4">
                  <c:v>-3.4493860514867589</c:v>
                </c:pt>
                <c:pt idx="5">
                  <c:v>-3.5182531784603608</c:v>
                </c:pt>
                <c:pt idx="6">
                  <c:v>-3.6013524113687754</c:v>
                </c:pt>
                <c:pt idx="7">
                  <c:v>-3.6854368084479456</c:v>
                </c:pt>
                <c:pt idx="8">
                  <c:v>-3.6735490248760247</c:v>
                </c:pt>
                <c:pt idx="9">
                  <c:v>-3.7246228052735608</c:v>
                </c:pt>
                <c:pt idx="10">
                  <c:v>-3.7557146252984595</c:v>
                </c:pt>
                <c:pt idx="11">
                  <c:v>-3.6884968803753648</c:v>
                </c:pt>
                <c:pt idx="12">
                  <c:v>-3.681385914033267</c:v>
                </c:pt>
                <c:pt idx="13">
                  <c:v>-3.698372067292059</c:v>
                </c:pt>
                <c:pt idx="14">
                  <c:v>-3.7260587651484247</c:v>
                </c:pt>
                <c:pt idx="15">
                  <c:v>-3.7994101468216286</c:v>
                </c:pt>
                <c:pt idx="16">
                  <c:v>-3.8551147412372573</c:v>
                </c:pt>
                <c:pt idx="17">
                  <c:v>-3.8493713580862376</c:v>
                </c:pt>
                <c:pt idx="18">
                  <c:v>-3.8465473600844535</c:v>
                </c:pt>
                <c:pt idx="19">
                  <c:v>-3.8584312934994571</c:v>
                </c:pt>
                <c:pt idx="20">
                  <c:v>-3.8711338643409201</c:v>
                </c:pt>
                <c:pt idx="21">
                  <c:v>-3.8889674049179996</c:v>
                </c:pt>
                <c:pt idx="22">
                  <c:v>-3.9033587893736925</c:v>
                </c:pt>
                <c:pt idx="23">
                  <c:v>-3.911969696311592</c:v>
                </c:pt>
                <c:pt idx="24">
                  <c:v>-3.930380990995348</c:v>
                </c:pt>
                <c:pt idx="25">
                  <c:v>-3.9605055644030904</c:v>
                </c:pt>
                <c:pt idx="26">
                  <c:v>-4.0413592851839875</c:v>
                </c:pt>
                <c:pt idx="27">
                  <c:v>-4.0583514588665404</c:v>
                </c:pt>
                <c:pt idx="28">
                  <c:v>-4.0680122259865961</c:v>
                </c:pt>
                <c:pt idx="29">
                  <c:v>-4.1032608964857697</c:v>
                </c:pt>
                <c:pt idx="30">
                  <c:v>-4.0818535144910548</c:v>
                </c:pt>
                <c:pt idx="31">
                  <c:v>-4.0950712428996177</c:v>
                </c:pt>
                <c:pt idx="32">
                  <c:v>-4.1845487226605336</c:v>
                </c:pt>
                <c:pt idx="33">
                  <c:v>-4.1925548196437976</c:v>
                </c:pt>
                <c:pt idx="34">
                  <c:v>-4.1332456011059593</c:v>
                </c:pt>
                <c:pt idx="35">
                  <c:v>-4.1663879567870827</c:v>
                </c:pt>
                <c:pt idx="36">
                  <c:v>-4.1725576093042225</c:v>
                </c:pt>
                <c:pt idx="37">
                  <c:v>-4.1561704620133613</c:v>
                </c:pt>
                <c:pt idx="38">
                  <c:v>-4.2079999155628585</c:v>
                </c:pt>
                <c:pt idx="39">
                  <c:v>-4.2401962320395166</c:v>
                </c:pt>
                <c:pt idx="40">
                  <c:v>-4.2535543657613264</c:v>
                </c:pt>
                <c:pt idx="41">
                  <c:v>-4.3031025240510017</c:v>
                </c:pt>
                <c:pt idx="42">
                  <c:v>-4.3622445933071878</c:v>
                </c:pt>
                <c:pt idx="43">
                  <c:v>-4.346024031084224</c:v>
                </c:pt>
                <c:pt idx="44">
                  <c:v>-4.3306306926746938</c:v>
                </c:pt>
                <c:pt idx="45">
                  <c:v>-4.4081583869045229</c:v>
                </c:pt>
                <c:pt idx="46">
                  <c:v>-4.4483111070475765</c:v>
                </c:pt>
                <c:pt idx="47">
                  <c:v>-4.3978697622810277</c:v>
                </c:pt>
                <c:pt idx="48">
                  <c:v>-4.3808745811493512</c:v>
                </c:pt>
                <c:pt idx="49">
                  <c:v>-4.3699696328167796</c:v>
                </c:pt>
                <c:pt idx="50">
                  <c:v>-4.3303809485085809</c:v>
                </c:pt>
                <c:pt idx="51">
                  <c:v>-4.3158966744963774</c:v>
                </c:pt>
                <c:pt idx="52">
                  <c:v>-4.3029905075236066</c:v>
                </c:pt>
                <c:pt idx="53">
                  <c:v>-4.3396543992567604</c:v>
                </c:pt>
                <c:pt idx="54">
                  <c:v>-4.37390694719224</c:v>
                </c:pt>
                <c:pt idx="55">
                  <c:v>-4.397872394764855</c:v>
                </c:pt>
                <c:pt idx="56">
                  <c:v>-4.4392824930977337</c:v>
                </c:pt>
                <c:pt idx="57">
                  <c:v>-4.4757543988694195</c:v>
                </c:pt>
                <c:pt idx="58">
                  <c:v>-4.5206356677245196</c:v>
                </c:pt>
                <c:pt idx="59">
                  <c:v>-4.5077057853995042</c:v>
                </c:pt>
                <c:pt idx="60">
                  <c:v>-4.4829890547667972</c:v>
                </c:pt>
                <c:pt idx="61">
                  <c:v>-4.4997639168417036</c:v>
                </c:pt>
                <c:pt idx="62">
                  <c:v>-4.49749372522502</c:v>
                </c:pt>
                <c:pt idx="63">
                  <c:v>-4.521799492862109</c:v>
                </c:pt>
                <c:pt idx="64">
                  <c:v>-4.5923451813873566</c:v>
                </c:pt>
                <c:pt idx="65">
                  <c:v>-4.5781654976213151</c:v>
                </c:pt>
                <c:pt idx="66">
                  <c:v>-4.5830791699174807</c:v>
                </c:pt>
                <c:pt idx="67">
                  <c:v>-4.5901520073569175</c:v>
                </c:pt>
                <c:pt idx="68">
                  <c:v>-4.5736484157722233</c:v>
                </c:pt>
                <c:pt idx="69">
                  <c:v>-4.649433800044803</c:v>
                </c:pt>
                <c:pt idx="70">
                  <c:v>-4.7002086171049413</c:v>
                </c:pt>
                <c:pt idx="71">
                  <c:v>-4.679810219900145</c:v>
                </c:pt>
                <c:pt idx="72">
                  <c:v>-4.6881860728209261</c:v>
                </c:pt>
                <c:pt idx="73">
                  <c:v>-4.7590001661560626</c:v>
                </c:pt>
                <c:pt idx="74">
                  <c:v>-4.74566274511443</c:v>
                </c:pt>
                <c:pt idx="75">
                  <c:v>-4.7267624795009437</c:v>
                </c:pt>
                <c:pt idx="76">
                  <c:v>-4.709120088105113</c:v>
                </c:pt>
                <c:pt idx="77">
                  <c:v>-4.6974489952899887</c:v>
                </c:pt>
                <c:pt idx="78">
                  <c:v>-4.7085987736456669</c:v>
                </c:pt>
                <c:pt idx="79">
                  <c:v>-4.6905924577680365</c:v>
                </c:pt>
                <c:pt idx="80">
                  <c:v>-4.7017420712565761</c:v>
                </c:pt>
                <c:pt idx="81">
                  <c:v>-4.710649730566991</c:v>
                </c:pt>
                <c:pt idx="82">
                  <c:v>-4.715236972581728</c:v>
                </c:pt>
                <c:pt idx="83">
                  <c:v>-4.7155539723124491</c:v>
                </c:pt>
                <c:pt idx="84">
                  <c:v>-4.7247508072462825</c:v>
                </c:pt>
                <c:pt idx="85">
                  <c:v>-4.7540052358356242</c:v>
                </c:pt>
                <c:pt idx="86">
                  <c:v>-4.7402538399858081</c:v>
                </c:pt>
                <c:pt idx="87">
                  <c:v>-4.7882427932880383</c:v>
                </c:pt>
                <c:pt idx="88">
                  <c:v>-4.7601560924648547</c:v>
                </c:pt>
                <c:pt idx="89">
                  <c:v>-4.6663728281272592</c:v>
                </c:pt>
                <c:pt idx="90">
                  <c:v>-4.6916185735723595</c:v>
                </c:pt>
                <c:pt idx="91">
                  <c:v>-4.7213593466914334</c:v>
                </c:pt>
                <c:pt idx="92">
                  <c:v>-4.7420191413810127</c:v>
                </c:pt>
                <c:pt idx="93">
                  <c:v>-4.8133910604672234</c:v>
                </c:pt>
                <c:pt idx="94">
                  <c:v>-4.78951704965466</c:v>
                </c:pt>
                <c:pt idx="95">
                  <c:v>-4.7848254230943983</c:v>
                </c:pt>
                <c:pt idx="96">
                  <c:v>-4.7879109304152587</c:v>
                </c:pt>
                <c:pt idx="97">
                  <c:v>-1.5912462472220217</c:v>
                </c:pt>
              </c:numCache>
            </c:numRef>
          </c:xVal>
          <c:yVal>
            <c:numRef>
              <c:f>'HS-12.5mN-10'!$J$2:$J$100</c:f>
              <c:numCache>
                <c:formatCode>General</c:formatCode>
                <c:ptCount val="99"/>
                <c:pt idx="1">
                  <c:v>18.843752944990438</c:v>
                </c:pt>
                <c:pt idx="2">
                  <c:v>18.84046221387409</c:v>
                </c:pt>
                <c:pt idx="3">
                  <c:v>18.837070373862542</c:v>
                </c:pt>
                <c:pt idx="4">
                  <c:v>18.833872467410782</c:v>
                </c:pt>
                <c:pt idx="5">
                  <c:v>18.830756177617921</c:v>
                </c:pt>
                <c:pt idx="6">
                  <c:v>18.827861209279749</c:v>
                </c:pt>
                <c:pt idx="7">
                  <c:v>18.825114473238266</c:v>
                </c:pt>
                <c:pt idx="8">
                  <c:v>18.822379687807903</c:v>
                </c:pt>
                <c:pt idx="9">
                  <c:v>18.819799155654849</c:v>
                </c:pt>
                <c:pt idx="10">
                  <c:v>18.817440795142954</c:v>
                </c:pt>
                <c:pt idx="11">
                  <c:v>18.814802946774876</c:v>
                </c:pt>
                <c:pt idx="12">
                  <c:v>18.812254330563277</c:v>
                </c:pt>
                <c:pt idx="13">
                  <c:v>18.809799633406467</c:v>
                </c:pt>
                <c:pt idx="14">
                  <c:v>18.807391263086519</c:v>
                </c:pt>
                <c:pt idx="15">
                  <c:v>18.805010116125398</c:v>
                </c:pt>
                <c:pt idx="16">
                  <c:v>18.802694534453597</c:v>
                </c:pt>
                <c:pt idx="17">
                  <c:v>18.80046034261234</c:v>
                </c:pt>
                <c:pt idx="18">
                  <c:v>18.798246920865331</c:v>
                </c:pt>
                <c:pt idx="19">
                  <c:v>18.796111816339067</c:v>
                </c:pt>
                <c:pt idx="20">
                  <c:v>18.794043874116365</c:v>
                </c:pt>
                <c:pt idx="21">
                  <c:v>18.792033261144354</c:v>
                </c:pt>
                <c:pt idx="22">
                  <c:v>18.790037011728835</c:v>
                </c:pt>
                <c:pt idx="23">
                  <c:v>18.78807439691602</c:v>
                </c:pt>
                <c:pt idx="24">
                  <c:v>18.786150124486731</c:v>
                </c:pt>
                <c:pt idx="25">
                  <c:v>18.784269671838203</c:v>
                </c:pt>
                <c:pt idx="26">
                  <c:v>18.782441267518781</c:v>
                </c:pt>
                <c:pt idx="27">
                  <c:v>18.78068193346337</c:v>
                </c:pt>
                <c:pt idx="28">
                  <c:v>18.778925999340736</c:v>
                </c:pt>
                <c:pt idx="29">
                  <c:v>18.777179394313947</c:v>
                </c:pt>
                <c:pt idx="30">
                  <c:v>18.775401642349198</c:v>
                </c:pt>
                <c:pt idx="31">
                  <c:v>18.773712832824177</c:v>
                </c:pt>
                <c:pt idx="32">
                  <c:v>18.772061199122977</c:v>
                </c:pt>
                <c:pt idx="33">
                  <c:v>18.770347322138345</c:v>
                </c:pt>
                <c:pt idx="34">
                  <c:v>18.768665502851661</c:v>
                </c:pt>
                <c:pt idx="35">
                  <c:v>18.767010502557493</c:v>
                </c:pt>
                <c:pt idx="36">
                  <c:v>18.765419571472876</c:v>
                </c:pt>
                <c:pt idx="37">
                  <c:v>18.763884463352429</c:v>
                </c:pt>
                <c:pt idx="38">
                  <c:v>18.762355301646185</c:v>
                </c:pt>
                <c:pt idx="39">
                  <c:v>18.760923257197465</c:v>
                </c:pt>
                <c:pt idx="40">
                  <c:v>18.759490254991853</c:v>
                </c:pt>
                <c:pt idx="41">
                  <c:v>18.758094210696292</c:v>
                </c:pt>
                <c:pt idx="42">
                  <c:v>18.756732502289402</c:v>
                </c:pt>
                <c:pt idx="43">
                  <c:v>18.755407583092857</c:v>
                </c:pt>
                <c:pt idx="44">
                  <c:v>18.754089315540597</c:v>
                </c:pt>
                <c:pt idx="45">
                  <c:v>18.752774007214448</c:v>
                </c:pt>
                <c:pt idx="46">
                  <c:v>18.751476613367505</c:v>
                </c:pt>
                <c:pt idx="47">
                  <c:v>18.75017713729768</c:v>
                </c:pt>
                <c:pt idx="48">
                  <c:v>18.748860308657797</c:v>
                </c:pt>
                <c:pt idx="49">
                  <c:v>18.747583687254906</c:v>
                </c:pt>
                <c:pt idx="50">
                  <c:v>18.746323979795264</c:v>
                </c:pt>
                <c:pt idx="51">
                  <c:v>18.745084830981206</c:v>
                </c:pt>
                <c:pt idx="52">
                  <c:v>18.743787907915387</c:v>
                </c:pt>
                <c:pt idx="53">
                  <c:v>18.742516017071026</c:v>
                </c:pt>
                <c:pt idx="54">
                  <c:v>18.741311790038772</c:v>
                </c:pt>
                <c:pt idx="55">
                  <c:v>18.740130788472172</c:v>
                </c:pt>
                <c:pt idx="56">
                  <c:v>18.738963762670803</c:v>
                </c:pt>
                <c:pt idx="57">
                  <c:v>18.737825080399727</c:v>
                </c:pt>
                <c:pt idx="58">
                  <c:v>18.736671801745874</c:v>
                </c:pt>
                <c:pt idx="59">
                  <c:v>18.735554468162295</c:v>
                </c:pt>
                <c:pt idx="60">
                  <c:v>18.734381956982993</c:v>
                </c:pt>
                <c:pt idx="61">
                  <c:v>18.733252743517372</c:v>
                </c:pt>
                <c:pt idx="62">
                  <c:v>18.732097835075749</c:v>
                </c:pt>
                <c:pt idx="63">
                  <c:v>18.730941318270279</c:v>
                </c:pt>
                <c:pt idx="64">
                  <c:v>18.729808474899084</c:v>
                </c:pt>
                <c:pt idx="65">
                  <c:v>18.728724705650709</c:v>
                </c:pt>
                <c:pt idx="66">
                  <c:v>18.727622177161525</c:v>
                </c:pt>
                <c:pt idx="67">
                  <c:v>18.72654422447734</c:v>
                </c:pt>
                <c:pt idx="68">
                  <c:v>18.725494902251739</c:v>
                </c:pt>
                <c:pt idx="69">
                  <c:v>18.724524589269517</c:v>
                </c:pt>
                <c:pt idx="70">
                  <c:v>18.723565770526459</c:v>
                </c:pt>
                <c:pt idx="71">
                  <c:v>18.722636121170513</c:v>
                </c:pt>
                <c:pt idx="72">
                  <c:v>18.721695458027519</c:v>
                </c:pt>
                <c:pt idx="73">
                  <c:v>18.720803643062371</c:v>
                </c:pt>
                <c:pt idx="74">
                  <c:v>18.719897468518301</c:v>
                </c:pt>
                <c:pt idx="75">
                  <c:v>18.71898977194293</c:v>
                </c:pt>
                <c:pt idx="76">
                  <c:v>18.71809727197363</c:v>
                </c:pt>
                <c:pt idx="77">
                  <c:v>18.717175244106649</c:v>
                </c:pt>
                <c:pt idx="78">
                  <c:v>18.716267745208924</c:v>
                </c:pt>
                <c:pt idx="79">
                  <c:v>18.715368681540589</c:v>
                </c:pt>
                <c:pt idx="80">
                  <c:v>18.714456586847422</c:v>
                </c:pt>
                <c:pt idx="81">
                  <c:v>18.713599177688359</c:v>
                </c:pt>
                <c:pt idx="82">
                  <c:v>18.712730106119203</c:v>
                </c:pt>
                <c:pt idx="83">
                  <c:v>18.711880934189814</c:v>
                </c:pt>
                <c:pt idx="84">
                  <c:v>18.711011707878786</c:v>
                </c:pt>
                <c:pt idx="85">
                  <c:v>18.710138305253608</c:v>
                </c:pt>
                <c:pt idx="86">
                  <c:v>18.709269232350955</c:v>
                </c:pt>
                <c:pt idx="87">
                  <c:v>18.708425751231875</c:v>
                </c:pt>
                <c:pt idx="88">
                  <c:v>18.707617917493291</c:v>
                </c:pt>
                <c:pt idx="89">
                  <c:v>18.706716746561213</c:v>
                </c:pt>
                <c:pt idx="90">
                  <c:v>18.705777974695273</c:v>
                </c:pt>
                <c:pt idx="91">
                  <c:v>18.70482678313352</c:v>
                </c:pt>
                <c:pt idx="92">
                  <c:v>18.703926756552953</c:v>
                </c:pt>
                <c:pt idx="93">
                  <c:v>18.703099720310245</c:v>
                </c:pt>
                <c:pt idx="94">
                  <c:v>18.702342495329582</c:v>
                </c:pt>
                <c:pt idx="95">
                  <c:v>18.70143042144549</c:v>
                </c:pt>
                <c:pt idx="96">
                  <c:v>18.700620814488094</c:v>
                </c:pt>
                <c:pt idx="97">
                  <c:v>18.699726180438461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7-4FFE-B694-C37FA39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55967489803354"/>
          <c:y val="4.6752022471464746E-2"/>
          <c:w val="0.76988397348667093"/>
          <c:h val="0.76755443618536279"/>
        </c:manualLayout>
      </c:layout>
      <c:scatterChart>
        <c:scatterStyle val="lineMarker"/>
        <c:varyColors val="0"/>
        <c:ser>
          <c:idx val="0"/>
          <c:order val="0"/>
          <c:tx>
            <c:v>HS-12.5mN-10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7500000000000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4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'HS-12.5mN-10'!$H$2:$H$100</c:f>
              <c:numCache>
                <c:formatCode>General</c:formatCode>
                <c:ptCount val="99"/>
                <c:pt idx="1">
                  <c:v>-3.412099135445493</c:v>
                </c:pt>
                <c:pt idx="2">
                  <c:v>-3.3595564257324981</c:v>
                </c:pt>
                <c:pt idx="3">
                  <c:v>-3.3751781542832071</c:v>
                </c:pt>
                <c:pt idx="4">
                  <c:v>-3.4493860514867589</c:v>
                </c:pt>
                <c:pt idx="5">
                  <c:v>-3.5182531784603608</c:v>
                </c:pt>
                <c:pt idx="6">
                  <c:v>-3.6013524113687754</c:v>
                </c:pt>
                <c:pt idx="7">
                  <c:v>-3.6854368084479456</c:v>
                </c:pt>
                <c:pt idx="8">
                  <c:v>-3.6735490248760247</c:v>
                </c:pt>
                <c:pt idx="9">
                  <c:v>-3.7246228052735608</c:v>
                </c:pt>
                <c:pt idx="10">
                  <c:v>-3.7557146252984595</c:v>
                </c:pt>
                <c:pt idx="11">
                  <c:v>-3.6884968803753648</c:v>
                </c:pt>
                <c:pt idx="12">
                  <c:v>-3.681385914033267</c:v>
                </c:pt>
                <c:pt idx="13">
                  <c:v>-3.698372067292059</c:v>
                </c:pt>
                <c:pt idx="14">
                  <c:v>-3.7260587651484247</c:v>
                </c:pt>
                <c:pt idx="15">
                  <c:v>-3.7994101468216286</c:v>
                </c:pt>
                <c:pt idx="16">
                  <c:v>-3.8551147412372573</c:v>
                </c:pt>
                <c:pt idx="17">
                  <c:v>-3.8493713580862376</c:v>
                </c:pt>
                <c:pt idx="18">
                  <c:v>-3.8465473600844535</c:v>
                </c:pt>
                <c:pt idx="19">
                  <c:v>-3.8584312934994571</c:v>
                </c:pt>
                <c:pt idx="20">
                  <c:v>-3.8711338643409201</c:v>
                </c:pt>
                <c:pt idx="21">
                  <c:v>-3.8889674049179996</c:v>
                </c:pt>
                <c:pt idx="22">
                  <c:v>-3.9033587893736925</c:v>
                </c:pt>
                <c:pt idx="23">
                  <c:v>-3.911969696311592</c:v>
                </c:pt>
                <c:pt idx="24">
                  <c:v>-3.930380990995348</c:v>
                </c:pt>
                <c:pt idx="25">
                  <c:v>-3.9605055644030904</c:v>
                </c:pt>
                <c:pt idx="26">
                  <c:v>-4.0413592851839875</c:v>
                </c:pt>
                <c:pt idx="27">
                  <c:v>-4.0583514588665404</c:v>
                </c:pt>
                <c:pt idx="28">
                  <c:v>-4.0680122259865961</c:v>
                </c:pt>
                <c:pt idx="29">
                  <c:v>-4.1032608964857697</c:v>
                </c:pt>
                <c:pt idx="30">
                  <c:v>-4.0818535144910548</c:v>
                </c:pt>
                <c:pt idx="31">
                  <c:v>-4.0950712428996177</c:v>
                </c:pt>
                <c:pt idx="32">
                  <c:v>-4.1845487226605336</c:v>
                </c:pt>
                <c:pt idx="33">
                  <c:v>-4.1925548196437976</c:v>
                </c:pt>
                <c:pt idx="34">
                  <c:v>-4.1332456011059593</c:v>
                </c:pt>
                <c:pt idx="35">
                  <c:v>-4.1663879567870827</c:v>
                </c:pt>
                <c:pt idx="36">
                  <c:v>-4.1725576093042225</c:v>
                </c:pt>
                <c:pt idx="37">
                  <c:v>-4.1561704620133613</c:v>
                </c:pt>
                <c:pt idx="38">
                  <c:v>-4.2079999155628585</c:v>
                </c:pt>
                <c:pt idx="39">
                  <c:v>-4.2401962320395166</c:v>
                </c:pt>
                <c:pt idx="40">
                  <c:v>-4.2535543657613264</c:v>
                </c:pt>
                <c:pt idx="41">
                  <c:v>-4.3031025240510017</c:v>
                </c:pt>
                <c:pt idx="42">
                  <c:v>-4.3622445933071878</c:v>
                </c:pt>
                <c:pt idx="43">
                  <c:v>-4.346024031084224</c:v>
                </c:pt>
                <c:pt idx="44">
                  <c:v>-4.3306306926746938</c:v>
                </c:pt>
                <c:pt idx="45">
                  <c:v>-4.4081583869045229</c:v>
                </c:pt>
                <c:pt idx="46">
                  <c:v>-4.4483111070475765</c:v>
                </c:pt>
                <c:pt idx="47">
                  <c:v>-4.3978697622810277</c:v>
                </c:pt>
                <c:pt idx="48">
                  <c:v>-4.3808745811493512</c:v>
                </c:pt>
                <c:pt idx="49">
                  <c:v>-4.3699696328167796</c:v>
                </c:pt>
                <c:pt idx="50">
                  <c:v>-4.3303809485085809</c:v>
                </c:pt>
                <c:pt idx="51">
                  <c:v>-4.3158966744963774</c:v>
                </c:pt>
                <c:pt idx="52">
                  <c:v>-4.3029905075236066</c:v>
                </c:pt>
                <c:pt idx="53">
                  <c:v>-4.3396543992567604</c:v>
                </c:pt>
                <c:pt idx="54">
                  <c:v>-4.37390694719224</c:v>
                </c:pt>
                <c:pt idx="55">
                  <c:v>-4.397872394764855</c:v>
                </c:pt>
                <c:pt idx="56">
                  <c:v>-4.4392824930977337</c:v>
                </c:pt>
                <c:pt idx="57">
                  <c:v>-4.4757543988694195</c:v>
                </c:pt>
                <c:pt idx="58">
                  <c:v>-4.5206356677245196</c:v>
                </c:pt>
                <c:pt idx="59">
                  <c:v>-4.5077057853995042</c:v>
                </c:pt>
                <c:pt idx="60">
                  <c:v>-4.4829890547667972</c:v>
                </c:pt>
                <c:pt idx="61">
                  <c:v>-4.4997639168417036</c:v>
                </c:pt>
                <c:pt idx="62">
                  <c:v>-4.49749372522502</c:v>
                </c:pt>
                <c:pt idx="63">
                  <c:v>-4.521799492862109</c:v>
                </c:pt>
                <c:pt idx="64">
                  <c:v>-4.5923451813873566</c:v>
                </c:pt>
                <c:pt idx="65">
                  <c:v>-4.5781654976213151</c:v>
                </c:pt>
                <c:pt idx="66">
                  <c:v>-4.5830791699174807</c:v>
                </c:pt>
                <c:pt idx="67">
                  <c:v>-4.5901520073569175</c:v>
                </c:pt>
                <c:pt idx="68">
                  <c:v>-4.5736484157722233</c:v>
                </c:pt>
                <c:pt idx="69">
                  <c:v>-4.649433800044803</c:v>
                </c:pt>
                <c:pt idx="70">
                  <c:v>-4.7002086171049413</c:v>
                </c:pt>
                <c:pt idx="71">
                  <c:v>-4.679810219900145</c:v>
                </c:pt>
                <c:pt idx="72">
                  <c:v>-4.6881860728209261</c:v>
                </c:pt>
                <c:pt idx="73">
                  <c:v>-4.7590001661560626</c:v>
                </c:pt>
                <c:pt idx="74">
                  <c:v>-4.74566274511443</c:v>
                </c:pt>
                <c:pt idx="75">
                  <c:v>-4.7267624795009437</c:v>
                </c:pt>
                <c:pt idx="76">
                  <c:v>-4.709120088105113</c:v>
                </c:pt>
                <c:pt idx="77">
                  <c:v>-4.6974489952899887</c:v>
                </c:pt>
                <c:pt idx="78">
                  <c:v>-4.7085987736456669</c:v>
                </c:pt>
                <c:pt idx="79">
                  <c:v>-4.6905924577680365</c:v>
                </c:pt>
                <c:pt idx="80">
                  <c:v>-4.7017420712565761</c:v>
                </c:pt>
                <c:pt idx="81">
                  <c:v>-4.710649730566991</c:v>
                </c:pt>
                <c:pt idx="82">
                  <c:v>-4.715236972581728</c:v>
                </c:pt>
                <c:pt idx="83">
                  <c:v>-4.7155539723124491</c:v>
                </c:pt>
                <c:pt idx="84">
                  <c:v>-4.7247508072462825</c:v>
                </c:pt>
                <c:pt idx="85">
                  <c:v>-4.7540052358356242</c:v>
                </c:pt>
                <c:pt idx="86">
                  <c:v>-4.7402538399858081</c:v>
                </c:pt>
                <c:pt idx="87">
                  <c:v>-4.7882427932880383</c:v>
                </c:pt>
                <c:pt idx="88">
                  <c:v>-4.7601560924648547</c:v>
                </c:pt>
                <c:pt idx="89">
                  <c:v>-4.6663728281272592</c:v>
                </c:pt>
                <c:pt idx="90">
                  <c:v>-4.6916185735723595</c:v>
                </c:pt>
                <c:pt idx="91">
                  <c:v>-4.7213593466914334</c:v>
                </c:pt>
                <c:pt idx="92">
                  <c:v>-4.7420191413810127</c:v>
                </c:pt>
                <c:pt idx="93">
                  <c:v>-4.8133910604672234</c:v>
                </c:pt>
                <c:pt idx="94">
                  <c:v>-4.78951704965466</c:v>
                </c:pt>
                <c:pt idx="95">
                  <c:v>-4.7848254230943983</c:v>
                </c:pt>
                <c:pt idx="96">
                  <c:v>-4.7879109304152587</c:v>
                </c:pt>
                <c:pt idx="97">
                  <c:v>-1.5912462472220217</c:v>
                </c:pt>
              </c:numCache>
            </c:numRef>
          </c:xVal>
          <c:yVal>
            <c:numRef>
              <c:f>'HS-12.5mN-10'!$J$2:$J$100</c:f>
              <c:numCache>
                <c:formatCode>General</c:formatCode>
                <c:ptCount val="99"/>
                <c:pt idx="1">
                  <c:v>18.843752944990438</c:v>
                </c:pt>
                <c:pt idx="2">
                  <c:v>18.84046221387409</c:v>
                </c:pt>
                <c:pt idx="3">
                  <c:v>18.837070373862542</c:v>
                </c:pt>
                <c:pt idx="4">
                  <c:v>18.833872467410782</c:v>
                </c:pt>
                <c:pt idx="5">
                  <c:v>18.830756177617921</c:v>
                </c:pt>
                <c:pt idx="6">
                  <c:v>18.827861209279749</c:v>
                </c:pt>
                <c:pt idx="7">
                  <c:v>18.825114473238266</c:v>
                </c:pt>
                <c:pt idx="8">
                  <c:v>18.822379687807903</c:v>
                </c:pt>
                <c:pt idx="9">
                  <c:v>18.819799155654849</c:v>
                </c:pt>
                <c:pt idx="10">
                  <c:v>18.817440795142954</c:v>
                </c:pt>
                <c:pt idx="11">
                  <c:v>18.814802946774876</c:v>
                </c:pt>
                <c:pt idx="12">
                  <c:v>18.812254330563277</c:v>
                </c:pt>
                <c:pt idx="13">
                  <c:v>18.809799633406467</c:v>
                </c:pt>
                <c:pt idx="14">
                  <c:v>18.807391263086519</c:v>
                </c:pt>
                <c:pt idx="15">
                  <c:v>18.805010116125398</c:v>
                </c:pt>
                <c:pt idx="16">
                  <c:v>18.802694534453597</c:v>
                </c:pt>
                <c:pt idx="17">
                  <c:v>18.80046034261234</c:v>
                </c:pt>
                <c:pt idx="18">
                  <c:v>18.798246920865331</c:v>
                </c:pt>
                <c:pt idx="19">
                  <c:v>18.796111816339067</c:v>
                </c:pt>
                <c:pt idx="20">
                  <c:v>18.794043874116365</c:v>
                </c:pt>
                <c:pt idx="21">
                  <c:v>18.792033261144354</c:v>
                </c:pt>
                <c:pt idx="22">
                  <c:v>18.790037011728835</c:v>
                </c:pt>
                <c:pt idx="23">
                  <c:v>18.78807439691602</c:v>
                </c:pt>
                <c:pt idx="24">
                  <c:v>18.786150124486731</c:v>
                </c:pt>
                <c:pt idx="25">
                  <c:v>18.784269671838203</c:v>
                </c:pt>
                <c:pt idx="26">
                  <c:v>18.782441267518781</c:v>
                </c:pt>
                <c:pt idx="27">
                  <c:v>18.78068193346337</c:v>
                </c:pt>
                <c:pt idx="28">
                  <c:v>18.778925999340736</c:v>
                </c:pt>
                <c:pt idx="29">
                  <c:v>18.777179394313947</c:v>
                </c:pt>
                <c:pt idx="30">
                  <c:v>18.775401642349198</c:v>
                </c:pt>
                <c:pt idx="31">
                  <c:v>18.773712832824177</c:v>
                </c:pt>
                <c:pt idx="32">
                  <c:v>18.772061199122977</c:v>
                </c:pt>
                <c:pt idx="33">
                  <c:v>18.770347322138345</c:v>
                </c:pt>
                <c:pt idx="34">
                  <c:v>18.768665502851661</c:v>
                </c:pt>
                <c:pt idx="35">
                  <c:v>18.767010502557493</c:v>
                </c:pt>
                <c:pt idx="36">
                  <c:v>18.765419571472876</c:v>
                </c:pt>
                <c:pt idx="37">
                  <c:v>18.763884463352429</c:v>
                </c:pt>
                <c:pt idx="38">
                  <c:v>18.762355301646185</c:v>
                </c:pt>
                <c:pt idx="39">
                  <c:v>18.760923257197465</c:v>
                </c:pt>
                <c:pt idx="40">
                  <c:v>18.759490254991853</c:v>
                </c:pt>
                <c:pt idx="41">
                  <c:v>18.758094210696292</c:v>
                </c:pt>
                <c:pt idx="42">
                  <c:v>18.756732502289402</c:v>
                </c:pt>
                <c:pt idx="43">
                  <c:v>18.755407583092857</c:v>
                </c:pt>
                <c:pt idx="44">
                  <c:v>18.754089315540597</c:v>
                </c:pt>
                <c:pt idx="45">
                  <c:v>18.752774007214448</c:v>
                </c:pt>
                <c:pt idx="46">
                  <c:v>18.751476613367505</c:v>
                </c:pt>
                <c:pt idx="47">
                  <c:v>18.75017713729768</c:v>
                </c:pt>
                <c:pt idx="48">
                  <c:v>18.748860308657797</c:v>
                </c:pt>
                <c:pt idx="49">
                  <c:v>18.747583687254906</c:v>
                </c:pt>
                <c:pt idx="50">
                  <c:v>18.746323979795264</c:v>
                </c:pt>
                <c:pt idx="51">
                  <c:v>18.745084830981206</c:v>
                </c:pt>
                <c:pt idx="52">
                  <c:v>18.743787907915387</c:v>
                </c:pt>
                <c:pt idx="53">
                  <c:v>18.742516017071026</c:v>
                </c:pt>
                <c:pt idx="54">
                  <c:v>18.741311790038772</c:v>
                </c:pt>
                <c:pt idx="55">
                  <c:v>18.740130788472172</c:v>
                </c:pt>
                <c:pt idx="56">
                  <c:v>18.738963762670803</c:v>
                </c:pt>
                <c:pt idx="57">
                  <c:v>18.737825080399727</c:v>
                </c:pt>
                <c:pt idx="58">
                  <c:v>18.736671801745874</c:v>
                </c:pt>
                <c:pt idx="59">
                  <c:v>18.735554468162295</c:v>
                </c:pt>
                <c:pt idx="60">
                  <c:v>18.734381956982993</c:v>
                </c:pt>
                <c:pt idx="61">
                  <c:v>18.733252743517372</c:v>
                </c:pt>
                <c:pt idx="62">
                  <c:v>18.732097835075749</c:v>
                </c:pt>
                <c:pt idx="63">
                  <c:v>18.730941318270279</c:v>
                </c:pt>
                <c:pt idx="64">
                  <c:v>18.729808474899084</c:v>
                </c:pt>
                <c:pt idx="65">
                  <c:v>18.728724705650709</c:v>
                </c:pt>
                <c:pt idx="66">
                  <c:v>18.727622177161525</c:v>
                </c:pt>
                <c:pt idx="67">
                  <c:v>18.72654422447734</c:v>
                </c:pt>
                <c:pt idx="68">
                  <c:v>18.725494902251739</c:v>
                </c:pt>
                <c:pt idx="69">
                  <c:v>18.724524589269517</c:v>
                </c:pt>
                <c:pt idx="70">
                  <c:v>18.723565770526459</c:v>
                </c:pt>
                <c:pt idx="71">
                  <c:v>18.722636121170513</c:v>
                </c:pt>
                <c:pt idx="72">
                  <c:v>18.721695458027519</c:v>
                </c:pt>
                <c:pt idx="73">
                  <c:v>18.720803643062371</c:v>
                </c:pt>
                <c:pt idx="74">
                  <c:v>18.719897468518301</c:v>
                </c:pt>
                <c:pt idx="75">
                  <c:v>18.71898977194293</c:v>
                </c:pt>
                <c:pt idx="76">
                  <c:v>18.71809727197363</c:v>
                </c:pt>
                <c:pt idx="77">
                  <c:v>18.717175244106649</c:v>
                </c:pt>
                <c:pt idx="78">
                  <c:v>18.716267745208924</c:v>
                </c:pt>
                <c:pt idx="79">
                  <c:v>18.715368681540589</c:v>
                </c:pt>
                <c:pt idx="80">
                  <c:v>18.714456586847422</c:v>
                </c:pt>
                <c:pt idx="81">
                  <c:v>18.713599177688359</c:v>
                </c:pt>
                <c:pt idx="82">
                  <c:v>18.712730106119203</c:v>
                </c:pt>
                <c:pt idx="83">
                  <c:v>18.711880934189814</c:v>
                </c:pt>
                <c:pt idx="84">
                  <c:v>18.711011707878786</c:v>
                </c:pt>
                <c:pt idx="85">
                  <c:v>18.710138305253608</c:v>
                </c:pt>
                <c:pt idx="86">
                  <c:v>18.709269232350955</c:v>
                </c:pt>
                <c:pt idx="87">
                  <c:v>18.708425751231875</c:v>
                </c:pt>
                <c:pt idx="88">
                  <c:v>18.707617917493291</c:v>
                </c:pt>
                <c:pt idx="89">
                  <c:v>18.706716746561213</c:v>
                </c:pt>
                <c:pt idx="90">
                  <c:v>18.705777974695273</c:v>
                </c:pt>
                <c:pt idx="91">
                  <c:v>18.70482678313352</c:v>
                </c:pt>
                <c:pt idx="92">
                  <c:v>18.703926756552953</c:v>
                </c:pt>
                <c:pt idx="93">
                  <c:v>18.703099720310245</c:v>
                </c:pt>
                <c:pt idx="94">
                  <c:v>18.702342495329582</c:v>
                </c:pt>
                <c:pt idx="95">
                  <c:v>18.70143042144549</c:v>
                </c:pt>
                <c:pt idx="96">
                  <c:v>18.700620814488094</c:v>
                </c:pt>
                <c:pt idx="97">
                  <c:v>18.699726180438461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7-4FFE-B694-C37FA39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9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4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3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'HS-32mN-10'!$H$2:$H$100</c:f>
              <c:numCache>
                <c:formatCode>General</c:formatCode>
                <c:ptCount val="99"/>
                <c:pt idx="1">
                  <c:v>-3.4290763530738291</c:v>
                </c:pt>
                <c:pt idx="2">
                  <c:v>-3.4202200741199213</c:v>
                </c:pt>
                <c:pt idx="3">
                  <c:v>-3.5993596355848929</c:v>
                </c:pt>
                <c:pt idx="4">
                  <c:v>-3.6675813946392832</c:v>
                </c:pt>
                <c:pt idx="5">
                  <c:v>-3.5828306852181404</c:v>
                </c:pt>
                <c:pt idx="6">
                  <c:v>-3.6198198910247794</c:v>
                </c:pt>
                <c:pt idx="7">
                  <c:v>-3.7341972752666677</c:v>
                </c:pt>
                <c:pt idx="8">
                  <c:v>-3.8139724111265472</c:v>
                </c:pt>
                <c:pt idx="9">
                  <c:v>-3.7996542611739681</c:v>
                </c:pt>
                <c:pt idx="10">
                  <c:v>-3.7465478197171933</c:v>
                </c:pt>
                <c:pt idx="11">
                  <c:v>-3.6935509668502218</c:v>
                </c:pt>
                <c:pt idx="12">
                  <c:v>-3.722409196106804</c:v>
                </c:pt>
                <c:pt idx="13">
                  <c:v>-3.7632063972933754</c:v>
                </c:pt>
                <c:pt idx="14">
                  <c:v>-3.7850963080734346</c:v>
                </c:pt>
                <c:pt idx="15">
                  <c:v>-3.8295876659445396</c:v>
                </c:pt>
                <c:pt idx="16">
                  <c:v>-3.8767388212432752</c:v>
                </c:pt>
                <c:pt idx="17">
                  <c:v>-3.9110548322659904</c:v>
                </c:pt>
                <c:pt idx="18">
                  <c:v>-3.9118834482478331</c:v>
                </c:pt>
                <c:pt idx="19">
                  <c:v>-3.9050198317947955</c:v>
                </c:pt>
                <c:pt idx="20">
                  <c:v>-3.9113020519462114</c:v>
                </c:pt>
                <c:pt idx="21">
                  <c:v>-3.9337822490122996</c:v>
                </c:pt>
                <c:pt idx="22">
                  <c:v>-3.9519710128578702</c:v>
                </c:pt>
                <c:pt idx="23">
                  <c:v>-3.9567126981354721</c:v>
                </c:pt>
                <c:pt idx="24">
                  <c:v>-3.9764443642132097</c:v>
                </c:pt>
                <c:pt idx="25">
                  <c:v>-4.0418955895152484</c:v>
                </c:pt>
                <c:pt idx="26">
                  <c:v>-4.1020015593291621</c:v>
                </c:pt>
                <c:pt idx="27">
                  <c:v>-4.1088048198836091</c:v>
                </c:pt>
                <c:pt idx="28">
                  <c:v>-4.1150480539785637</c:v>
                </c:pt>
                <c:pt idx="29">
                  <c:v>-4.1511704976848289</c:v>
                </c:pt>
                <c:pt idx="30">
                  <c:v>-4.1495840482798725</c:v>
                </c:pt>
                <c:pt idx="31">
                  <c:v>-4.1267013272400535</c:v>
                </c:pt>
                <c:pt idx="32">
                  <c:v>-4.1635178749760238</c:v>
                </c:pt>
                <c:pt idx="33">
                  <c:v>-4.2085616850887906</c:v>
                </c:pt>
                <c:pt idx="34">
                  <c:v>-4.2278731164379861</c:v>
                </c:pt>
                <c:pt idx="35">
                  <c:v>-4.246302933758539</c:v>
                </c:pt>
                <c:pt idx="36">
                  <c:v>-4.2422456452042647</c:v>
                </c:pt>
                <c:pt idx="37">
                  <c:v>-4.2338712444583919</c:v>
                </c:pt>
                <c:pt idx="38">
                  <c:v>-4.2633163774932816</c:v>
                </c:pt>
                <c:pt idx="39">
                  <c:v>-4.2926063495033473</c:v>
                </c:pt>
                <c:pt idx="40">
                  <c:v>-4.3045558789095502</c:v>
                </c:pt>
                <c:pt idx="41">
                  <c:v>-4.3044068011742249</c:v>
                </c:pt>
                <c:pt idx="42">
                  <c:v>-4.3293225158022874</c:v>
                </c:pt>
                <c:pt idx="43">
                  <c:v>-4.4149224572514196</c:v>
                </c:pt>
                <c:pt idx="44">
                  <c:v>-4.4233542159992787</c:v>
                </c:pt>
                <c:pt idx="45">
                  <c:v>-4.3567918092703435</c:v>
                </c:pt>
                <c:pt idx="46">
                  <c:v>-4.3923799343602923</c:v>
                </c:pt>
                <c:pt idx="47">
                  <c:v>-4.4630650221825503</c:v>
                </c:pt>
                <c:pt idx="48">
                  <c:v>-4.4358041805408224</c:v>
                </c:pt>
                <c:pt idx="49">
                  <c:v>-4.4121398187399308</c:v>
                </c:pt>
                <c:pt idx="50">
                  <c:v>-4.4263005319460236</c:v>
                </c:pt>
                <c:pt idx="51">
                  <c:v>-4.4057687262120462</c:v>
                </c:pt>
                <c:pt idx="52">
                  <c:v>-4.4062417855917513</c:v>
                </c:pt>
                <c:pt idx="53">
                  <c:v>-4.4133647302206755</c:v>
                </c:pt>
                <c:pt idx="54">
                  <c:v>-4.430729688225397</c:v>
                </c:pt>
                <c:pt idx="55">
                  <c:v>-4.5185749322700808</c:v>
                </c:pt>
                <c:pt idx="56">
                  <c:v>-4.5827238932494607</c:v>
                </c:pt>
                <c:pt idx="57">
                  <c:v>-4.5932367552247459</c:v>
                </c:pt>
                <c:pt idx="58">
                  <c:v>-4.5677260142532399</c:v>
                </c:pt>
                <c:pt idx="59">
                  <c:v>-4.5285474937131607</c:v>
                </c:pt>
                <c:pt idx="60">
                  <c:v>-4.5477274546591087</c:v>
                </c:pt>
                <c:pt idx="61">
                  <c:v>-4.6151944050825149</c:v>
                </c:pt>
                <c:pt idx="62">
                  <c:v>-4.620495693729862</c:v>
                </c:pt>
                <c:pt idx="63">
                  <c:v>-4.6004041891370822</c:v>
                </c:pt>
                <c:pt idx="64">
                  <c:v>-4.6213980908515753</c:v>
                </c:pt>
                <c:pt idx="65">
                  <c:v>-4.61996780640672</c:v>
                </c:pt>
                <c:pt idx="66">
                  <c:v>-4.6164540315003375</c:v>
                </c:pt>
                <c:pt idx="67">
                  <c:v>-4.6153575192148697</c:v>
                </c:pt>
                <c:pt idx="68">
                  <c:v>-4.6678686636358568</c:v>
                </c:pt>
                <c:pt idx="69">
                  <c:v>-4.6978507973408288</c:v>
                </c:pt>
                <c:pt idx="70">
                  <c:v>-4.7041560310091022</c:v>
                </c:pt>
                <c:pt idx="71">
                  <c:v>-4.7203146884130014</c:v>
                </c:pt>
                <c:pt idx="72">
                  <c:v>-4.7083225392166668</c:v>
                </c:pt>
                <c:pt idx="73">
                  <c:v>-4.7253412319780317</c:v>
                </c:pt>
                <c:pt idx="74">
                  <c:v>-4.7939604936051916</c:v>
                </c:pt>
                <c:pt idx="75">
                  <c:v>-4.849111988423644</c:v>
                </c:pt>
                <c:pt idx="76">
                  <c:v>-4.8392216895814739</c:v>
                </c:pt>
                <c:pt idx="77">
                  <c:v>-4.775189549043132</c:v>
                </c:pt>
                <c:pt idx="78">
                  <c:v>-4.7396177643945112</c:v>
                </c:pt>
                <c:pt idx="79">
                  <c:v>-4.7596853258024856</c:v>
                </c:pt>
                <c:pt idx="80">
                  <c:v>-4.7422060389938316</c:v>
                </c:pt>
                <c:pt idx="81">
                  <c:v>-4.742774939701448</c:v>
                </c:pt>
                <c:pt idx="82">
                  <c:v>-4.7778003251945185</c:v>
                </c:pt>
                <c:pt idx="83">
                  <c:v>-4.7735662642361607</c:v>
                </c:pt>
                <c:pt idx="84">
                  <c:v>-4.7717285784148382</c:v>
                </c:pt>
                <c:pt idx="85">
                  <c:v>-4.7980648085708228</c:v>
                </c:pt>
                <c:pt idx="86">
                  <c:v>-4.8399036524248249</c:v>
                </c:pt>
                <c:pt idx="87">
                  <c:v>-4.841488410053663</c:v>
                </c:pt>
                <c:pt idx="88">
                  <c:v>-4.8018879654691764</c:v>
                </c:pt>
                <c:pt idx="89">
                  <c:v>-4.8052945074291653</c:v>
                </c:pt>
                <c:pt idx="90">
                  <c:v>-4.8291859004187332</c:v>
                </c:pt>
                <c:pt idx="91">
                  <c:v>-4.7693716018560011</c:v>
                </c:pt>
                <c:pt idx="92">
                  <c:v>-4.7726880671407619</c:v>
                </c:pt>
                <c:pt idx="93">
                  <c:v>-4.8458450597718397</c:v>
                </c:pt>
                <c:pt idx="94">
                  <c:v>-4.9322232898035168</c:v>
                </c:pt>
                <c:pt idx="95">
                  <c:v>-4.9239194965675557</c:v>
                </c:pt>
                <c:pt idx="96">
                  <c:v>-4.9739400628914012</c:v>
                </c:pt>
                <c:pt idx="97">
                  <c:v>-1.593445248923381</c:v>
                </c:pt>
              </c:numCache>
            </c:numRef>
          </c:xVal>
          <c:yVal>
            <c:numRef>
              <c:f>'HS-32mN-10'!$J$2:$J$100</c:f>
              <c:numCache>
                <c:formatCode>General</c:formatCode>
                <c:ptCount val="99"/>
                <c:pt idx="1">
                  <c:v>18.984834327769548</c:v>
                </c:pt>
                <c:pt idx="2">
                  <c:v>18.98140619181741</c:v>
                </c:pt>
                <c:pt idx="3">
                  <c:v>18.978173184432602</c:v>
                </c:pt>
                <c:pt idx="4">
                  <c:v>18.975081423630566</c:v>
                </c:pt>
                <c:pt idx="5">
                  <c:v>18.972160309942698</c:v>
                </c:pt>
                <c:pt idx="6">
                  <c:v>18.969408797636806</c:v>
                </c:pt>
                <c:pt idx="7">
                  <c:v>18.966785828162848</c:v>
                </c:pt>
                <c:pt idx="8">
                  <c:v>18.96430919568428</c:v>
                </c:pt>
                <c:pt idx="9">
                  <c:v>18.961930767369953</c:v>
                </c:pt>
                <c:pt idx="10">
                  <c:v>18.959648385395301</c:v>
                </c:pt>
                <c:pt idx="11">
                  <c:v>18.957107639552412</c:v>
                </c:pt>
                <c:pt idx="12">
                  <c:v>18.954684442681266</c:v>
                </c:pt>
                <c:pt idx="13">
                  <c:v>18.952355074884366</c:v>
                </c:pt>
                <c:pt idx="14">
                  <c:v>18.950049465851226</c:v>
                </c:pt>
                <c:pt idx="15">
                  <c:v>18.947827580004311</c:v>
                </c:pt>
                <c:pt idx="16">
                  <c:v>18.945655949793927</c:v>
                </c:pt>
                <c:pt idx="17">
                  <c:v>18.943544512883623</c:v>
                </c:pt>
                <c:pt idx="18">
                  <c:v>18.941486698057691</c:v>
                </c:pt>
                <c:pt idx="19">
                  <c:v>18.939480907619387</c:v>
                </c:pt>
                <c:pt idx="20">
                  <c:v>18.937534038649069</c:v>
                </c:pt>
                <c:pt idx="21">
                  <c:v>18.935634573752417</c:v>
                </c:pt>
                <c:pt idx="22">
                  <c:v>18.933749091830425</c:v>
                </c:pt>
                <c:pt idx="23">
                  <c:v>18.93191817216217</c:v>
                </c:pt>
                <c:pt idx="24">
                  <c:v>18.930108467797687</c:v>
                </c:pt>
                <c:pt idx="25">
                  <c:v>18.928328518097366</c:v>
                </c:pt>
                <c:pt idx="26">
                  <c:v>18.926558689057092</c:v>
                </c:pt>
                <c:pt idx="27">
                  <c:v>18.9248285697957</c:v>
                </c:pt>
                <c:pt idx="28">
                  <c:v>18.923131783583596</c:v>
                </c:pt>
                <c:pt idx="29">
                  <c:v>18.921449934987397</c:v>
                </c:pt>
                <c:pt idx="30">
                  <c:v>18.919781261599258</c:v>
                </c:pt>
                <c:pt idx="31">
                  <c:v>18.91816742592766</c:v>
                </c:pt>
                <c:pt idx="32">
                  <c:v>18.916571669459419</c:v>
                </c:pt>
                <c:pt idx="33">
                  <c:v>18.914984157541536</c:v>
                </c:pt>
                <c:pt idx="34">
                  <c:v>18.913378130229216</c:v>
                </c:pt>
                <c:pt idx="35">
                  <c:v>18.911859141258628</c:v>
                </c:pt>
                <c:pt idx="36">
                  <c:v>18.910368005873522</c:v>
                </c:pt>
                <c:pt idx="37">
                  <c:v>18.908913655389924</c:v>
                </c:pt>
                <c:pt idx="38">
                  <c:v>18.90749978003242</c:v>
                </c:pt>
                <c:pt idx="39">
                  <c:v>18.906109900458592</c:v>
                </c:pt>
                <c:pt idx="40">
                  <c:v>18.904761711029124</c:v>
                </c:pt>
                <c:pt idx="41">
                  <c:v>18.903432830963165</c:v>
                </c:pt>
                <c:pt idx="42">
                  <c:v>18.902109761448848</c:v>
                </c:pt>
                <c:pt idx="43">
                  <c:v>18.900812578237193</c:v>
                </c:pt>
                <c:pt idx="44">
                  <c:v>18.899542103418383</c:v>
                </c:pt>
                <c:pt idx="45">
                  <c:v>18.898281506688534</c:v>
                </c:pt>
                <c:pt idx="46">
                  <c:v>18.897019604360452</c:v>
                </c:pt>
                <c:pt idx="47">
                  <c:v>18.895772884496111</c:v>
                </c:pt>
                <c:pt idx="48">
                  <c:v>18.894556777306857</c:v>
                </c:pt>
                <c:pt idx="49">
                  <c:v>18.893342825054276</c:v>
                </c:pt>
                <c:pt idx="50">
                  <c:v>18.89215147949383</c:v>
                </c:pt>
                <c:pt idx="51">
                  <c:v>18.890972535027423</c:v>
                </c:pt>
                <c:pt idx="52">
                  <c:v>18.889802653558252</c:v>
                </c:pt>
                <c:pt idx="53">
                  <c:v>18.888649071317321</c:v>
                </c:pt>
                <c:pt idx="54">
                  <c:v>18.887495923454708</c:v>
                </c:pt>
                <c:pt idx="55">
                  <c:v>18.886373503499339</c:v>
                </c:pt>
                <c:pt idx="56">
                  <c:v>18.885259064262382</c:v>
                </c:pt>
                <c:pt idx="57">
                  <c:v>18.884166400862274</c:v>
                </c:pt>
                <c:pt idx="58">
                  <c:v>18.883066398252577</c:v>
                </c:pt>
                <c:pt idx="59">
                  <c:v>18.881967648512045</c:v>
                </c:pt>
                <c:pt idx="60">
                  <c:v>18.880886484886634</c:v>
                </c:pt>
                <c:pt idx="61">
                  <c:v>18.879811454255936</c:v>
                </c:pt>
                <c:pt idx="62">
                  <c:v>18.878737077721521</c:v>
                </c:pt>
                <c:pt idx="63">
                  <c:v>18.877666157280512</c:v>
                </c:pt>
                <c:pt idx="64">
                  <c:v>18.876618762238181</c:v>
                </c:pt>
                <c:pt idx="65">
                  <c:v>18.875568768266952</c:v>
                </c:pt>
                <c:pt idx="66">
                  <c:v>18.874544607664784</c:v>
                </c:pt>
                <c:pt idx="67">
                  <c:v>18.873556519778095</c:v>
                </c:pt>
                <c:pt idx="68">
                  <c:v>18.872597278455004</c:v>
                </c:pt>
                <c:pt idx="69">
                  <c:v>18.871657814565932</c:v>
                </c:pt>
                <c:pt idx="70">
                  <c:v>18.870738336108325</c:v>
                </c:pt>
                <c:pt idx="71">
                  <c:v>18.869846934812006</c:v>
                </c:pt>
                <c:pt idx="72">
                  <c:v>18.868951706725642</c:v>
                </c:pt>
                <c:pt idx="73">
                  <c:v>18.868052200355194</c:v>
                </c:pt>
                <c:pt idx="74">
                  <c:v>18.867186707432236</c:v>
                </c:pt>
                <c:pt idx="75">
                  <c:v>18.866356988927517</c:v>
                </c:pt>
                <c:pt idx="76">
                  <c:v>18.86553976691771</c:v>
                </c:pt>
                <c:pt idx="77">
                  <c:v>18.864693063005671</c:v>
                </c:pt>
                <c:pt idx="78">
                  <c:v>18.863827378445489</c:v>
                </c:pt>
                <c:pt idx="79">
                  <c:v>18.862989227980542</c:v>
                </c:pt>
                <c:pt idx="80">
                  <c:v>18.862144624299447</c:v>
                </c:pt>
                <c:pt idx="81">
                  <c:v>18.861294658708729</c:v>
                </c:pt>
                <c:pt idx="82">
                  <c:v>18.860451356298572</c:v>
                </c:pt>
                <c:pt idx="83">
                  <c:v>18.859634055309815</c:v>
                </c:pt>
                <c:pt idx="84">
                  <c:v>18.858823708965112</c:v>
                </c:pt>
                <c:pt idx="85">
                  <c:v>18.858012168870427</c:v>
                </c:pt>
                <c:pt idx="86">
                  <c:v>18.857220680399866</c:v>
                </c:pt>
                <c:pt idx="87">
                  <c:v>18.856443212514176</c:v>
                </c:pt>
                <c:pt idx="88">
                  <c:v>18.855668027789697</c:v>
                </c:pt>
                <c:pt idx="89">
                  <c:v>18.854845500501469</c:v>
                </c:pt>
                <c:pt idx="90">
                  <c:v>18.854007840379786</c:v>
                </c:pt>
                <c:pt idx="91">
                  <c:v>18.853177916258932</c:v>
                </c:pt>
                <c:pt idx="92">
                  <c:v>18.852254553111358</c:v>
                </c:pt>
                <c:pt idx="93">
                  <c:v>18.85144530995829</c:v>
                </c:pt>
                <c:pt idx="94">
                  <c:v>18.850657184069579</c:v>
                </c:pt>
                <c:pt idx="95">
                  <c:v>18.84995701106353</c:v>
                </c:pt>
                <c:pt idx="96">
                  <c:v>18.849150616598969</c:v>
                </c:pt>
                <c:pt idx="97">
                  <c:v>18.848518893456699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F-400A-B156-E99669EA1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0999999999999996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.05"/>
          <c:min val="18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89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'HS-2mN-15'!$H$2:$H$100</c:f>
              <c:numCache>
                <c:formatCode>General</c:formatCode>
                <c:ptCount val="99"/>
                <c:pt idx="1">
                  <c:v>-3.4969845047345394</c:v>
                </c:pt>
                <c:pt idx="2">
                  <c:v>-3.6403917937318329</c:v>
                </c:pt>
                <c:pt idx="3">
                  <c:v>-3.6938414913633602</c:v>
                </c:pt>
                <c:pt idx="4">
                  <c:v>-3.7830577421791496</c:v>
                </c:pt>
                <c:pt idx="5">
                  <c:v>-3.934743419721185</c:v>
                </c:pt>
                <c:pt idx="6">
                  <c:v>-4.047503721885481</c:v>
                </c:pt>
                <c:pt idx="7">
                  <c:v>-4.0693522833357862</c:v>
                </c:pt>
                <c:pt idx="8">
                  <c:v>-4.0696297508510595</c:v>
                </c:pt>
                <c:pt idx="9">
                  <c:v>-3.9995850801215402</c:v>
                </c:pt>
                <c:pt idx="10">
                  <c:v>-3.9089866511569058</c:v>
                </c:pt>
                <c:pt idx="11">
                  <c:v>-3.8387495821829694</c:v>
                </c:pt>
                <c:pt idx="12">
                  <c:v>-3.8703419966247181</c:v>
                </c:pt>
                <c:pt idx="13">
                  <c:v>-3.9001103048998225</c:v>
                </c:pt>
                <c:pt idx="14">
                  <c:v>-3.8868313147033962</c:v>
                </c:pt>
                <c:pt idx="15">
                  <c:v>-3.9372766073046503</c:v>
                </c:pt>
                <c:pt idx="16">
                  <c:v>-4.0094022918548493</c:v>
                </c:pt>
                <c:pt idx="17">
                  <c:v>-4.065614520847201</c:v>
                </c:pt>
                <c:pt idx="18">
                  <c:v>-4.0997800774549304</c:v>
                </c:pt>
                <c:pt idx="19">
                  <c:v>-4.1304700724341998</c:v>
                </c:pt>
                <c:pt idx="20">
                  <c:v>-4.1902461819831682</c:v>
                </c:pt>
                <c:pt idx="21">
                  <c:v>-4.1469334596752825</c:v>
                </c:pt>
                <c:pt idx="22">
                  <c:v>-4.1012267546845926</c:v>
                </c:pt>
                <c:pt idx="23">
                  <c:v>-4.1094769435841041</c:v>
                </c:pt>
                <c:pt idx="24">
                  <c:v>-4.1573136939558761</c:v>
                </c:pt>
                <c:pt idx="25">
                  <c:v>-4.1880754623625425</c:v>
                </c:pt>
                <c:pt idx="26">
                  <c:v>-4.1476703862666646</c:v>
                </c:pt>
                <c:pt idx="27">
                  <c:v>-4.1322276779934137</c:v>
                </c:pt>
                <c:pt idx="28">
                  <c:v>-4.2033840001936342</c:v>
                </c:pt>
                <c:pt idx="29">
                  <c:v>-4.2675274354485753</c:v>
                </c:pt>
                <c:pt idx="30">
                  <c:v>-4.2638838789078362</c:v>
                </c:pt>
                <c:pt idx="31">
                  <c:v>-4.3491859233460168</c:v>
                </c:pt>
                <c:pt idx="32">
                  <c:v>-4.4169168526866365</c:v>
                </c:pt>
                <c:pt idx="33">
                  <c:v>-4.4241433374290278</c:v>
                </c:pt>
                <c:pt idx="34">
                  <c:v>-4.5170038589804165</c:v>
                </c:pt>
                <c:pt idx="35">
                  <c:v>-4.5413458519984848</c:v>
                </c:pt>
                <c:pt idx="36">
                  <c:v>-4.490395721642205</c:v>
                </c:pt>
                <c:pt idx="37">
                  <c:v>-4.4934443086959002</c:v>
                </c:pt>
                <c:pt idx="38">
                  <c:v>-4.4685144652583633</c:v>
                </c:pt>
                <c:pt idx="39">
                  <c:v>-4.4474777425260195</c:v>
                </c:pt>
                <c:pt idx="40">
                  <c:v>-4.5091353930337901</c:v>
                </c:pt>
                <c:pt idx="41">
                  <c:v>-4.5299095182534961</c:v>
                </c:pt>
                <c:pt idx="42">
                  <c:v>-4.4750914326807241</c:v>
                </c:pt>
                <c:pt idx="43">
                  <c:v>-4.433991915663591</c:v>
                </c:pt>
                <c:pt idx="44">
                  <c:v>-4.4387858394010449</c:v>
                </c:pt>
                <c:pt idx="45">
                  <c:v>-4.4574160664453091</c:v>
                </c:pt>
                <c:pt idx="46">
                  <c:v>-4.4767607325731085</c:v>
                </c:pt>
                <c:pt idx="47">
                  <c:v>-4.521844927430104</c:v>
                </c:pt>
                <c:pt idx="48">
                  <c:v>-4.548899296848349</c:v>
                </c:pt>
                <c:pt idx="49">
                  <c:v>-4.5557096457589985</c:v>
                </c:pt>
                <c:pt idx="50">
                  <c:v>-4.5979986147771426</c:v>
                </c:pt>
                <c:pt idx="51">
                  <c:v>-4.6140216189820418</c:v>
                </c:pt>
                <c:pt idx="52">
                  <c:v>-4.5491288454514107</c:v>
                </c:pt>
                <c:pt idx="53">
                  <c:v>-4.5069458690494164</c:v>
                </c:pt>
                <c:pt idx="54">
                  <c:v>-4.4908053151429037</c:v>
                </c:pt>
                <c:pt idx="55">
                  <c:v>-4.4781264526565518</c:v>
                </c:pt>
                <c:pt idx="56">
                  <c:v>-4.5469352382666486</c:v>
                </c:pt>
                <c:pt idx="57">
                  <c:v>-4.5757121512263446</c:v>
                </c:pt>
                <c:pt idx="58">
                  <c:v>-4.5948896551293927</c:v>
                </c:pt>
                <c:pt idx="59">
                  <c:v>-4.6533305242923921</c:v>
                </c:pt>
                <c:pt idx="60">
                  <c:v>-4.6531416993354862</c:v>
                </c:pt>
                <c:pt idx="61">
                  <c:v>-4.7310815586171069</c:v>
                </c:pt>
                <c:pt idx="62">
                  <c:v>-4.8813380555329253</c:v>
                </c:pt>
                <c:pt idx="63">
                  <c:v>-4.8564070640169135</c:v>
                </c:pt>
                <c:pt idx="64">
                  <c:v>-4.8056774831554634</c:v>
                </c:pt>
                <c:pt idx="65">
                  <c:v>-4.9274964217722035</c:v>
                </c:pt>
                <c:pt idx="66">
                  <c:v>-4.9653686484269386</c:v>
                </c:pt>
                <c:pt idx="67">
                  <c:v>-4.9178459785532009</c:v>
                </c:pt>
                <c:pt idx="68">
                  <c:v>-4.8697967744283739</c:v>
                </c:pt>
                <c:pt idx="69">
                  <c:v>-4.8235743795399344</c:v>
                </c:pt>
                <c:pt idx="70">
                  <c:v>-4.7864317559750287</c:v>
                </c:pt>
                <c:pt idx="71">
                  <c:v>-4.7443663427672425</c:v>
                </c:pt>
                <c:pt idx="72">
                  <c:v>-4.7803399324123692</c:v>
                </c:pt>
                <c:pt idx="73">
                  <c:v>-4.7908241821066682</c:v>
                </c:pt>
                <c:pt idx="74">
                  <c:v>-4.781161329715693</c:v>
                </c:pt>
                <c:pt idx="75">
                  <c:v>-4.8269771125449852</c:v>
                </c:pt>
                <c:pt idx="76">
                  <c:v>-4.8143350579757147</c:v>
                </c:pt>
                <c:pt idx="77">
                  <c:v>-4.7456236199038599</c:v>
                </c:pt>
                <c:pt idx="78">
                  <c:v>-4.7327160646808135</c:v>
                </c:pt>
                <c:pt idx="79">
                  <c:v>-4.8261230387496461</c:v>
                </c:pt>
                <c:pt idx="80">
                  <c:v>-4.886895929855843</c:v>
                </c:pt>
                <c:pt idx="81">
                  <c:v>-4.9369125934406828</c:v>
                </c:pt>
                <c:pt idx="82">
                  <c:v>-4.9376316693031335</c:v>
                </c:pt>
                <c:pt idx="83">
                  <c:v>-4.8217824021550424</c:v>
                </c:pt>
                <c:pt idx="84">
                  <c:v>-4.7713190041144067</c:v>
                </c:pt>
                <c:pt idx="85">
                  <c:v>-4.7737313709996583</c:v>
                </c:pt>
                <c:pt idx="86">
                  <c:v>-4.7788379909856182</c:v>
                </c:pt>
                <c:pt idx="87">
                  <c:v>-4.8862202976487588</c:v>
                </c:pt>
                <c:pt idx="88">
                  <c:v>-4.8135785708713366</c:v>
                </c:pt>
                <c:pt idx="89">
                  <c:v>-4.8543668524120092</c:v>
                </c:pt>
                <c:pt idx="90">
                  <c:v>-5.0616099247570654</c:v>
                </c:pt>
                <c:pt idx="91">
                  <c:v>-5.0182086317653676</c:v>
                </c:pt>
                <c:pt idx="92">
                  <c:v>-5.0013748874432018</c:v>
                </c:pt>
                <c:pt idx="93">
                  <c:v>-5.1035714090761761</c:v>
                </c:pt>
                <c:pt idx="94">
                  <c:v>-5.1282067322294465</c:v>
                </c:pt>
                <c:pt idx="95">
                  <c:v>-4.857821473309853</c:v>
                </c:pt>
                <c:pt idx="96">
                  <c:v>-4.7745842820466482</c:v>
                </c:pt>
                <c:pt idx="97">
                  <c:v>-4.7113040958926353</c:v>
                </c:pt>
                <c:pt idx="98">
                  <c:v>-1.5973011004740756</c:v>
                </c:pt>
              </c:numCache>
            </c:numRef>
          </c:xVal>
          <c:yVal>
            <c:numRef>
              <c:f>'HS-2mN-15'!$J$2:$J$100</c:f>
              <c:numCache>
                <c:formatCode>General</c:formatCode>
                <c:ptCount val="99"/>
                <c:pt idx="1">
                  <c:v>18.897984006789976</c:v>
                </c:pt>
                <c:pt idx="2">
                  <c:v>18.895432284708555</c:v>
                </c:pt>
                <c:pt idx="3">
                  <c:v>18.892318254269892</c:v>
                </c:pt>
                <c:pt idx="4">
                  <c:v>18.889852360116517</c:v>
                </c:pt>
                <c:pt idx="5">
                  <c:v>18.887623413133859</c:v>
                </c:pt>
                <c:pt idx="6">
                  <c:v>18.885963516982578</c:v>
                </c:pt>
                <c:pt idx="7">
                  <c:v>18.884168929966307</c:v>
                </c:pt>
                <c:pt idx="8">
                  <c:v>18.882515887389783</c:v>
                </c:pt>
                <c:pt idx="9">
                  <c:v>18.880604952301088</c:v>
                </c:pt>
                <c:pt idx="10">
                  <c:v>18.878692278751114</c:v>
                </c:pt>
                <c:pt idx="11">
                  <c:v>18.87664045343562</c:v>
                </c:pt>
                <c:pt idx="12">
                  <c:v>18.874624210510618</c:v>
                </c:pt>
                <c:pt idx="13">
                  <c:v>18.872736233909059</c:v>
                </c:pt>
                <c:pt idx="14">
                  <c:v>18.870838114562599</c:v>
                </c:pt>
                <c:pt idx="15">
                  <c:v>18.868887052848315</c:v>
                </c:pt>
                <c:pt idx="16">
                  <c:v>18.86713830967912</c:v>
                </c:pt>
                <c:pt idx="17">
                  <c:v>18.865451854324746</c:v>
                </c:pt>
                <c:pt idx="18">
                  <c:v>18.863825071147275</c:v>
                </c:pt>
                <c:pt idx="19">
                  <c:v>18.86223235774796</c:v>
                </c:pt>
                <c:pt idx="20">
                  <c:v>18.860608550098092</c:v>
                </c:pt>
                <c:pt idx="21">
                  <c:v>18.859034716231278</c:v>
                </c:pt>
                <c:pt idx="22">
                  <c:v>18.857390034727036</c:v>
                </c:pt>
                <c:pt idx="23">
                  <c:v>18.855741971493472</c:v>
                </c:pt>
                <c:pt idx="24">
                  <c:v>18.854039553010409</c:v>
                </c:pt>
                <c:pt idx="25">
                  <c:v>18.852558121858198</c:v>
                </c:pt>
                <c:pt idx="26">
                  <c:v>18.850952666240484</c:v>
                </c:pt>
                <c:pt idx="27">
                  <c:v>18.849352449494592</c:v>
                </c:pt>
                <c:pt idx="28">
                  <c:v>18.847830405496495</c:v>
                </c:pt>
                <c:pt idx="29">
                  <c:v>18.846475223216597</c:v>
                </c:pt>
                <c:pt idx="30">
                  <c:v>18.845118029786303</c:v>
                </c:pt>
                <c:pt idx="31">
                  <c:v>18.843775736932191</c:v>
                </c:pt>
                <c:pt idx="32">
                  <c:v>18.842565113355054</c:v>
                </c:pt>
                <c:pt idx="33">
                  <c:v>18.841370442380921</c:v>
                </c:pt>
                <c:pt idx="34">
                  <c:v>18.840248116494486</c:v>
                </c:pt>
                <c:pt idx="35">
                  <c:v>18.839198205362724</c:v>
                </c:pt>
                <c:pt idx="36">
                  <c:v>18.838136896400368</c:v>
                </c:pt>
                <c:pt idx="37">
                  <c:v>18.83704266799031</c:v>
                </c:pt>
                <c:pt idx="38">
                  <c:v>18.835937783654408</c:v>
                </c:pt>
                <c:pt idx="39">
                  <c:v>18.834797450018392</c:v>
                </c:pt>
                <c:pt idx="40">
                  <c:v>18.833608390739336</c:v>
                </c:pt>
                <c:pt idx="41">
                  <c:v>18.832465113813758</c:v>
                </c:pt>
                <c:pt idx="42">
                  <c:v>18.831316835315544</c:v>
                </c:pt>
                <c:pt idx="43">
                  <c:v>18.830220191648639</c:v>
                </c:pt>
                <c:pt idx="44">
                  <c:v>18.829086182802065</c:v>
                </c:pt>
                <c:pt idx="45">
                  <c:v>18.828006830294381</c:v>
                </c:pt>
                <c:pt idx="46">
                  <c:v>18.826892604100752</c:v>
                </c:pt>
                <c:pt idx="47">
                  <c:v>18.825854969412632</c:v>
                </c:pt>
                <c:pt idx="48">
                  <c:v>18.82483497291755</c:v>
                </c:pt>
                <c:pt idx="49">
                  <c:v>18.823843124445542</c:v>
                </c:pt>
                <c:pt idx="50">
                  <c:v>18.822830001379828</c:v>
                </c:pt>
                <c:pt idx="51">
                  <c:v>18.821877950178152</c:v>
                </c:pt>
                <c:pt idx="52">
                  <c:v>18.820855571933997</c:v>
                </c:pt>
                <c:pt idx="53">
                  <c:v>18.819751054065406</c:v>
                </c:pt>
                <c:pt idx="54">
                  <c:v>18.818658763045772</c:v>
                </c:pt>
                <c:pt idx="55">
                  <c:v>18.817552055819565</c:v>
                </c:pt>
                <c:pt idx="56">
                  <c:v>18.816466767465357</c:v>
                </c:pt>
                <c:pt idx="57">
                  <c:v>18.815487288152529</c:v>
                </c:pt>
                <c:pt idx="58">
                  <c:v>18.814472108382777</c:v>
                </c:pt>
                <c:pt idx="59">
                  <c:v>18.813522142154977</c:v>
                </c:pt>
                <c:pt idx="60">
                  <c:v>18.812536859090109</c:v>
                </c:pt>
                <c:pt idx="61">
                  <c:v>18.811617236455174</c:v>
                </c:pt>
                <c:pt idx="62">
                  <c:v>18.810837025335257</c:v>
                </c:pt>
                <c:pt idx="63">
                  <c:v>18.810094590866314</c:v>
                </c:pt>
                <c:pt idx="64">
                  <c:v>18.809249497206466</c:v>
                </c:pt>
                <c:pt idx="65">
                  <c:v>18.808479133255169</c:v>
                </c:pt>
                <c:pt idx="66">
                  <c:v>18.80778867922243</c:v>
                </c:pt>
                <c:pt idx="67">
                  <c:v>18.807070448421062</c:v>
                </c:pt>
                <c:pt idx="68">
                  <c:v>18.806360799202356</c:v>
                </c:pt>
                <c:pt idx="69">
                  <c:v>18.805575309232697</c:v>
                </c:pt>
                <c:pt idx="70">
                  <c:v>18.804718145892611</c:v>
                </c:pt>
                <c:pt idx="71">
                  <c:v>18.803793906559196</c:v>
                </c:pt>
                <c:pt idx="72">
                  <c:v>18.802891993011219</c:v>
                </c:pt>
                <c:pt idx="73">
                  <c:v>18.802108936337312</c:v>
                </c:pt>
                <c:pt idx="74">
                  <c:v>18.801281057573178</c:v>
                </c:pt>
                <c:pt idx="75">
                  <c:v>18.800521200331382</c:v>
                </c:pt>
                <c:pt idx="76">
                  <c:v>18.799779482118407</c:v>
                </c:pt>
                <c:pt idx="77">
                  <c:v>18.798981324982272</c:v>
                </c:pt>
                <c:pt idx="78">
                  <c:v>18.79811238375698</c:v>
                </c:pt>
                <c:pt idx="79">
                  <c:v>18.797313341536125</c:v>
                </c:pt>
                <c:pt idx="80">
                  <c:v>18.796609444884986</c:v>
                </c:pt>
                <c:pt idx="81">
                  <c:v>18.795864502157393</c:v>
                </c:pt>
                <c:pt idx="82">
                  <c:v>18.795166348684766</c:v>
                </c:pt>
                <c:pt idx="83">
                  <c:v>18.794373073585614</c:v>
                </c:pt>
                <c:pt idx="84">
                  <c:v>18.793506052685576</c:v>
                </c:pt>
                <c:pt idx="85">
                  <c:v>18.79271495609391</c:v>
                </c:pt>
                <c:pt idx="86">
                  <c:v>18.791889171785733</c:v>
                </c:pt>
                <c:pt idx="87">
                  <c:v>18.791038175323326</c:v>
                </c:pt>
                <c:pt idx="88">
                  <c:v>18.790177233605942</c:v>
                </c:pt>
                <c:pt idx="89">
                  <c:v>18.789234453931343</c:v>
                </c:pt>
                <c:pt idx="90">
                  <c:v>18.788621031202585</c:v>
                </c:pt>
                <c:pt idx="91">
                  <c:v>18.787927743587698</c:v>
                </c:pt>
                <c:pt idx="92">
                  <c:v>18.78722964332367</c:v>
                </c:pt>
                <c:pt idx="93">
                  <c:v>18.786580013323931</c:v>
                </c:pt>
                <c:pt idx="94">
                  <c:v>18.786058595422965</c:v>
                </c:pt>
                <c:pt idx="95">
                  <c:v>18.785362475967581</c:v>
                </c:pt>
                <c:pt idx="96">
                  <c:v>18.784374293772963</c:v>
                </c:pt>
                <c:pt idx="97">
                  <c:v>18.783575201285394</c:v>
                </c:pt>
                <c:pt idx="98">
                  <c:v>18.782567259371792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FF-4A9A-8EAA-0E905E8AC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5.3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269699999999997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'HS-12.5mN-15'!$H$2:$H$100</c:f>
              <c:numCache>
                <c:formatCode>General</c:formatCode>
                <c:ptCount val="99"/>
                <c:pt idx="1">
                  <c:v>-3.7327260673448017</c:v>
                </c:pt>
                <c:pt idx="2">
                  <c:v>-3.743022308229067</c:v>
                </c:pt>
                <c:pt idx="3">
                  <c:v>-3.7908048714040099</c:v>
                </c:pt>
                <c:pt idx="4">
                  <c:v>-3.8514360807854215</c:v>
                </c:pt>
                <c:pt idx="5">
                  <c:v>-3.9134325645904497</c:v>
                </c:pt>
                <c:pt idx="6">
                  <c:v>-4.0831191664087063</c:v>
                </c:pt>
                <c:pt idx="7">
                  <c:v>-4.0886537083933581</c:v>
                </c:pt>
                <c:pt idx="8">
                  <c:v>-4.0210909565793704</c:v>
                </c:pt>
                <c:pt idx="9">
                  <c:v>-4.0660275116577678</c:v>
                </c:pt>
                <c:pt idx="10">
                  <c:v>-4.0213207286567147</c:v>
                </c:pt>
                <c:pt idx="11">
                  <c:v>-3.9585811828373374</c:v>
                </c:pt>
                <c:pt idx="12">
                  <c:v>-3.9653652703995257</c:v>
                </c:pt>
                <c:pt idx="13">
                  <c:v>-4.0053247755430501</c:v>
                </c:pt>
                <c:pt idx="14">
                  <c:v>-4.0190111208965007</c:v>
                </c:pt>
                <c:pt idx="15">
                  <c:v>-4.0247486457391046</c:v>
                </c:pt>
                <c:pt idx="16">
                  <c:v>-4.0424445378755571</c:v>
                </c:pt>
                <c:pt idx="17">
                  <c:v>-4.0578626725443225</c:v>
                </c:pt>
                <c:pt idx="18">
                  <c:v>-4.0712395521890334</c:v>
                </c:pt>
                <c:pt idx="19">
                  <c:v>-4.110650128009099</c:v>
                </c:pt>
                <c:pt idx="20">
                  <c:v>-4.1406918956835419</c:v>
                </c:pt>
                <c:pt idx="21">
                  <c:v>-4.1382569362626223</c:v>
                </c:pt>
                <c:pt idx="22">
                  <c:v>-4.130985148524994</c:v>
                </c:pt>
                <c:pt idx="23">
                  <c:v>-4.1785154237746251</c:v>
                </c:pt>
                <c:pt idx="24">
                  <c:v>-4.2254131599590652</c:v>
                </c:pt>
                <c:pt idx="25">
                  <c:v>-4.2124095344325143</c:v>
                </c:pt>
                <c:pt idx="26">
                  <c:v>-4.2225486815226878</c:v>
                </c:pt>
                <c:pt idx="27">
                  <c:v>-4.2238347272820391</c:v>
                </c:pt>
                <c:pt idx="28">
                  <c:v>-4.2191525295614225</c:v>
                </c:pt>
                <c:pt idx="29">
                  <c:v>-4.2676288892413936</c:v>
                </c:pt>
                <c:pt idx="30">
                  <c:v>-4.2757744701395888</c:v>
                </c:pt>
                <c:pt idx="31">
                  <c:v>-4.2426564720240414</c:v>
                </c:pt>
                <c:pt idx="32">
                  <c:v>-4.2960730502370152</c:v>
                </c:pt>
                <c:pt idx="33">
                  <c:v>-4.3697871445300285</c:v>
                </c:pt>
                <c:pt idx="34">
                  <c:v>-4.3996120612230731</c:v>
                </c:pt>
                <c:pt idx="35">
                  <c:v>-4.435606217659541</c:v>
                </c:pt>
                <c:pt idx="36">
                  <c:v>-4.4567196728971741</c:v>
                </c:pt>
                <c:pt idx="37">
                  <c:v>-4.4433712247613357</c:v>
                </c:pt>
                <c:pt idx="38">
                  <c:v>-4.4376012661000255</c:v>
                </c:pt>
                <c:pt idx="39">
                  <c:v>-4.482284759154461</c:v>
                </c:pt>
                <c:pt idx="40">
                  <c:v>-4.4816353519659282</c:v>
                </c:pt>
                <c:pt idx="41">
                  <c:v>-4.4540176808115755</c:v>
                </c:pt>
                <c:pt idx="42">
                  <c:v>-4.4383139530934494</c:v>
                </c:pt>
                <c:pt idx="43">
                  <c:v>-4.4563365631536218</c:v>
                </c:pt>
                <c:pt idx="44">
                  <c:v>-4.4785420728550651</c:v>
                </c:pt>
                <c:pt idx="45">
                  <c:v>-4.4766926642541414</c:v>
                </c:pt>
                <c:pt idx="46">
                  <c:v>-4.468704369429596</c:v>
                </c:pt>
                <c:pt idx="47">
                  <c:v>-4.4507526952288829</c:v>
                </c:pt>
                <c:pt idx="48">
                  <c:v>-4.4642829499851171</c:v>
                </c:pt>
                <c:pt idx="49">
                  <c:v>-4.4803415800085986</c:v>
                </c:pt>
                <c:pt idx="50">
                  <c:v>-4.4961448936501718</c:v>
                </c:pt>
                <c:pt idx="51">
                  <c:v>-4.511576201200457</c:v>
                </c:pt>
                <c:pt idx="52">
                  <c:v>-4.5533989240302564</c:v>
                </c:pt>
                <c:pt idx="53">
                  <c:v>-4.6446714681453241</c:v>
                </c:pt>
                <c:pt idx="54">
                  <c:v>-4.609538471176859</c:v>
                </c:pt>
                <c:pt idx="55">
                  <c:v>-4.5472897048553378</c:v>
                </c:pt>
                <c:pt idx="56">
                  <c:v>-4.61913734761323</c:v>
                </c:pt>
                <c:pt idx="57">
                  <c:v>-4.6558071605197178</c:v>
                </c:pt>
                <c:pt idx="58">
                  <c:v>-4.6135588571962343</c:v>
                </c:pt>
                <c:pt idx="59">
                  <c:v>-4.5597463272248087</c:v>
                </c:pt>
                <c:pt idx="60">
                  <c:v>-4.5649886288194486</c:v>
                </c:pt>
                <c:pt idx="61">
                  <c:v>-4.654758318684622</c:v>
                </c:pt>
                <c:pt idx="62">
                  <c:v>-4.6824460478518075</c:v>
                </c:pt>
                <c:pt idx="63">
                  <c:v>-4.6933273029935565</c:v>
                </c:pt>
                <c:pt idx="64">
                  <c:v>-4.7625125083160746</c:v>
                </c:pt>
                <c:pt idx="65">
                  <c:v>-4.8172270014302825</c:v>
                </c:pt>
                <c:pt idx="66">
                  <c:v>-4.7890008175303658</c:v>
                </c:pt>
                <c:pt idx="67">
                  <c:v>-4.7616595147315577</c:v>
                </c:pt>
                <c:pt idx="68">
                  <c:v>-4.8282077701254691</c:v>
                </c:pt>
                <c:pt idx="69">
                  <c:v>-4.8468753154583979</c:v>
                </c:pt>
                <c:pt idx="70">
                  <c:v>-4.8055204661522533</c:v>
                </c:pt>
                <c:pt idx="71">
                  <c:v>-4.782073162114008</c:v>
                </c:pt>
                <c:pt idx="72">
                  <c:v>-4.7853223089771575</c:v>
                </c:pt>
                <c:pt idx="73">
                  <c:v>-4.7871009751870668</c:v>
                </c:pt>
                <c:pt idx="74">
                  <c:v>-4.7805143789346332</c:v>
                </c:pt>
                <c:pt idx="75">
                  <c:v>-4.7560307443807925</c:v>
                </c:pt>
                <c:pt idx="76">
                  <c:v>-4.7435707675619483</c:v>
                </c:pt>
                <c:pt idx="77">
                  <c:v>-4.7545515640828029</c:v>
                </c:pt>
                <c:pt idx="78">
                  <c:v>-4.8079052968985998</c:v>
                </c:pt>
                <c:pt idx="79">
                  <c:v>-4.8359118476472176</c:v>
                </c:pt>
                <c:pt idx="80">
                  <c:v>-4.8143275269547248</c:v>
                </c:pt>
                <c:pt idx="81">
                  <c:v>-4.8167144814078453</c:v>
                </c:pt>
                <c:pt idx="82">
                  <c:v>-4.8242724359194797</c:v>
                </c:pt>
                <c:pt idx="83">
                  <c:v>-4.8969008180796081</c:v>
                </c:pt>
                <c:pt idx="84">
                  <c:v>-4.8932603471526388</c:v>
                </c:pt>
                <c:pt idx="85">
                  <c:v>-4.7862097509194692</c:v>
                </c:pt>
                <c:pt idx="86">
                  <c:v>-4.7993383544468582</c:v>
                </c:pt>
                <c:pt idx="87">
                  <c:v>-4.8330667377556829</c:v>
                </c:pt>
                <c:pt idx="88">
                  <c:v>-4.7731297584925763</c:v>
                </c:pt>
                <c:pt idx="89">
                  <c:v>-4.7953433681011157</c:v>
                </c:pt>
                <c:pt idx="90">
                  <c:v>-4.9082439488094183</c:v>
                </c:pt>
                <c:pt idx="91">
                  <c:v>-4.9677241564687371</c:v>
                </c:pt>
                <c:pt idx="92">
                  <c:v>-5.0001281680900744</c:v>
                </c:pt>
                <c:pt idx="93">
                  <c:v>-4.9624054730931695</c:v>
                </c:pt>
                <c:pt idx="94">
                  <c:v>-4.8783588646696474</c:v>
                </c:pt>
                <c:pt idx="95">
                  <c:v>-4.9144055201075343</c:v>
                </c:pt>
                <c:pt idx="96">
                  <c:v>-4.97291100689716</c:v>
                </c:pt>
                <c:pt idx="97">
                  <c:v>-1.5904931549973054</c:v>
                </c:pt>
              </c:numCache>
            </c:numRef>
          </c:xVal>
          <c:yVal>
            <c:numRef>
              <c:f>'HS-12.5mN-15'!$J$2:$J$100</c:f>
              <c:numCache>
                <c:formatCode>General</c:formatCode>
                <c:ptCount val="99"/>
                <c:pt idx="1">
                  <c:v>18.906918104638468</c:v>
                </c:pt>
                <c:pt idx="2">
                  <c:v>18.904480661151805</c:v>
                </c:pt>
                <c:pt idx="3">
                  <c:v>18.902160858558524</c:v>
                </c:pt>
                <c:pt idx="4">
                  <c:v>18.900002559223591</c:v>
                </c:pt>
                <c:pt idx="5">
                  <c:v>18.897857040537243</c:v>
                </c:pt>
                <c:pt idx="6">
                  <c:v>18.895973793085773</c:v>
                </c:pt>
                <c:pt idx="7">
                  <c:v>18.894222962380464</c:v>
                </c:pt>
                <c:pt idx="8">
                  <c:v>18.892403441866371</c:v>
                </c:pt>
                <c:pt idx="9">
                  <c:v>18.890672992559043</c:v>
                </c:pt>
                <c:pt idx="10">
                  <c:v>18.888878406783217</c:v>
                </c:pt>
                <c:pt idx="11">
                  <c:v>18.886981109032337</c:v>
                </c:pt>
                <c:pt idx="12">
                  <c:v>18.885067672012333</c:v>
                </c:pt>
                <c:pt idx="13">
                  <c:v>18.883249740839226</c:v>
                </c:pt>
                <c:pt idx="14">
                  <c:v>18.88148788980526</c:v>
                </c:pt>
                <c:pt idx="15">
                  <c:v>18.87975316552124</c:v>
                </c:pt>
                <c:pt idx="16">
                  <c:v>18.878060858117436</c:v>
                </c:pt>
                <c:pt idx="17">
                  <c:v>18.876386239932778</c:v>
                </c:pt>
                <c:pt idx="18">
                  <c:v>18.874739245877205</c:v>
                </c:pt>
                <c:pt idx="19">
                  <c:v>18.873110438390071</c:v>
                </c:pt>
                <c:pt idx="20">
                  <c:v>18.871497389058604</c:v>
                </c:pt>
                <c:pt idx="21">
                  <c:v>18.8699726445445</c:v>
                </c:pt>
                <c:pt idx="22">
                  <c:v>18.868440521603521</c:v>
                </c:pt>
                <c:pt idx="23">
                  <c:v>18.866863539857917</c:v>
                </c:pt>
                <c:pt idx="24">
                  <c:v>18.865273744566224</c:v>
                </c:pt>
                <c:pt idx="25">
                  <c:v>18.863736010835421</c:v>
                </c:pt>
                <c:pt idx="26">
                  <c:v>18.862260842378376</c:v>
                </c:pt>
                <c:pt idx="27">
                  <c:v>18.860755876596222</c:v>
                </c:pt>
                <c:pt idx="28">
                  <c:v>18.859247058859282</c:v>
                </c:pt>
                <c:pt idx="29">
                  <c:v>18.857786500873885</c:v>
                </c:pt>
                <c:pt idx="30">
                  <c:v>18.856393992865769</c:v>
                </c:pt>
                <c:pt idx="31">
                  <c:v>18.8550053804403</c:v>
                </c:pt>
                <c:pt idx="32">
                  <c:v>18.85360665983173</c:v>
                </c:pt>
                <c:pt idx="33">
                  <c:v>18.852285190304215</c:v>
                </c:pt>
                <c:pt idx="34">
                  <c:v>18.85100503391303</c:v>
                </c:pt>
                <c:pt idx="35">
                  <c:v>18.849759758200769</c:v>
                </c:pt>
                <c:pt idx="36">
                  <c:v>18.848524030854836</c:v>
                </c:pt>
                <c:pt idx="37">
                  <c:v>18.847326418782725</c:v>
                </c:pt>
                <c:pt idx="38">
                  <c:v>18.846162384814168</c:v>
                </c:pt>
                <c:pt idx="39">
                  <c:v>18.845000100848385</c:v>
                </c:pt>
                <c:pt idx="40">
                  <c:v>18.84385858004465</c:v>
                </c:pt>
                <c:pt idx="41">
                  <c:v>18.842687639383136</c:v>
                </c:pt>
                <c:pt idx="42">
                  <c:v>18.84153159096995</c:v>
                </c:pt>
                <c:pt idx="43">
                  <c:v>18.840324549004489</c:v>
                </c:pt>
                <c:pt idx="44">
                  <c:v>18.839170836914363</c:v>
                </c:pt>
                <c:pt idx="45">
                  <c:v>18.838033423177485</c:v>
                </c:pt>
                <c:pt idx="46">
                  <c:v>18.836946669743099</c:v>
                </c:pt>
                <c:pt idx="47">
                  <c:v>18.835835529437311</c:v>
                </c:pt>
                <c:pt idx="48">
                  <c:v>18.834731606354083</c:v>
                </c:pt>
                <c:pt idx="49">
                  <c:v>18.833655233927097</c:v>
                </c:pt>
                <c:pt idx="50">
                  <c:v>18.832586044525549</c:v>
                </c:pt>
                <c:pt idx="51">
                  <c:v>18.831516556531099</c:v>
                </c:pt>
                <c:pt idx="52">
                  <c:v>18.83046159490744</c:v>
                </c:pt>
                <c:pt idx="53">
                  <c:v>18.8294734517218</c:v>
                </c:pt>
                <c:pt idx="54">
                  <c:v>18.828477827176279</c:v>
                </c:pt>
                <c:pt idx="55">
                  <c:v>18.827422122942156</c:v>
                </c:pt>
                <c:pt idx="56">
                  <c:v>18.826347019214488</c:v>
                </c:pt>
                <c:pt idx="57">
                  <c:v>18.825290823742744</c:v>
                </c:pt>
                <c:pt idx="58">
                  <c:v>18.824198814970615</c:v>
                </c:pt>
                <c:pt idx="59">
                  <c:v>18.823098252257012</c:v>
                </c:pt>
                <c:pt idx="60">
                  <c:v>18.822053435307197</c:v>
                </c:pt>
                <c:pt idx="61">
                  <c:v>18.821014875298548</c:v>
                </c:pt>
                <c:pt idx="62">
                  <c:v>18.820060028004498</c:v>
                </c:pt>
                <c:pt idx="63">
                  <c:v>18.819048804937509</c:v>
                </c:pt>
                <c:pt idx="64">
                  <c:v>18.818164694299092</c:v>
                </c:pt>
                <c:pt idx="65">
                  <c:v>18.817312047810805</c:v>
                </c:pt>
                <c:pt idx="66">
                  <c:v>18.81644665200081</c:v>
                </c:pt>
                <c:pt idx="67">
                  <c:v>18.815536085608883</c:v>
                </c:pt>
                <c:pt idx="68">
                  <c:v>18.814681086810168</c:v>
                </c:pt>
                <c:pt idx="69">
                  <c:v>18.813843752445308</c:v>
                </c:pt>
                <c:pt idx="70">
                  <c:v>18.813011799878019</c:v>
                </c:pt>
                <c:pt idx="71">
                  <c:v>18.812140993365642</c:v>
                </c:pt>
                <c:pt idx="72">
                  <c:v>18.811277089113634</c:v>
                </c:pt>
                <c:pt idx="73">
                  <c:v>18.810404293728478</c:v>
                </c:pt>
                <c:pt idx="74">
                  <c:v>18.809530739056708</c:v>
                </c:pt>
                <c:pt idx="75">
                  <c:v>18.808665026557659</c:v>
                </c:pt>
                <c:pt idx="76">
                  <c:v>18.807821663824598</c:v>
                </c:pt>
                <c:pt idx="77">
                  <c:v>18.806994596803605</c:v>
                </c:pt>
                <c:pt idx="78">
                  <c:v>18.806186715177564</c:v>
                </c:pt>
                <c:pt idx="79">
                  <c:v>18.805410263524269</c:v>
                </c:pt>
                <c:pt idx="80">
                  <c:v>18.804646140179926</c:v>
                </c:pt>
                <c:pt idx="81">
                  <c:v>18.803868409503938</c:v>
                </c:pt>
                <c:pt idx="82">
                  <c:v>18.803084205837962</c:v>
                </c:pt>
                <c:pt idx="83">
                  <c:v>18.802281288333667</c:v>
                </c:pt>
                <c:pt idx="84">
                  <c:v>18.801538626675466</c:v>
                </c:pt>
                <c:pt idx="85">
                  <c:v>18.80072863040499</c:v>
                </c:pt>
                <c:pt idx="86">
                  <c:v>18.799878342766718</c:v>
                </c:pt>
                <c:pt idx="87">
                  <c:v>18.79905812705789</c:v>
                </c:pt>
                <c:pt idx="88">
                  <c:v>18.798212901828876</c:v>
                </c:pt>
                <c:pt idx="89">
                  <c:v>18.797330373730244</c:v>
                </c:pt>
                <c:pt idx="90">
                  <c:v>18.796553858177084</c:v>
                </c:pt>
                <c:pt idx="91">
                  <c:v>18.795817133327031</c:v>
                </c:pt>
                <c:pt idx="92">
                  <c:v>18.79512813168343</c:v>
                </c:pt>
                <c:pt idx="93">
                  <c:v>18.794384001049806</c:v>
                </c:pt>
                <c:pt idx="94">
                  <c:v>18.793638215942845</c:v>
                </c:pt>
                <c:pt idx="95">
                  <c:v>18.792863335057408</c:v>
                </c:pt>
                <c:pt idx="96">
                  <c:v>18.792127552444473</c:v>
                </c:pt>
                <c:pt idx="97">
                  <c:v>18.791352339996106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A-4C7A-96E7-362532072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5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9"/>
          <c:min val="18.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HS-32mN-15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'HS-32mN-15'!$H$2:$H$100</c:f>
              <c:numCache>
                <c:formatCode>General</c:formatCode>
                <c:ptCount val="99"/>
                <c:pt idx="1">
                  <c:v>-3.7455610792303409</c:v>
                </c:pt>
                <c:pt idx="2">
                  <c:v>-3.7821806069724886</c:v>
                </c:pt>
                <c:pt idx="3">
                  <c:v>-3.7993590679999021</c:v>
                </c:pt>
                <c:pt idx="4">
                  <c:v>-3.781342993074563</c:v>
                </c:pt>
                <c:pt idx="5">
                  <c:v>-3.8986186131352278</c:v>
                </c:pt>
                <c:pt idx="6">
                  <c:v>-4.0410785557809605</c:v>
                </c:pt>
                <c:pt idx="7">
                  <c:v>-4.0617017365654871</c:v>
                </c:pt>
                <c:pt idx="8">
                  <c:v>-4.0171465353067806</c:v>
                </c:pt>
                <c:pt idx="9">
                  <c:v>-4.0286274840833824</c:v>
                </c:pt>
                <c:pt idx="10">
                  <c:v>-4.0217962677041799</c:v>
                </c:pt>
                <c:pt idx="11">
                  <c:v>-3.9874705057456183</c:v>
                </c:pt>
                <c:pt idx="12">
                  <c:v>-3.972844517485409</c:v>
                </c:pt>
                <c:pt idx="13">
                  <c:v>-3.9891659398592445</c:v>
                </c:pt>
                <c:pt idx="14">
                  <c:v>-3.9947301774138704</c:v>
                </c:pt>
                <c:pt idx="15">
                  <c:v>-4.0299581248592915</c:v>
                </c:pt>
                <c:pt idx="16">
                  <c:v>-4.0903628676629333</c:v>
                </c:pt>
                <c:pt idx="17">
                  <c:v>-4.1047748014644929</c:v>
                </c:pt>
                <c:pt idx="18">
                  <c:v>-4.1200363936137574</c:v>
                </c:pt>
                <c:pt idx="19">
                  <c:v>-4.1462558623934624</c:v>
                </c:pt>
                <c:pt idx="20">
                  <c:v>-4.1315446556868709</c:v>
                </c:pt>
                <c:pt idx="21">
                  <c:v>-4.1082182075910803</c:v>
                </c:pt>
                <c:pt idx="22">
                  <c:v>-4.0995377949333225</c:v>
                </c:pt>
                <c:pt idx="23">
                  <c:v>-4.1192068463624611</c:v>
                </c:pt>
                <c:pt idx="24">
                  <c:v>-4.1519534060979426</c:v>
                </c:pt>
                <c:pt idx="25">
                  <c:v>-4.1803986583882997</c:v>
                </c:pt>
                <c:pt idx="26">
                  <c:v>-4.1970038083378807</c:v>
                </c:pt>
                <c:pt idx="27">
                  <c:v>-4.2018228185069679</c:v>
                </c:pt>
                <c:pt idx="28">
                  <c:v>-4.2348843941782208</c:v>
                </c:pt>
                <c:pt idx="29">
                  <c:v>-4.3177387965615202</c:v>
                </c:pt>
                <c:pt idx="30">
                  <c:v>-4.3107274369219226</c:v>
                </c:pt>
                <c:pt idx="31">
                  <c:v>-4.2891534148985206</c:v>
                </c:pt>
                <c:pt idx="32">
                  <c:v>-4.3779890470915808</c:v>
                </c:pt>
                <c:pt idx="33">
                  <c:v>-4.4175088414427446</c:v>
                </c:pt>
                <c:pt idx="34">
                  <c:v>-4.3779546083892091</c:v>
                </c:pt>
                <c:pt idx="35">
                  <c:v>-4.3445893626061372</c:v>
                </c:pt>
                <c:pt idx="36">
                  <c:v>-4.3797953117840516</c:v>
                </c:pt>
                <c:pt idx="37">
                  <c:v>-4.4303033800618419</c:v>
                </c:pt>
                <c:pt idx="38">
                  <c:v>-4.4088529180683773</c:v>
                </c:pt>
                <c:pt idx="39">
                  <c:v>-4.4015491947792649</c:v>
                </c:pt>
                <c:pt idx="40">
                  <c:v>-4.4184855212220455</c:v>
                </c:pt>
                <c:pt idx="41">
                  <c:v>-4.4205070483413884</c:v>
                </c:pt>
                <c:pt idx="42">
                  <c:v>-4.4607706827215807</c:v>
                </c:pt>
                <c:pt idx="43">
                  <c:v>-4.5296951787267687</c:v>
                </c:pt>
                <c:pt idx="44">
                  <c:v>-4.5440746793518718</c:v>
                </c:pt>
                <c:pt idx="45">
                  <c:v>-4.5662313020334091</c:v>
                </c:pt>
                <c:pt idx="46">
                  <c:v>-4.5775800694573769</c:v>
                </c:pt>
                <c:pt idx="47">
                  <c:v>-4.5366320650093455</c:v>
                </c:pt>
                <c:pt idx="48">
                  <c:v>-4.535804795819832</c:v>
                </c:pt>
                <c:pt idx="49">
                  <c:v>-4.5521590312167826</c:v>
                </c:pt>
                <c:pt idx="50">
                  <c:v>-4.576915499280239</c:v>
                </c:pt>
                <c:pt idx="51">
                  <c:v>-4.584993138903986</c:v>
                </c:pt>
                <c:pt idx="52">
                  <c:v>-4.5703021745337695</c:v>
                </c:pt>
                <c:pt idx="53">
                  <c:v>-4.5437941626142786</c:v>
                </c:pt>
                <c:pt idx="54">
                  <c:v>-4.5468242049668461</c:v>
                </c:pt>
                <c:pt idx="55">
                  <c:v>-4.5755074811565182</c:v>
                </c:pt>
                <c:pt idx="56">
                  <c:v>-4.6046597320401306</c:v>
                </c:pt>
                <c:pt idx="57">
                  <c:v>-4.615834716768636</c:v>
                </c:pt>
                <c:pt idx="58">
                  <c:v>-4.6219378777689721</c:v>
                </c:pt>
                <c:pt idx="59">
                  <c:v>-4.6829443396864399</c:v>
                </c:pt>
                <c:pt idx="60">
                  <c:v>-4.6863869827151658</c:v>
                </c:pt>
                <c:pt idx="61">
                  <c:v>-4.6712226478753109</c:v>
                </c:pt>
                <c:pt idx="62">
                  <c:v>-4.6692546293719737</c:v>
                </c:pt>
                <c:pt idx="63">
                  <c:v>-4.6486612912875636</c:v>
                </c:pt>
                <c:pt idx="64">
                  <c:v>-4.6883890480922528</c:v>
                </c:pt>
                <c:pt idx="65">
                  <c:v>-4.6950862645628018</c:v>
                </c:pt>
                <c:pt idx="66">
                  <c:v>-4.6718754866307002</c:v>
                </c:pt>
                <c:pt idx="67">
                  <c:v>-4.6863949715281157</c:v>
                </c:pt>
                <c:pt idx="68">
                  <c:v>-4.7343431433659342</c:v>
                </c:pt>
                <c:pt idx="69">
                  <c:v>-4.7644188927873348</c:v>
                </c:pt>
                <c:pt idx="70">
                  <c:v>-4.7528350084149311</c:v>
                </c:pt>
                <c:pt idx="71">
                  <c:v>-4.7920210362891051</c:v>
                </c:pt>
                <c:pt idx="72">
                  <c:v>-4.8530948649902887</c:v>
                </c:pt>
                <c:pt idx="73">
                  <c:v>-4.8457064559823184</c:v>
                </c:pt>
                <c:pt idx="74">
                  <c:v>-4.8519077634572669</c:v>
                </c:pt>
                <c:pt idx="75">
                  <c:v>-4.8944511586824353</c:v>
                </c:pt>
                <c:pt idx="76">
                  <c:v>-4.9021701918632479</c:v>
                </c:pt>
                <c:pt idx="77">
                  <c:v>-4.8643992596873273</c:v>
                </c:pt>
                <c:pt idx="78">
                  <c:v>-4.812659404114271</c:v>
                </c:pt>
                <c:pt idx="79">
                  <c:v>-4.8177435090906551</c:v>
                </c:pt>
                <c:pt idx="80">
                  <c:v>-4.9174230043012548</c:v>
                </c:pt>
                <c:pt idx="81">
                  <c:v>-4.9398520676181761</c:v>
                </c:pt>
                <c:pt idx="82">
                  <c:v>-4.863813935206962</c:v>
                </c:pt>
                <c:pt idx="83">
                  <c:v>-4.8308863020441475</c:v>
                </c:pt>
                <c:pt idx="84">
                  <c:v>-4.8335977047306402</c:v>
                </c:pt>
                <c:pt idx="85">
                  <c:v>-4.8440185829252744</c:v>
                </c:pt>
                <c:pt idx="86">
                  <c:v>-4.8601242844753498</c:v>
                </c:pt>
                <c:pt idx="87">
                  <c:v>-4.8522072505278082</c:v>
                </c:pt>
                <c:pt idx="88">
                  <c:v>-4.8639916869547104</c:v>
                </c:pt>
                <c:pt idx="89">
                  <c:v>-4.8946090180478956</c:v>
                </c:pt>
                <c:pt idx="90">
                  <c:v>-4.8746462873291998</c:v>
                </c:pt>
                <c:pt idx="91">
                  <c:v>-4.8820226933792128</c:v>
                </c:pt>
                <c:pt idx="92">
                  <c:v>-4.9353985264509523</c:v>
                </c:pt>
                <c:pt idx="93">
                  <c:v>-4.9415498900156667</c:v>
                </c:pt>
                <c:pt idx="94">
                  <c:v>-4.9622742260051593</c:v>
                </c:pt>
                <c:pt idx="95">
                  <c:v>-4.9846701365555983</c:v>
                </c:pt>
                <c:pt idx="96">
                  <c:v>-4.8820016849501622</c:v>
                </c:pt>
                <c:pt idx="97">
                  <c:v>-1.5936835664624909</c:v>
                </c:pt>
              </c:numCache>
            </c:numRef>
          </c:xVal>
          <c:yVal>
            <c:numRef>
              <c:f>'HS-32mN-15'!$J$2:$J$100</c:f>
              <c:numCache>
                <c:formatCode>General</c:formatCode>
                <c:ptCount val="99"/>
                <c:pt idx="1">
                  <c:v>18.823886804748295</c:v>
                </c:pt>
                <c:pt idx="2">
                  <c:v>18.82146492219994</c:v>
                </c:pt>
                <c:pt idx="3">
                  <c:v>18.819225189214155</c:v>
                </c:pt>
                <c:pt idx="4">
                  <c:v>18.816874550211576</c:v>
                </c:pt>
                <c:pt idx="5">
                  <c:v>18.814699252799354</c:v>
                </c:pt>
                <c:pt idx="6">
                  <c:v>18.812682523473789</c:v>
                </c:pt>
                <c:pt idx="7">
                  <c:v>18.810671995618588</c:v>
                </c:pt>
                <c:pt idx="8">
                  <c:v>18.808693923459018</c:v>
                </c:pt>
                <c:pt idx="9">
                  <c:v>18.806794542312105</c:v>
                </c:pt>
                <c:pt idx="10">
                  <c:v>18.804975420623158</c:v>
                </c:pt>
                <c:pt idx="11">
                  <c:v>18.803040022447242</c:v>
                </c:pt>
                <c:pt idx="12">
                  <c:v>18.801149374387503</c:v>
                </c:pt>
                <c:pt idx="13">
                  <c:v>18.799307323752451</c:v>
                </c:pt>
                <c:pt idx="14">
                  <c:v>18.797526426177029</c:v>
                </c:pt>
                <c:pt idx="15">
                  <c:v>18.795778835652531</c:v>
                </c:pt>
                <c:pt idx="16">
                  <c:v>18.794036639400268</c:v>
                </c:pt>
                <c:pt idx="17">
                  <c:v>18.792338783282467</c:v>
                </c:pt>
                <c:pt idx="18">
                  <c:v>18.790683198076668</c:v>
                </c:pt>
                <c:pt idx="19">
                  <c:v>18.789059068233453</c:v>
                </c:pt>
                <c:pt idx="20">
                  <c:v>18.787472600650126</c:v>
                </c:pt>
                <c:pt idx="21">
                  <c:v>18.785893853954416</c:v>
                </c:pt>
                <c:pt idx="22">
                  <c:v>18.784310172996449</c:v>
                </c:pt>
                <c:pt idx="23">
                  <c:v>18.78273582322181</c:v>
                </c:pt>
                <c:pt idx="24">
                  <c:v>18.781193892441397</c:v>
                </c:pt>
                <c:pt idx="25">
                  <c:v>18.779683306723708</c:v>
                </c:pt>
                <c:pt idx="26">
                  <c:v>18.778184700085095</c:v>
                </c:pt>
                <c:pt idx="27">
                  <c:v>18.776727226760343</c:v>
                </c:pt>
                <c:pt idx="28">
                  <c:v>18.775275004019303</c:v>
                </c:pt>
                <c:pt idx="29">
                  <c:v>18.773851633017259</c:v>
                </c:pt>
                <c:pt idx="30">
                  <c:v>18.772436347601193</c:v>
                </c:pt>
                <c:pt idx="31">
                  <c:v>18.771039450316788</c:v>
                </c:pt>
                <c:pt idx="32">
                  <c:v>18.769653148028834</c:v>
                </c:pt>
                <c:pt idx="33">
                  <c:v>18.768300313892798</c:v>
                </c:pt>
                <c:pt idx="34">
                  <c:v>18.766946005653999</c:v>
                </c:pt>
                <c:pt idx="35">
                  <c:v>18.765586057949804</c:v>
                </c:pt>
                <c:pt idx="36">
                  <c:v>18.764253214189267</c:v>
                </c:pt>
                <c:pt idx="37">
                  <c:v>18.76295027090497</c:v>
                </c:pt>
                <c:pt idx="38">
                  <c:v>18.761674499199067</c:v>
                </c:pt>
                <c:pt idx="39">
                  <c:v>18.760415865296466</c:v>
                </c:pt>
                <c:pt idx="40">
                  <c:v>18.75920488866511</c:v>
                </c:pt>
                <c:pt idx="41">
                  <c:v>18.758022498827206</c:v>
                </c:pt>
                <c:pt idx="42">
                  <c:v>18.756849619862816</c:v>
                </c:pt>
                <c:pt idx="43">
                  <c:v>18.755712578526907</c:v>
                </c:pt>
                <c:pt idx="44">
                  <c:v>18.754615447193704</c:v>
                </c:pt>
                <c:pt idx="45">
                  <c:v>18.753534205407838</c:v>
                </c:pt>
                <c:pt idx="46">
                  <c:v>18.752472597091824</c:v>
                </c:pt>
                <c:pt idx="47">
                  <c:v>18.751412472619634</c:v>
                </c:pt>
                <c:pt idx="48">
                  <c:v>18.750358045583447</c:v>
                </c:pt>
                <c:pt idx="49">
                  <c:v>18.749318549481924</c:v>
                </c:pt>
                <c:pt idx="50">
                  <c:v>18.748272292117672</c:v>
                </c:pt>
                <c:pt idx="51">
                  <c:v>18.74723446567074</c:v>
                </c:pt>
                <c:pt idx="52">
                  <c:v>18.746219983432205</c:v>
                </c:pt>
                <c:pt idx="53">
                  <c:v>18.745220999297338</c:v>
                </c:pt>
                <c:pt idx="54">
                  <c:v>18.744194753877402</c:v>
                </c:pt>
                <c:pt idx="55">
                  <c:v>18.743183522122607</c:v>
                </c:pt>
                <c:pt idx="56">
                  <c:v>18.742211796583284</c:v>
                </c:pt>
                <c:pt idx="57">
                  <c:v>18.741246402445757</c:v>
                </c:pt>
                <c:pt idx="58">
                  <c:v>18.740281045552297</c:v>
                </c:pt>
                <c:pt idx="59">
                  <c:v>18.739312331883593</c:v>
                </c:pt>
                <c:pt idx="60">
                  <c:v>18.738386316070976</c:v>
                </c:pt>
                <c:pt idx="61">
                  <c:v>18.737436797128549</c:v>
                </c:pt>
                <c:pt idx="62">
                  <c:v>18.736470010670626</c:v>
                </c:pt>
                <c:pt idx="63">
                  <c:v>18.735522851858587</c:v>
                </c:pt>
                <c:pt idx="64">
                  <c:v>18.734585386996233</c:v>
                </c:pt>
                <c:pt idx="65">
                  <c:v>18.733617369643621</c:v>
                </c:pt>
                <c:pt idx="66">
                  <c:v>18.732662957681139</c:v>
                </c:pt>
                <c:pt idx="67">
                  <c:v>18.731726282561674</c:v>
                </c:pt>
                <c:pt idx="68">
                  <c:v>18.730815630123843</c:v>
                </c:pt>
                <c:pt idx="69">
                  <c:v>18.72992068158235</c:v>
                </c:pt>
                <c:pt idx="70">
                  <c:v>18.72901619673555</c:v>
                </c:pt>
                <c:pt idx="71">
                  <c:v>18.728144027607673</c:v>
                </c:pt>
                <c:pt idx="72">
                  <c:v>18.727309460639816</c:v>
                </c:pt>
                <c:pt idx="73">
                  <c:v>18.726462190432805</c:v>
                </c:pt>
                <c:pt idx="74">
                  <c:v>18.725625617700633</c:v>
                </c:pt>
                <c:pt idx="75">
                  <c:v>18.724803053722592</c:v>
                </c:pt>
                <c:pt idx="76">
                  <c:v>18.724012185895322</c:v>
                </c:pt>
                <c:pt idx="77">
                  <c:v>18.723214014742574</c:v>
                </c:pt>
                <c:pt idx="78">
                  <c:v>18.722404810270998</c:v>
                </c:pt>
                <c:pt idx="79">
                  <c:v>18.721597586262355</c:v>
                </c:pt>
                <c:pt idx="80">
                  <c:v>18.720812170736568</c:v>
                </c:pt>
                <c:pt idx="81">
                  <c:v>18.720012061664235</c:v>
                </c:pt>
                <c:pt idx="82">
                  <c:v>18.719209413462121</c:v>
                </c:pt>
                <c:pt idx="83">
                  <c:v>18.718414627123519</c:v>
                </c:pt>
                <c:pt idx="84">
                  <c:v>18.717641207246992</c:v>
                </c:pt>
                <c:pt idx="85">
                  <c:v>18.716866822121432</c:v>
                </c:pt>
                <c:pt idx="86">
                  <c:v>18.716122438069334</c:v>
                </c:pt>
                <c:pt idx="87">
                  <c:v>18.715372636560563</c:v>
                </c:pt>
                <c:pt idx="88">
                  <c:v>18.714628180133584</c:v>
                </c:pt>
                <c:pt idx="89">
                  <c:v>18.713902327250842</c:v>
                </c:pt>
                <c:pt idx="90">
                  <c:v>18.713149488545174</c:v>
                </c:pt>
                <c:pt idx="91">
                  <c:v>18.712359174480934</c:v>
                </c:pt>
                <c:pt idx="92">
                  <c:v>18.711575118614409</c:v>
                </c:pt>
                <c:pt idx="93">
                  <c:v>18.710760250631541</c:v>
                </c:pt>
                <c:pt idx="94">
                  <c:v>18.710015519823944</c:v>
                </c:pt>
                <c:pt idx="95">
                  <c:v>18.709320351140857</c:v>
                </c:pt>
                <c:pt idx="96">
                  <c:v>18.708616240131782</c:v>
                </c:pt>
                <c:pt idx="97">
                  <c:v>18.707797267844967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19-4880-822A-BFA40DBCE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99999999999999"/>
          <c:min val="18.6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41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'SS-2mN-5'!$H$2:$H$100</c:f>
              <c:numCache>
                <c:formatCode>General</c:formatCode>
                <c:ptCount val="99"/>
                <c:pt idx="1">
                  <c:v>-2.7786339938072748</c:v>
                </c:pt>
                <c:pt idx="2">
                  <c:v>-2.8583531242860092</c:v>
                </c:pt>
                <c:pt idx="3">
                  <c:v>-2.9490099517126795</c:v>
                </c:pt>
                <c:pt idx="4">
                  <c:v>-2.9914156468808675</c:v>
                </c:pt>
                <c:pt idx="5">
                  <c:v>-2.9722166315736214</c:v>
                </c:pt>
                <c:pt idx="6">
                  <c:v>-3.0042526438049668</c:v>
                </c:pt>
                <c:pt idx="7">
                  <c:v>-3.0718997057073709</c:v>
                </c:pt>
                <c:pt idx="8">
                  <c:v>-3.180737487313066</c:v>
                </c:pt>
                <c:pt idx="9">
                  <c:v>-3.2449331421201735</c:v>
                </c:pt>
                <c:pt idx="10">
                  <c:v>-3.21932229599734</c:v>
                </c:pt>
                <c:pt idx="11">
                  <c:v>-3.2094822787674175</c:v>
                </c:pt>
                <c:pt idx="12">
                  <c:v>-3.2629477556941877</c:v>
                </c:pt>
                <c:pt idx="13">
                  <c:v>-3.2587057709220928</c:v>
                </c:pt>
                <c:pt idx="14">
                  <c:v>-3.2882733388790304</c:v>
                </c:pt>
                <c:pt idx="15">
                  <c:v>-3.3031370263364841</c:v>
                </c:pt>
                <c:pt idx="16">
                  <c:v>-3.3101444865176339</c:v>
                </c:pt>
                <c:pt idx="17">
                  <c:v>-3.3850693761017241</c:v>
                </c:pt>
                <c:pt idx="18">
                  <c:v>-3.3863492954002412</c:v>
                </c:pt>
                <c:pt idx="19">
                  <c:v>-3.3765000070083491</c:v>
                </c:pt>
                <c:pt idx="20">
                  <c:v>-3.3966662432810004</c:v>
                </c:pt>
                <c:pt idx="21">
                  <c:v>-3.4244525846999263</c:v>
                </c:pt>
                <c:pt idx="22">
                  <c:v>-3.46413249682784</c:v>
                </c:pt>
                <c:pt idx="23">
                  <c:v>-3.5219660448157648</c:v>
                </c:pt>
                <c:pt idx="24">
                  <c:v>-3.5530829686250498</c:v>
                </c:pt>
                <c:pt idx="25">
                  <c:v>-3.5616509865575385</c:v>
                </c:pt>
                <c:pt idx="26">
                  <c:v>-3.6136366638533697</c:v>
                </c:pt>
                <c:pt idx="27">
                  <c:v>-3.6274221230781984</c:v>
                </c:pt>
                <c:pt idx="28">
                  <c:v>-3.6067058953762663</c:v>
                </c:pt>
                <c:pt idx="29">
                  <c:v>-3.6522085005818634</c:v>
                </c:pt>
                <c:pt idx="30">
                  <c:v>-3.7340033880955033</c:v>
                </c:pt>
                <c:pt idx="31">
                  <c:v>-3.7051910828274353</c:v>
                </c:pt>
                <c:pt idx="32">
                  <c:v>-3.6470462075438634</c:v>
                </c:pt>
                <c:pt idx="33">
                  <c:v>-3.6850845342994827</c:v>
                </c:pt>
                <c:pt idx="34">
                  <c:v>-3.707557928941509</c:v>
                </c:pt>
                <c:pt idx="35">
                  <c:v>-3.7690717507765839</c:v>
                </c:pt>
                <c:pt idx="36">
                  <c:v>-3.8563435724893402</c:v>
                </c:pt>
                <c:pt idx="37">
                  <c:v>-3.880425146058132</c:v>
                </c:pt>
                <c:pt idx="38">
                  <c:v>-3.8896021135918475</c:v>
                </c:pt>
                <c:pt idx="39">
                  <c:v>-3.9191866460521911</c:v>
                </c:pt>
                <c:pt idx="40">
                  <c:v>-3.919383300096865</c:v>
                </c:pt>
                <c:pt idx="41">
                  <c:v>-3.9782095175574272</c:v>
                </c:pt>
                <c:pt idx="42">
                  <c:v>-4.0099780309788011</c:v>
                </c:pt>
                <c:pt idx="43">
                  <c:v>-3.9680962739050702</c:v>
                </c:pt>
                <c:pt idx="44">
                  <c:v>-3.9191597675712533</c:v>
                </c:pt>
                <c:pt idx="45">
                  <c:v>-3.9013736687901379</c:v>
                </c:pt>
                <c:pt idx="46">
                  <c:v>-3.9768893522611783</c:v>
                </c:pt>
                <c:pt idx="47">
                  <c:v>-4.0124874596907869</c:v>
                </c:pt>
                <c:pt idx="48">
                  <c:v>-4.0069891129428346</c:v>
                </c:pt>
                <c:pt idx="49">
                  <c:v>-3.9755698045137291</c:v>
                </c:pt>
                <c:pt idx="50">
                  <c:v>-3.9409755910048032</c:v>
                </c:pt>
                <c:pt idx="51">
                  <c:v>-3.9603891794057282</c:v>
                </c:pt>
                <c:pt idx="52">
                  <c:v>-4.0092029088380228</c:v>
                </c:pt>
                <c:pt idx="53">
                  <c:v>-4.0034070899039866</c:v>
                </c:pt>
                <c:pt idx="54">
                  <c:v>-3.9693591549857601</c:v>
                </c:pt>
                <c:pt idx="55">
                  <c:v>-3.9969286079289041</c:v>
                </c:pt>
                <c:pt idx="56">
                  <c:v>-4.0726353678030973</c:v>
                </c:pt>
                <c:pt idx="57">
                  <c:v>-4.1093803073513318</c:v>
                </c:pt>
                <c:pt idx="58">
                  <c:v>-4.0483667385336446</c:v>
                </c:pt>
                <c:pt idx="59">
                  <c:v>-4.0529616590704585</c:v>
                </c:pt>
                <c:pt idx="60">
                  <c:v>-4.1259298853737656</c:v>
                </c:pt>
                <c:pt idx="61">
                  <c:v>-4.1485183468241225</c:v>
                </c:pt>
                <c:pt idx="62">
                  <c:v>-4.1384585157744471</c:v>
                </c:pt>
                <c:pt idx="63">
                  <c:v>-4.1667513141579491</c:v>
                </c:pt>
                <c:pt idx="64">
                  <c:v>-4.1493945774166203</c:v>
                </c:pt>
                <c:pt idx="65">
                  <c:v>-4.1654298396403826</c:v>
                </c:pt>
                <c:pt idx="66">
                  <c:v>-4.2559826583158973</c:v>
                </c:pt>
                <c:pt idx="67">
                  <c:v>-4.2897499388924256</c:v>
                </c:pt>
                <c:pt idx="68">
                  <c:v>-4.3761946402986345</c:v>
                </c:pt>
                <c:pt idx="69">
                  <c:v>-4.4014422505116615</c:v>
                </c:pt>
                <c:pt idx="70">
                  <c:v>-4.2658960892903925</c:v>
                </c:pt>
                <c:pt idx="71">
                  <c:v>-4.2529082508385585</c:v>
                </c:pt>
                <c:pt idx="72">
                  <c:v>-4.3708459335332321</c:v>
                </c:pt>
                <c:pt idx="73">
                  <c:v>-4.3558132271059682</c:v>
                </c:pt>
                <c:pt idx="74">
                  <c:v>-4.3230561162959162</c:v>
                </c:pt>
                <c:pt idx="75">
                  <c:v>-4.3991455683650651</c:v>
                </c:pt>
                <c:pt idx="76">
                  <c:v>-4.4242060229353877</c:v>
                </c:pt>
                <c:pt idx="77">
                  <c:v>-4.3281851345788933</c:v>
                </c:pt>
                <c:pt idx="78">
                  <c:v>-4.252237204863885</c:v>
                </c:pt>
                <c:pt idx="79">
                  <c:v>-4.2562668005523197</c:v>
                </c:pt>
                <c:pt idx="80">
                  <c:v>-4.2799706130171913</c:v>
                </c:pt>
                <c:pt idx="81">
                  <c:v>-4.2919151559691855</c:v>
                </c:pt>
                <c:pt idx="82">
                  <c:v>-4.2888377672690732</c:v>
                </c:pt>
                <c:pt idx="83">
                  <c:v>-4.2797278770738743</c:v>
                </c:pt>
                <c:pt idx="84">
                  <c:v>-4.3212606757502297</c:v>
                </c:pt>
                <c:pt idx="85">
                  <c:v>-4.3851212046601713</c:v>
                </c:pt>
                <c:pt idx="86">
                  <c:v>-4.4196567898338497</c:v>
                </c:pt>
                <c:pt idx="87">
                  <c:v>-4.3544887474796967</c:v>
                </c:pt>
                <c:pt idx="88">
                  <c:v>-4.2602427834345127</c:v>
                </c:pt>
                <c:pt idx="89">
                  <c:v>-4.3298317564974704</c:v>
                </c:pt>
                <c:pt idx="90">
                  <c:v>-4.3193232807298791</c:v>
                </c:pt>
                <c:pt idx="91">
                  <c:v>-4.2375467742366384</c:v>
                </c:pt>
                <c:pt idx="92">
                  <c:v>-4.3593513357376104</c:v>
                </c:pt>
                <c:pt idx="93">
                  <c:v>-4.4261408772340758</c:v>
                </c:pt>
                <c:pt idx="94">
                  <c:v>-4.626960506439648</c:v>
                </c:pt>
                <c:pt idx="95">
                  <c:v>-4.9823682511118497</c:v>
                </c:pt>
                <c:pt idx="96">
                  <c:v>-4.4172418387438386</c:v>
                </c:pt>
                <c:pt idx="97">
                  <c:v>-1.5949141589808233</c:v>
                </c:pt>
              </c:numCache>
            </c:numRef>
          </c:xVal>
          <c:yVal>
            <c:numRef>
              <c:f>'SS-2mN-5'!$J$2:$J$100</c:f>
              <c:numCache>
                <c:formatCode>General</c:formatCode>
                <c:ptCount val="99"/>
                <c:pt idx="1">
                  <c:v>18.687332365022815</c:v>
                </c:pt>
                <c:pt idx="2">
                  <c:v>18.681672679623865</c:v>
                </c:pt>
                <c:pt idx="3">
                  <c:v>18.676029273677567</c:v>
                </c:pt>
                <c:pt idx="4">
                  <c:v>18.670508443259916</c:v>
                </c:pt>
                <c:pt idx="5">
                  <c:v>18.665467769700729</c:v>
                </c:pt>
                <c:pt idx="6">
                  <c:v>18.660566326794395</c:v>
                </c:pt>
                <c:pt idx="7">
                  <c:v>18.655971372259419</c:v>
                </c:pt>
                <c:pt idx="8">
                  <c:v>18.651714224424314</c:v>
                </c:pt>
                <c:pt idx="9">
                  <c:v>18.647692301668791</c:v>
                </c:pt>
                <c:pt idx="10">
                  <c:v>18.643927424850606</c:v>
                </c:pt>
                <c:pt idx="11">
                  <c:v>18.639706194977887</c:v>
                </c:pt>
                <c:pt idx="12">
                  <c:v>18.635733134860171</c:v>
                </c:pt>
                <c:pt idx="13">
                  <c:v>18.631891155694163</c:v>
                </c:pt>
                <c:pt idx="14">
                  <c:v>18.628052886410522</c:v>
                </c:pt>
                <c:pt idx="15">
                  <c:v>18.624175448394517</c:v>
                </c:pt>
                <c:pt idx="16">
                  <c:v>18.620458276937768</c:v>
                </c:pt>
                <c:pt idx="17">
                  <c:v>18.617014281723232</c:v>
                </c:pt>
                <c:pt idx="18">
                  <c:v>18.613685882813382</c:v>
                </c:pt>
                <c:pt idx="19">
                  <c:v>18.610386482722376</c:v>
                </c:pt>
                <c:pt idx="20">
                  <c:v>18.607203854580824</c:v>
                </c:pt>
                <c:pt idx="21">
                  <c:v>18.604033176464359</c:v>
                </c:pt>
                <c:pt idx="22">
                  <c:v>18.601045914568537</c:v>
                </c:pt>
                <c:pt idx="23">
                  <c:v>18.598178564893836</c:v>
                </c:pt>
                <c:pt idx="24">
                  <c:v>18.59538809418774</c:v>
                </c:pt>
                <c:pt idx="25">
                  <c:v>18.59263109360208</c:v>
                </c:pt>
                <c:pt idx="26">
                  <c:v>18.589835001558935</c:v>
                </c:pt>
                <c:pt idx="27">
                  <c:v>18.587133765846456</c:v>
                </c:pt>
                <c:pt idx="28">
                  <c:v>18.584500958916287</c:v>
                </c:pt>
                <c:pt idx="29">
                  <c:v>18.581874350422485</c:v>
                </c:pt>
                <c:pt idx="30">
                  <c:v>18.579308949640808</c:v>
                </c:pt>
                <c:pt idx="31">
                  <c:v>18.576672489513754</c:v>
                </c:pt>
                <c:pt idx="32">
                  <c:v>18.5740156210077</c:v>
                </c:pt>
                <c:pt idx="33">
                  <c:v>18.571535911921202</c:v>
                </c:pt>
                <c:pt idx="34">
                  <c:v>18.569065927481532</c:v>
                </c:pt>
                <c:pt idx="35">
                  <c:v>18.566688778557669</c:v>
                </c:pt>
                <c:pt idx="36">
                  <c:v>18.564410989379642</c:v>
                </c:pt>
                <c:pt idx="37">
                  <c:v>18.562237737085603</c:v>
                </c:pt>
                <c:pt idx="38">
                  <c:v>18.560159330593095</c:v>
                </c:pt>
                <c:pt idx="39">
                  <c:v>18.558068687840187</c:v>
                </c:pt>
                <c:pt idx="40">
                  <c:v>18.556099131032902</c:v>
                </c:pt>
                <c:pt idx="41">
                  <c:v>18.554085337313037</c:v>
                </c:pt>
                <c:pt idx="42">
                  <c:v>18.552199498863818</c:v>
                </c:pt>
                <c:pt idx="43">
                  <c:v>18.550355336642632</c:v>
                </c:pt>
                <c:pt idx="44">
                  <c:v>18.548475820164175</c:v>
                </c:pt>
                <c:pt idx="45">
                  <c:v>18.546458959101788</c:v>
                </c:pt>
                <c:pt idx="46">
                  <c:v>18.544471994443242</c:v>
                </c:pt>
                <c:pt idx="47">
                  <c:v>18.542566371944474</c:v>
                </c:pt>
                <c:pt idx="48">
                  <c:v>18.540696346610876</c:v>
                </c:pt>
                <c:pt idx="49">
                  <c:v>18.538851227400649</c:v>
                </c:pt>
                <c:pt idx="50">
                  <c:v>18.537023883705174</c:v>
                </c:pt>
                <c:pt idx="51">
                  <c:v>18.535162338619671</c:v>
                </c:pt>
                <c:pt idx="52">
                  <c:v>18.533368366908903</c:v>
                </c:pt>
                <c:pt idx="53">
                  <c:v>18.531716468823937</c:v>
                </c:pt>
                <c:pt idx="54">
                  <c:v>18.529942046757302</c:v>
                </c:pt>
                <c:pt idx="55">
                  <c:v>18.528145018197424</c:v>
                </c:pt>
                <c:pt idx="56">
                  <c:v>18.526400884627687</c:v>
                </c:pt>
                <c:pt idx="57">
                  <c:v>18.524789388650529</c:v>
                </c:pt>
                <c:pt idx="58">
                  <c:v>18.523137732849655</c:v>
                </c:pt>
                <c:pt idx="59">
                  <c:v>18.521361033010628</c:v>
                </c:pt>
                <c:pt idx="60">
                  <c:v>18.519571860270393</c:v>
                </c:pt>
                <c:pt idx="61">
                  <c:v>18.517828237179305</c:v>
                </c:pt>
                <c:pt idx="62">
                  <c:v>18.516134644032977</c:v>
                </c:pt>
                <c:pt idx="63">
                  <c:v>18.514488936391803</c:v>
                </c:pt>
                <c:pt idx="64">
                  <c:v>18.512709678989072</c:v>
                </c:pt>
                <c:pt idx="65">
                  <c:v>18.511035632472673</c:v>
                </c:pt>
                <c:pt idx="66">
                  <c:v>18.50946209023866</c:v>
                </c:pt>
                <c:pt idx="67">
                  <c:v>18.50801291552855</c:v>
                </c:pt>
                <c:pt idx="68">
                  <c:v>18.506643601644075</c:v>
                </c:pt>
                <c:pt idx="69">
                  <c:v>18.505327862393216</c:v>
                </c:pt>
                <c:pt idx="70">
                  <c:v>18.504010334055252</c:v>
                </c:pt>
                <c:pt idx="71">
                  <c:v>18.502548866427112</c:v>
                </c:pt>
                <c:pt idx="72">
                  <c:v>18.50123413565753</c:v>
                </c:pt>
                <c:pt idx="73">
                  <c:v>18.499966407799729</c:v>
                </c:pt>
                <c:pt idx="74">
                  <c:v>18.498650127771686</c:v>
                </c:pt>
                <c:pt idx="75">
                  <c:v>18.497304117533112</c:v>
                </c:pt>
                <c:pt idx="76">
                  <c:v>18.495955610500044</c:v>
                </c:pt>
                <c:pt idx="77">
                  <c:v>18.494652696398258</c:v>
                </c:pt>
                <c:pt idx="78">
                  <c:v>18.493259232855483</c:v>
                </c:pt>
                <c:pt idx="79">
                  <c:v>18.491915538158992</c:v>
                </c:pt>
                <c:pt idx="80">
                  <c:v>18.490594847868078</c:v>
                </c:pt>
                <c:pt idx="81">
                  <c:v>18.489285821148837</c:v>
                </c:pt>
                <c:pt idx="82">
                  <c:v>18.487950426055736</c:v>
                </c:pt>
                <c:pt idx="83">
                  <c:v>18.486660107686962</c:v>
                </c:pt>
                <c:pt idx="84">
                  <c:v>18.485320016137425</c:v>
                </c:pt>
                <c:pt idx="85">
                  <c:v>18.484119605568701</c:v>
                </c:pt>
                <c:pt idx="86">
                  <c:v>18.482921810998807</c:v>
                </c:pt>
                <c:pt idx="87">
                  <c:v>18.481735416179184</c:v>
                </c:pt>
                <c:pt idx="88">
                  <c:v>18.480394810978289</c:v>
                </c:pt>
                <c:pt idx="89">
                  <c:v>18.47887826446901</c:v>
                </c:pt>
                <c:pt idx="90">
                  <c:v>18.477546361000012</c:v>
                </c:pt>
                <c:pt idx="91">
                  <c:v>18.47599266483433</c:v>
                </c:pt>
                <c:pt idx="92">
                  <c:v>18.474609071322114</c:v>
                </c:pt>
                <c:pt idx="93">
                  <c:v>18.473500589536961</c:v>
                </c:pt>
                <c:pt idx="94">
                  <c:v>18.472221173203454</c:v>
                </c:pt>
                <c:pt idx="95">
                  <c:v>18.471475489871445</c:v>
                </c:pt>
                <c:pt idx="96">
                  <c:v>18.470808017825981</c:v>
                </c:pt>
                <c:pt idx="97">
                  <c:v>18.469099404084648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6-49CA-B868-1A9829C98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6"/>
          <c:min val="-5.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71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'SS-12.5mN-5'!$H$2:$H$100</c:f>
              <c:numCache>
                <c:formatCode>General</c:formatCode>
                <c:ptCount val="99"/>
                <c:pt idx="1">
                  <c:v>-2.6574930478820544</c:v>
                </c:pt>
                <c:pt idx="2">
                  <c:v>-2.7222952363447859</c:v>
                </c:pt>
                <c:pt idx="3">
                  <c:v>-2.9659051796237859</c:v>
                </c:pt>
                <c:pt idx="4">
                  <c:v>-2.9711611513431229</c:v>
                </c:pt>
                <c:pt idx="5">
                  <c:v>-2.9369421914871516</c:v>
                </c:pt>
                <c:pt idx="6">
                  <c:v>-2.9204317136122353</c:v>
                </c:pt>
                <c:pt idx="7">
                  <c:v>-2.9431123537065118</c:v>
                </c:pt>
                <c:pt idx="8">
                  <c:v>-3.0039309176076414</c:v>
                </c:pt>
                <c:pt idx="9">
                  <c:v>-3.0293422906400678</c:v>
                </c:pt>
                <c:pt idx="10">
                  <c:v>-3.0084159022563162</c:v>
                </c:pt>
                <c:pt idx="11">
                  <c:v>-3.001556240137965</c:v>
                </c:pt>
                <c:pt idx="12">
                  <c:v>-3.0261465118179287</c:v>
                </c:pt>
                <c:pt idx="13">
                  <c:v>-3.0694964989602358</c:v>
                </c:pt>
                <c:pt idx="14">
                  <c:v>-3.2044837969662767</c:v>
                </c:pt>
                <c:pt idx="15">
                  <c:v>-3.3000679524998171</c:v>
                </c:pt>
                <c:pt idx="16">
                  <c:v>-3.2647703712115073</c:v>
                </c:pt>
                <c:pt idx="17">
                  <c:v>-3.247748655980069</c:v>
                </c:pt>
                <c:pt idx="18">
                  <c:v>-3.2491654976576658</c:v>
                </c:pt>
                <c:pt idx="19">
                  <c:v>-3.280160979177591</c:v>
                </c:pt>
                <c:pt idx="20">
                  <c:v>-3.3247165632206852</c:v>
                </c:pt>
                <c:pt idx="21">
                  <c:v>-3.312110149140628</c:v>
                </c:pt>
                <c:pt idx="22">
                  <c:v>-3.2957920433795511</c:v>
                </c:pt>
                <c:pt idx="23">
                  <c:v>-3.3502447828001074</c:v>
                </c:pt>
                <c:pt idx="24">
                  <c:v>-3.4111244207966052</c:v>
                </c:pt>
                <c:pt idx="25">
                  <c:v>-3.4780428314702805</c:v>
                </c:pt>
                <c:pt idx="26">
                  <c:v>-3.5494793277689198</c:v>
                </c:pt>
                <c:pt idx="27">
                  <c:v>-3.551331772239708</c:v>
                </c:pt>
                <c:pt idx="28">
                  <c:v>-3.507868579965129</c:v>
                </c:pt>
                <c:pt idx="29">
                  <c:v>-3.5047506656198926</c:v>
                </c:pt>
                <c:pt idx="30">
                  <c:v>-3.5572645800252309</c:v>
                </c:pt>
                <c:pt idx="31">
                  <c:v>-3.5655440507022651</c:v>
                </c:pt>
                <c:pt idx="32">
                  <c:v>-3.5831041868777298</c:v>
                </c:pt>
                <c:pt idx="33">
                  <c:v>-3.6521205416629381</c:v>
                </c:pt>
                <c:pt idx="34">
                  <c:v>-3.6797892169058275</c:v>
                </c:pt>
                <c:pt idx="35">
                  <c:v>-3.6677953240201235</c:v>
                </c:pt>
                <c:pt idx="36">
                  <c:v>-3.6134541010383052</c:v>
                </c:pt>
                <c:pt idx="37">
                  <c:v>-3.5920023123695537</c:v>
                </c:pt>
                <c:pt idx="38">
                  <c:v>-3.6380163841025221</c:v>
                </c:pt>
                <c:pt idx="39">
                  <c:v>-3.6845723829235419</c:v>
                </c:pt>
                <c:pt idx="40">
                  <c:v>-3.705550166873433</c:v>
                </c:pt>
                <c:pt idx="41">
                  <c:v>-3.6857841356025194</c:v>
                </c:pt>
                <c:pt idx="42">
                  <c:v>-3.6977719189417066</c:v>
                </c:pt>
                <c:pt idx="43">
                  <c:v>-3.7487955306173979</c:v>
                </c:pt>
                <c:pt idx="44">
                  <c:v>-3.7860478808239608</c:v>
                </c:pt>
                <c:pt idx="45">
                  <c:v>-3.7850698389932633</c:v>
                </c:pt>
                <c:pt idx="46">
                  <c:v>-3.8721675986496478</c:v>
                </c:pt>
                <c:pt idx="47">
                  <c:v>-3.9137226396053229</c:v>
                </c:pt>
                <c:pt idx="48">
                  <c:v>-3.8568083116924607</c:v>
                </c:pt>
                <c:pt idx="49">
                  <c:v>-3.8714815839809495</c:v>
                </c:pt>
                <c:pt idx="50">
                  <c:v>-3.8664744260302419</c:v>
                </c:pt>
                <c:pt idx="51">
                  <c:v>-3.7979815215585169</c:v>
                </c:pt>
                <c:pt idx="52">
                  <c:v>-3.7905526447298721</c:v>
                </c:pt>
                <c:pt idx="53">
                  <c:v>-3.8450698378986363</c:v>
                </c:pt>
                <c:pt idx="54">
                  <c:v>-3.9613519095842764</c:v>
                </c:pt>
                <c:pt idx="55">
                  <c:v>-3.9990150148772559</c:v>
                </c:pt>
                <c:pt idx="56">
                  <c:v>-3.9405906551535521</c:v>
                </c:pt>
                <c:pt idx="57">
                  <c:v>-4.0009837708522271</c:v>
                </c:pt>
                <c:pt idx="58">
                  <c:v>-4.0569791795124939</c:v>
                </c:pt>
                <c:pt idx="59">
                  <c:v>-4.0137799140557382</c:v>
                </c:pt>
                <c:pt idx="60">
                  <c:v>-4.0065224858053439</c:v>
                </c:pt>
                <c:pt idx="61">
                  <c:v>-3.9848323384740416</c:v>
                </c:pt>
                <c:pt idx="62">
                  <c:v>-3.9947318954095348</c:v>
                </c:pt>
                <c:pt idx="63">
                  <c:v>-4.0242442151078901</c:v>
                </c:pt>
                <c:pt idx="64">
                  <c:v>-4.0030138308745453</c:v>
                </c:pt>
                <c:pt idx="65">
                  <c:v>-4.0053804686797463</c:v>
                </c:pt>
                <c:pt idx="66">
                  <c:v>-4.0192149911129817</c:v>
                </c:pt>
                <c:pt idx="67">
                  <c:v>-4.0337632465176441</c:v>
                </c:pt>
                <c:pt idx="68">
                  <c:v>-4.0530188627025776</c:v>
                </c:pt>
                <c:pt idx="69">
                  <c:v>-4.0554811564395532</c:v>
                </c:pt>
                <c:pt idx="70">
                  <c:v>-4.0243502870473158</c:v>
                </c:pt>
                <c:pt idx="71">
                  <c:v>-4.0335773502825667</c:v>
                </c:pt>
                <c:pt idx="72">
                  <c:v>-4.0752739594381984</c:v>
                </c:pt>
                <c:pt idx="73">
                  <c:v>-4.0940329267638598</c:v>
                </c:pt>
                <c:pt idx="74">
                  <c:v>-4.0859819677268217</c:v>
                </c:pt>
                <c:pt idx="75">
                  <c:v>-4.0920710339100745</c:v>
                </c:pt>
                <c:pt idx="76">
                  <c:v>-4.1199127458884774</c:v>
                </c:pt>
                <c:pt idx="77">
                  <c:v>-4.1315530946377921</c:v>
                </c:pt>
                <c:pt idx="78">
                  <c:v>-4.1092426264130957</c:v>
                </c:pt>
                <c:pt idx="79">
                  <c:v>-4.0597749747908303</c:v>
                </c:pt>
                <c:pt idx="80">
                  <c:v>-4.1036858034951287</c:v>
                </c:pt>
                <c:pt idx="81">
                  <c:v>-4.1957864927570059</c:v>
                </c:pt>
                <c:pt idx="82">
                  <c:v>-4.2211081870953926</c:v>
                </c:pt>
                <c:pt idx="83">
                  <c:v>-4.1847828751916785</c:v>
                </c:pt>
                <c:pt idx="84">
                  <c:v>-4.1855950216250521</c:v>
                </c:pt>
                <c:pt idx="85">
                  <c:v>-4.2550394816425721</c:v>
                </c:pt>
                <c:pt idx="86">
                  <c:v>-4.2424028902316051</c:v>
                </c:pt>
                <c:pt idx="87">
                  <c:v>-4.2446382146329977</c:v>
                </c:pt>
                <c:pt idx="88">
                  <c:v>-4.2495681609914682</c:v>
                </c:pt>
                <c:pt idx="89">
                  <c:v>-4.2025174122225168</c:v>
                </c:pt>
                <c:pt idx="90">
                  <c:v>-4.2153894707652686</c:v>
                </c:pt>
                <c:pt idx="91">
                  <c:v>-4.2305832889021167</c:v>
                </c:pt>
                <c:pt idx="92">
                  <c:v>-4.2847156349033284</c:v>
                </c:pt>
                <c:pt idx="93">
                  <c:v>-4.38912070704757</c:v>
                </c:pt>
                <c:pt idx="94">
                  <c:v>-4.3428147601020903</c:v>
                </c:pt>
                <c:pt idx="95">
                  <c:v>-4.4933240095441986</c:v>
                </c:pt>
                <c:pt idx="96">
                  <c:v>-4.4079774811960206</c:v>
                </c:pt>
                <c:pt idx="97">
                  <c:v>-1.5962876603090814</c:v>
                </c:pt>
              </c:numCache>
            </c:numRef>
          </c:xVal>
          <c:yVal>
            <c:numRef>
              <c:f>'SS-12.5mN-5'!$J$2:$J$100</c:f>
              <c:numCache>
                <c:formatCode>General</c:formatCode>
                <c:ptCount val="99"/>
                <c:pt idx="1">
                  <c:v>18.541587675561686</c:v>
                </c:pt>
                <c:pt idx="2">
                  <c:v>18.533772815248458</c:v>
                </c:pt>
                <c:pt idx="3">
                  <c:v>18.528112812700943</c:v>
                </c:pt>
                <c:pt idx="4">
                  <c:v>18.52260999632303</c:v>
                </c:pt>
                <c:pt idx="5">
                  <c:v>18.517148966783402</c:v>
                </c:pt>
                <c:pt idx="6">
                  <c:v>18.512052832774785</c:v>
                </c:pt>
                <c:pt idx="7">
                  <c:v>18.506904928471318</c:v>
                </c:pt>
                <c:pt idx="8">
                  <c:v>18.501932095158743</c:v>
                </c:pt>
                <c:pt idx="9">
                  <c:v>18.497183201063777</c:v>
                </c:pt>
                <c:pt idx="10">
                  <c:v>18.492551319171724</c:v>
                </c:pt>
                <c:pt idx="11">
                  <c:v>18.487607852482135</c:v>
                </c:pt>
                <c:pt idx="12">
                  <c:v>18.482808127922404</c:v>
                </c:pt>
                <c:pt idx="13">
                  <c:v>18.478205026209583</c:v>
                </c:pt>
                <c:pt idx="14">
                  <c:v>18.473824279326031</c:v>
                </c:pt>
                <c:pt idx="15">
                  <c:v>18.469603918900283</c:v>
                </c:pt>
                <c:pt idx="16">
                  <c:v>18.465490276396721</c:v>
                </c:pt>
                <c:pt idx="17">
                  <c:v>18.461257556519691</c:v>
                </c:pt>
                <c:pt idx="18">
                  <c:v>18.45726669975004</c:v>
                </c:pt>
                <c:pt idx="19">
                  <c:v>18.453311736662325</c:v>
                </c:pt>
                <c:pt idx="20">
                  <c:v>18.449527906325223</c:v>
                </c:pt>
                <c:pt idx="21">
                  <c:v>18.445755346047576</c:v>
                </c:pt>
                <c:pt idx="22">
                  <c:v>18.442168241655619</c:v>
                </c:pt>
                <c:pt idx="23">
                  <c:v>18.438568297602462</c:v>
                </c:pt>
                <c:pt idx="24">
                  <c:v>18.435121432448643</c:v>
                </c:pt>
                <c:pt idx="25">
                  <c:v>18.431752937567758</c:v>
                </c:pt>
                <c:pt idx="26">
                  <c:v>18.42862123808159</c:v>
                </c:pt>
                <c:pt idx="27">
                  <c:v>18.425435348650417</c:v>
                </c:pt>
                <c:pt idx="28">
                  <c:v>18.422389014212168</c:v>
                </c:pt>
                <c:pt idx="29">
                  <c:v>18.419374354867891</c:v>
                </c:pt>
                <c:pt idx="30">
                  <c:v>18.416455143716611</c:v>
                </c:pt>
                <c:pt idx="31">
                  <c:v>18.413674849397328</c:v>
                </c:pt>
                <c:pt idx="32">
                  <c:v>18.410768133771722</c:v>
                </c:pt>
                <c:pt idx="33">
                  <c:v>18.407987643024033</c:v>
                </c:pt>
                <c:pt idx="34">
                  <c:v>18.405242925061113</c:v>
                </c:pt>
                <c:pt idx="35">
                  <c:v>18.402682099635026</c:v>
                </c:pt>
                <c:pt idx="36">
                  <c:v>18.400088581712044</c:v>
                </c:pt>
                <c:pt idx="37">
                  <c:v>18.397387714695316</c:v>
                </c:pt>
                <c:pt idx="38">
                  <c:v>18.394851274210975</c:v>
                </c:pt>
                <c:pt idx="39">
                  <c:v>18.392333315266498</c:v>
                </c:pt>
                <c:pt idx="40">
                  <c:v>18.389903508592731</c:v>
                </c:pt>
                <c:pt idx="41">
                  <c:v>18.387443444048927</c:v>
                </c:pt>
                <c:pt idx="42">
                  <c:v>18.385037390066483</c:v>
                </c:pt>
                <c:pt idx="43">
                  <c:v>18.382581267484206</c:v>
                </c:pt>
                <c:pt idx="44">
                  <c:v>18.380347512224869</c:v>
                </c:pt>
                <c:pt idx="45">
                  <c:v>18.378105457327926</c:v>
                </c:pt>
                <c:pt idx="46">
                  <c:v>18.375847003299228</c:v>
                </c:pt>
                <c:pt idx="47">
                  <c:v>18.373464589791951</c:v>
                </c:pt>
                <c:pt idx="48">
                  <c:v>18.371223003375036</c:v>
                </c:pt>
                <c:pt idx="49">
                  <c:v>18.368982528783945</c:v>
                </c:pt>
                <c:pt idx="50">
                  <c:v>18.366830089499736</c:v>
                </c:pt>
                <c:pt idx="51">
                  <c:v>18.364613426568674</c:v>
                </c:pt>
                <c:pt idx="52">
                  <c:v>18.362359527894967</c:v>
                </c:pt>
                <c:pt idx="53">
                  <c:v>18.360279699240497</c:v>
                </c:pt>
                <c:pt idx="54">
                  <c:v>18.358252435530495</c:v>
                </c:pt>
                <c:pt idx="55">
                  <c:v>18.356270299916691</c:v>
                </c:pt>
                <c:pt idx="56">
                  <c:v>18.354189262242546</c:v>
                </c:pt>
                <c:pt idx="57">
                  <c:v>18.352154341245434</c:v>
                </c:pt>
                <c:pt idx="58">
                  <c:v>18.350260615127041</c:v>
                </c:pt>
                <c:pt idx="59">
                  <c:v>18.348464392409163</c:v>
                </c:pt>
                <c:pt idx="60">
                  <c:v>18.346617065891724</c:v>
                </c:pt>
                <c:pt idx="61">
                  <c:v>18.344778323729003</c:v>
                </c:pt>
                <c:pt idx="62">
                  <c:v>18.342900423375827</c:v>
                </c:pt>
                <c:pt idx="63">
                  <c:v>18.3410945095549</c:v>
                </c:pt>
                <c:pt idx="64">
                  <c:v>18.339316299226528</c:v>
                </c:pt>
                <c:pt idx="65">
                  <c:v>18.337510398317015</c:v>
                </c:pt>
                <c:pt idx="66">
                  <c:v>18.335717082448415</c:v>
                </c:pt>
                <c:pt idx="67">
                  <c:v>18.333958092814044</c:v>
                </c:pt>
                <c:pt idx="68">
                  <c:v>18.332209399892328</c:v>
                </c:pt>
                <c:pt idx="69">
                  <c:v>18.330551718502154</c:v>
                </c:pt>
                <c:pt idx="70">
                  <c:v>18.328880305114048</c:v>
                </c:pt>
                <c:pt idx="71">
                  <c:v>18.327153231906642</c:v>
                </c:pt>
                <c:pt idx="72">
                  <c:v>18.325477039625049</c:v>
                </c:pt>
                <c:pt idx="73">
                  <c:v>18.323837656830417</c:v>
                </c:pt>
                <c:pt idx="74">
                  <c:v>18.322223403969062</c:v>
                </c:pt>
                <c:pt idx="75">
                  <c:v>18.320552094738101</c:v>
                </c:pt>
                <c:pt idx="76">
                  <c:v>18.318877426477695</c:v>
                </c:pt>
                <c:pt idx="77">
                  <c:v>18.317218570926943</c:v>
                </c:pt>
                <c:pt idx="78">
                  <c:v>18.315593611546959</c:v>
                </c:pt>
                <c:pt idx="79">
                  <c:v>18.313939961191583</c:v>
                </c:pt>
                <c:pt idx="80">
                  <c:v>18.312245714980758</c:v>
                </c:pt>
                <c:pt idx="81">
                  <c:v>18.310579367695219</c:v>
                </c:pt>
                <c:pt idx="82">
                  <c:v>18.308938196459394</c:v>
                </c:pt>
                <c:pt idx="83">
                  <c:v>18.307391225262041</c:v>
                </c:pt>
                <c:pt idx="84">
                  <c:v>18.305823336369286</c:v>
                </c:pt>
                <c:pt idx="85">
                  <c:v>18.304261328811702</c:v>
                </c:pt>
                <c:pt idx="86">
                  <c:v>18.302761268243753</c:v>
                </c:pt>
                <c:pt idx="87">
                  <c:v>18.301251154588211</c:v>
                </c:pt>
                <c:pt idx="88">
                  <c:v>18.299779129828604</c:v>
                </c:pt>
                <c:pt idx="89">
                  <c:v>18.298157379419884</c:v>
                </c:pt>
                <c:pt idx="90">
                  <c:v>18.296681953426553</c:v>
                </c:pt>
                <c:pt idx="91">
                  <c:v>18.29524186128781</c:v>
                </c:pt>
                <c:pt idx="92">
                  <c:v>18.293682509063242</c:v>
                </c:pt>
                <c:pt idx="93">
                  <c:v>18.292332339472377</c:v>
                </c:pt>
                <c:pt idx="94">
                  <c:v>18.290934368635178</c:v>
                </c:pt>
                <c:pt idx="95">
                  <c:v>18.289556414214843</c:v>
                </c:pt>
                <c:pt idx="96">
                  <c:v>18.288725975644386</c:v>
                </c:pt>
                <c:pt idx="97">
                  <c:v>18.287119396820827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8F-41CB-A5A3-FC48147A7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4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"/>
          <c:min val="18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45399999999996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'SS-32mN-5'!$H$2:$H$100</c:f>
              <c:numCache>
                <c:formatCode>General</c:formatCode>
                <c:ptCount val="99"/>
                <c:pt idx="1">
                  <c:v>-2.58384706677358</c:v>
                </c:pt>
                <c:pt idx="2">
                  <c:v>-2.6950886429355361</c:v>
                </c:pt>
                <c:pt idx="3">
                  <c:v>-2.793795335701668</c:v>
                </c:pt>
                <c:pt idx="4">
                  <c:v>-2.8471245528184448</c:v>
                </c:pt>
                <c:pt idx="5">
                  <c:v>-2.8983053105395538</c:v>
                </c:pt>
                <c:pt idx="6">
                  <c:v>-2.9351468163421344</c:v>
                </c:pt>
                <c:pt idx="7">
                  <c:v>-2.9657795005539453</c:v>
                </c:pt>
                <c:pt idx="8">
                  <c:v>-2.9590304637459051</c:v>
                </c:pt>
                <c:pt idx="9">
                  <c:v>-3.0039275770000247</c:v>
                </c:pt>
                <c:pt idx="10">
                  <c:v>-2.9795524356698486</c:v>
                </c:pt>
                <c:pt idx="11">
                  <c:v>-2.9374733935830464</c:v>
                </c:pt>
                <c:pt idx="12">
                  <c:v>-2.9790526378332958</c:v>
                </c:pt>
                <c:pt idx="13">
                  <c:v>-3.0240462762923213</c:v>
                </c:pt>
                <c:pt idx="14">
                  <c:v>-3.0611049235572403</c:v>
                </c:pt>
                <c:pt idx="15">
                  <c:v>-3.1059377697329862</c:v>
                </c:pt>
                <c:pt idx="16">
                  <c:v>-3.2200503439280013</c:v>
                </c:pt>
                <c:pt idx="17">
                  <c:v>-3.23546382082354</c:v>
                </c:pt>
                <c:pt idx="18">
                  <c:v>-3.1569379599811076</c:v>
                </c:pt>
                <c:pt idx="19">
                  <c:v>-3.1784224440497129</c:v>
                </c:pt>
                <c:pt idx="20">
                  <c:v>-3.2364622860686554</c:v>
                </c:pt>
                <c:pt idx="21">
                  <c:v>-3.2507330345305934</c:v>
                </c:pt>
                <c:pt idx="22">
                  <c:v>-3.2515274178637168</c:v>
                </c:pt>
                <c:pt idx="23">
                  <c:v>-3.2821815359982485</c:v>
                </c:pt>
                <c:pt idx="24">
                  <c:v>-3.2941053960319415</c:v>
                </c:pt>
                <c:pt idx="25">
                  <c:v>-3.3229643194211174</c:v>
                </c:pt>
                <c:pt idx="26">
                  <c:v>-3.4255910294737864</c:v>
                </c:pt>
                <c:pt idx="27">
                  <c:v>-3.4526224556728584</c:v>
                </c:pt>
                <c:pt idx="28">
                  <c:v>-3.472589189887556</c:v>
                </c:pt>
                <c:pt idx="29">
                  <c:v>-3.5005244303324377</c:v>
                </c:pt>
                <c:pt idx="30">
                  <c:v>-3.4632273637344957</c:v>
                </c:pt>
                <c:pt idx="31">
                  <c:v>-3.5074018030719749</c:v>
                </c:pt>
                <c:pt idx="32">
                  <c:v>-3.5183714613301613</c:v>
                </c:pt>
                <c:pt idx="33">
                  <c:v>-3.51908507849034</c:v>
                </c:pt>
                <c:pt idx="34">
                  <c:v>-3.5596418824008138</c:v>
                </c:pt>
                <c:pt idx="35">
                  <c:v>-3.5408414502003653</c:v>
                </c:pt>
                <c:pt idx="36">
                  <c:v>-3.5455189972964871</c:v>
                </c:pt>
                <c:pt idx="37">
                  <c:v>-3.5626405345006207</c:v>
                </c:pt>
                <c:pt idx="38">
                  <c:v>-3.5649278638889546</c:v>
                </c:pt>
                <c:pt idx="39">
                  <c:v>-3.5612778174406028</c:v>
                </c:pt>
                <c:pt idx="40">
                  <c:v>-3.579120882148775</c:v>
                </c:pt>
                <c:pt idx="41">
                  <c:v>-3.6047720245225507</c:v>
                </c:pt>
                <c:pt idx="42">
                  <c:v>-3.6008934687936054</c:v>
                </c:pt>
                <c:pt idx="43">
                  <c:v>-3.6259941264254096</c:v>
                </c:pt>
                <c:pt idx="44">
                  <c:v>-3.6581379087875914</c:v>
                </c:pt>
                <c:pt idx="45">
                  <c:v>-3.7028694446740595</c:v>
                </c:pt>
                <c:pt idx="46">
                  <c:v>-3.7742394934350272</c:v>
                </c:pt>
                <c:pt idx="47">
                  <c:v>-3.7706945806797862</c:v>
                </c:pt>
                <c:pt idx="48">
                  <c:v>-3.8320940800087797</c:v>
                </c:pt>
                <c:pt idx="49">
                  <c:v>-3.8708316498001221</c:v>
                </c:pt>
                <c:pt idx="50">
                  <c:v>-3.8119792606767002</c:v>
                </c:pt>
                <c:pt idx="51">
                  <c:v>-3.7884425316106607</c:v>
                </c:pt>
                <c:pt idx="52">
                  <c:v>-3.7726563882954793</c:v>
                </c:pt>
                <c:pt idx="53">
                  <c:v>-3.7624495211229285</c:v>
                </c:pt>
                <c:pt idx="54">
                  <c:v>-3.7840480506350835</c:v>
                </c:pt>
                <c:pt idx="55">
                  <c:v>-3.8387659773197091</c:v>
                </c:pt>
                <c:pt idx="56">
                  <c:v>-3.8220588921359346</c:v>
                </c:pt>
                <c:pt idx="57">
                  <c:v>-3.8106591028209036</c:v>
                </c:pt>
                <c:pt idx="58">
                  <c:v>-3.8404091142997179</c:v>
                </c:pt>
                <c:pt idx="59">
                  <c:v>-3.8810197441894849</c:v>
                </c:pt>
                <c:pt idx="60">
                  <c:v>-3.9046932100955409</c:v>
                </c:pt>
                <c:pt idx="61">
                  <c:v>-3.9141221888132276</c:v>
                </c:pt>
                <c:pt idx="62">
                  <c:v>-3.9641103203513319</c:v>
                </c:pt>
                <c:pt idx="63">
                  <c:v>-3.9793216593959184</c:v>
                </c:pt>
                <c:pt idx="64">
                  <c:v>-3.9508466365404744</c:v>
                </c:pt>
                <c:pt idx="65">
                  <c:v>-3.9435894111394463</c:v>
                </c:pt>
                <c:pt idx="66">
                  <c:v>-3.9230967748305718</c:v>
                </c:pt>
                <c:pt idx="67">
                  <c:v>-3.9205915179010931</c:v>
                </c:pt>
                <c:pt idx="68">
                  <c:v>-3.9566363186752711</c:v>
                </c:pt>
                <c:pt idx="69">
                  <c:v>-3.9685988823103289</c:v>
                </c:pt>
                <c:pt idx="70">
                  <c:v>-3.994454878626537</c:v>
                </c:pt>
                <c:pt idx="71">
                  <c:v>-3.985138117882979</c:v>
                </c:pt>
                <c:pt idx="72">
                  <c:v>-3.9423516642247782</c:v>
                </c:pt>
                <c:pt idx="73">
                  <c:v>-3.9847101314054001</c:v>
                </c:pt>
                <c:pt idx="74">
                  <c:v>-4.0120458398207859</c:v>
                </c:pt>
                <c:pt idx="75">
                  <c:v>-4.0074426139993893</c:v>
                </c:pt>
                <c:pt idx="76">
                  <c:v>-4.0170035157742428</c:v>
                </c:pt>
                <c:pt idx="77">
                  <c:v>-4.0566745111562188</c:v>
                </c:pt>
                <c:pt idx="78">
                  <c:v>-4.0822751465708285</c:v>
                </c:pt>
                <c:pt idx="79">
                  <c:v>-4.0732052882253091</c:v>
                </c:pt>
                <c:pt idx="80">
                  <c:v>-4.0634630147183035</c:v>
                </c:pt>
                <c:pt idx="81">
                  <c:v>-4.0770468351035847</c:v>
                </c:pt>
                <c:pt idx="82">
                  <c:v>-4.0790845892986693</c:v>
                </c:pt>
                <c:pt idx="83">
                  <c:v>-4.0721591127525967</c:v>
                </c:pt>
                <c:pt idx="84">
                  <c:v>-4.1775412936822862</c:v>
                </c:pt>
                <c:pt idx="85">
                  <c:v>-4.1877939942202911</c:v>
                </c:pt>
                <c:pt idx="86">
                  <c:v>-4.0940336021705601</c:v>
                </c:pt>
                <c:pt idx="87">
                  <c:v>-4.087235643444032</c:v>
                </c:pt>
                <c:pt idx="88">
                  <c:v>-4.1006428483479525</c:v>
                </c:pt>
                <c:pt idx="89">
                  <c:v>-4.09291831446897</c:v>
                </c:pt>
                <c:pt idx="90">
                  <c:v>-4.152282630605959</c:v>
                </c:pt>
                <c:pt idx="91">
                  <c:v>-4.159102417742365</c:v>
                </c:pt>
                <c:pt idx="92">
                  <c:v>-4.1082108137310245</c:v>
                </c:pt>
                <c:pt idx="93">
                  <c:v>-4.1681120469280151</c:v>
                </c:pt>
                <c:pt idx="94">
                  <c:v>-4.2500151732362417</c:v>
                </c:pt>
                <c:pt idx="95">
                  <c:v>-4.2124738015316527</c:v>
                </c:pt>
                <c:pt idx="96">
                  <c:v>-4.040864966535394</c:v>
                </c:pt>
                <c:pt idx="97">
                  <c:v>-1.5953221591262272</c:v>
                </c:pt>
              </c:numCache>
            </c:numRef>
          </c:xVal>
          <c:yVal>
            <c:numRef>
              <c:f>'SS-32mN-5'!$J$2:$J$100</c:f>
              <c:numCache>
                <c:formatCode>General</c:formatCode>
                <c:ptCount val="99"/>
                <c:pt idx="1">
                  <c:v>18.470518290735413</c:v>
                </c:pt>
                <c:pt idx="2">
                  <c:v>18.46290102982384</c:v>
                </c:pt>
                <c:pt idx="3">
                  <c:v>18.455822038679717</c:v>
                </c:pt>
                <c:pt idx="4">
                  <c:v>18.449479221936965</c:v>
                </c:pt>
                <c:pt idx="5">
                  <c:v>18.443583108508985</c:v>
                </c:pt>
                <c:pt idx="6">
                  <c:v>18.437959918322218</c:v>
                </c:pt>
                <c:pt idx="7">
                  <c:v>18.432669494386509</c:v>
                </c:pt>
                <c:pt idx="8">
                  <c:v>18.427502146161615</c:v>
                </c:pt>
                <c:pt idx="9">
                  <c:v>18.422472250812248</c:v>
                </c:pt>
                <c:pt idx="10">
                  <c:v>18.417743207233531</c:v>
                </c:pt>
                <c:pt idx="11">
                  <c:v>18.412461390717596</c:v>
                </c:pt>
                <c:pt idx="12">
                  <c:v>18.407416011314851</c:v>
                </c:pt>
                <c:pt idx="13">
                  <c:v>18.402568941547401</c:v>
                </c:pt>
                <c:pt idx="14">
                  <c:v>18.397962462810955</c:v>
                </c:pt>
                <c:pt idx="15">
                  <c:v>18.393450230285026</c:v>
                </c:pt>
                <c:pt idx="16">
                  <c:v>18.389077496676443</c:v>
                </c:pt>
                <c:pt idx="17">
                  <c:v>18.38484078879323</c:v>
                </c:pt>
                <c:pt idx="18">
                  <c:v>18.380651549689077</c:v>
                </c:pt>
                <c:pt idx="19">
                  <c:v>18.376566907679695</c:v>
                </c:pt>
                <c:pt idx="20">
                  <c:v>18.372562631820792</c:v>
                </c:pt>
                <c:pt idx="21">
                  <c:v>18.368683511512888</c:v>
                </c:pt>
                <c:pt idx="22">
                  <c:v>18.364867374757154</c:v>
                </c:pt>
                <c:pt idx="23">
                  <c:v>18.361148421252839</c:v>
                </c:pt>
                <c:pt idx="24">
                  <c:v>18.357489490200432</c:v>
                </c:pt>
                <c:pt idx="25">
                  <c:v>18.353917722662047</c:v>
                </c:pt>
                <c:pt idx="26">
                  <c:v>18.350444306744215</c:v>
                </c:pt>
                <c:pt idx="27">
                  <c:v>18.347053753143268</c:v>
                </c:pt>
                <c:pt idx="28">
                  <c:v>18.34377464713193</c:v>
                </c:pt>
                <c:pt idx="29">
                  <c:v>18.34050308848467</c:v>
                </c:pt>
                <c:pt idx="30">
                  <c:v>18.337315924825614</c:v>
                </c:pt>
                <c:pt idx="31">
                  <c:v>18.334160812981235</c:v>
                </c:pt>
                <c:pt idx="32">
                  <c:v>18.331110273235431</c:v>
                </c:pt>
                <c:pt idx="33">
                  <c:v>18.328073736681386</c:v>
                </c:pt>
                <c:pt idx="34">
                  <c:v>18.325051099183806</c:v>
                </c:pt>
                <c:pt idx="35">
                  <c:v>18.322063259869822</c:v>
                </c:pt>
                <c:pt idx="36">
                  <c:v>18.319160824224902</c:v>
                </c:pt>
                <c:pt idx="37">
                  <c:v>18.316317121800903</c:v>
                </c:pt>
                <c:pt idx="38">
                  <c:v>18.313496995546597</c:v>
                </c:pt>
                <c:pt idx="39">
                  <c:v>18.310715772073188</c:v>
                </c:pt>
                <c:pt idx="40">
                  <c:v>18.307969596615131</c:v>
                </c:pt>
                <c:pt idx="41">
                  <c:v>18.305284945195893</c:v>
                </c:pt>
                <c:pt idx="42">
                  <c:v>18.302620007364496</c:v>
                </c:pt>
                <c:pt idx="43">
                  <c:v>18.300003660926269</c:v>
                </c:pt>
                <c:pt idx="44">
                  <c:v>18.297402845781523</c:v>
                </c:pt>
                <c:pt idx="45">
                  <c:v>18.294837496888753</c:v>
                </c:pt>
                <c:pt idx="46">
                  <c:v>18.292341829855449</c:v>
                </c:pt>
                <c:pt idx="47">
                  <c:v>18.28983715911636</c:v>
                </c:pt>
                <c:pt idx="48">
                  <c:v>18.287368154347778</c:v>
                </c:pt>
                <c:pt idx="49">
                  <c:v>18.284912452767227</c:v>
                </c:pt>
                <c:pt idx="50">
                  <c:v>18.282484010214663</c:v>
                </c:pt>
                <c:pt idx="51">
                  <c:v>18.28008791530258</c:v>
                </c:pt>
                <c:pt idx="52">
                  <c:v>18.277735189510175</c:v>
                </c:pt>
                <c:pt idx="53">
                  <c:v>18.275351057328422</c:v>
                </c:pt>
                <c:pt idx="54">
                  <c:v>18.273023621962913</c:v>
                </c:pt>
                <c:pt idx="55">
                  <c:v>18.27074286697589</c:v>
                </c:pt>
                <c:pt idx="56">
                  <c:v>18.268506061345612</c:v>
                </c:pt>
                <c:pt idx="57">
                  <c:v>18.266308695888128</c:v>
                </c:pt>
                <c:pt idx="58">
                  <c:v>18.264135664809054</c:v>
                </c:pt>
                <c:pt idx="59">
                  <c:v>18.262038087758281</c:v>
                </c:pt>
                <c:pt idx="60">
                  <c:v>18.25995534741007</c:v>
                </c:pt>
                <c:pt idx="61">
                  <c:v>18.25792782385664</c:v>
                </c:pt>
                <c:pt idx="62">
                  <c:v>18.255899994067043</c:v>
                </c:pt>
                <c:pt idx="63">
                  <c:v>18.253921159699274</c:v>
                </c:pt>
                <c:pt idx="64">
                  <c:v>18.251954952388182</c:v>
                </c:pt>
                <c:pt idx="65">
                  <c:v>18.249993206698711</c:v>
                </c:pt>
                <c:pt idx="66">
                  <c:v>18.248068974012831</c:v>
                </c:pt>
                <c:pt idx="67">
                  <c:v>18.246098933968479</c:v>
                </c:pt>
                <c:pt idx="68">
                  <c:v>18.244196008552997</c:v>
                </c:pt>
                <c:pt idx="69">
                  <c:v>18.242321578045601</c:v>
                </c:pt>
                <c:pt idx="70">
                  <c:v>18.240477106532044</c:v>
                </c:pt>
                <c:pt idx="71">
                  <c:v>18.238626452550864</c:v>
                </c:pt>
                <c:pt idx="72">
                  <c:v>18.236756278272047</c:v>
                </c:pt>
                <c:pt idx="73">
                  <c:v>18.234896348801549</c:v>
                </c:pt>
                <c:pt idx="74">
                  <c:v>18.233094508148934</c:v>
                </c:pt>
                <c:pt idx="75">
                  <c:v>18.231306673163054</c:v>
                </c:pt>
                <c:pt idx="76">
                  <c:v>18.229531711305405</c:v>
                </c:pt>
                <c:pt idx="77">
                  <c:v>18.227731172614909</c:v>
                </c:pt>
                <c:pt idx="78">
                  <c:v>18.225938735023526</c:v>
                </c:pt>
                <c:pt idx="79">
                  <c:v>18.224178912131897</c:v>
                </c:pt>
                <c:pt idx="80">
                  <c:v>18.222423969214766</c:v>
                </c:pt>
                <c:pt idx="81">
                  <c:v>18.220691681092802</c:v>
                </c:pt>
                <c:pt idx="82">
                  <c:v>18.218926065866551</c:v>
                </c:pt>
                <c:pt idx="83">
                  <c:v>18.217181287672009</c:v>
                </c:pt>
                <c:pt idx="84">
                  <c:v>18.215457113575287</c:v>
                </c:pt>
                <c:pt idx="85">
                  <c:v>18.21377914083919</c:v>
                </c:pt>
                <c:pt idx="86">
                  <c:v>18.212095748964305</c:v>
                </c:pt>
                <c:pt idx="87">
                  <c:v>18.210382597218224</c:v>
                </c:pt>
                <c:pt idx="88">
                  <c:v>18.208675660149272</c:v>
                </c:pt>
                <c:pt idx="89">
                  <c:v>18.206959232720084</c:v>
                </c:pt>
                <c:pt idx="90">
                  <c:v>18.205321743752528</c:v>
                </c:pt>
                <c:pt idx="91">
                  <c:v>18.203679000848791</c:v>
                </c:pt>
                <c:pt idx="92">
                  <c:v>18.202045424616596</c:v>
                </c:pt>
                <c:pt idx="93">
                  <c:v>18.200442784493891</c:v>
                </c:pt>
                <c:pt idx="94">
                  <c:v>18.198754449554603</c:v>
                </c:pt>
                <c:pt idx="95">
                  <c:v>18.197271145394119</c:v>
                </c:pt>
                <c:pt idx="96">
                  <c:v>18.19569623503202</c:v>
                </c:pt>
                <c:pt idx="97">
                  <c:v>18.19363163736972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B9-40C4-8EF1-BF1D8B465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2.4"/>
          <c:min val="-4.400000000000000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50000000000002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0799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'SS-2mN-10'!$H$2:$H$100</c:f>
              <c:numCache>
                <c:formatCode>General</c:formatCode>
                <c:ptCount val="99"/>
                <c:pt idx="1">
                  <c:v>-3.3595211294273004</c:v>
                </c:pt>
                <c:pt idx="2">
                  <c:v>-3.2926168242917355</c:v>
                </c:pt>
                <c:pt idx="3">
                  <c:v>-3.296439153838393</c:v>
                </c:pt>
                <c:pt idx="4">
                  <c:v>-3.3816451936548648</c:v>
                </c:pt>
                <c:pt idx="5">
                  <c:v>-3.4739299774457018</c:v>
                </c:pt>
                <c:pt idx="6">
                  <c:v>-3.5891925475860806</c:v>
                </c:pt>
                <c:pt idx="7">
                  <c:v>-3.6607873672266571</c:v>
                </c:pt>
                <c:pt idx="8">
                  <c:v>-3.6080516617421714</c:v>
                </c:pt>
                <c:pt idx="9">
                  <c:v>-3.5787585784014011</c:v>
                </c:pt>
                <c:pt idx="10">
                  <c:v>-3.578580643960295</c:v>
                </c:pt>
                <c:pt idx="11">
                  <c:v>-3.5366144500029115</c:v>
                </c:pt>
                <c:pt idx="12">
                  <c:v>-3.5601757109293661</c:v>
                </c:pt>
                <c:pt idx="13">
                  <c:v>-3.6035271184308124</c:v>
                </c:pt>
                <c:pt idx="14">
                  <c:v>-3.6404649531160205</c:v>
                </c:pt>
                <c:pt idx="15">
                  <c:v>-3.6481408771587502</c:v>
                </c:pt>
                <c:pt idx="16">
                  <c:v>-3.6408164489371919</c:v>
                </c:pt>
                <c:pt idx="17">
                  <c:v>-3.6912835889333557</c:v>
                </c:pt>
                <c:pt idx="18">
                  <c:v>-3.7104404156714197</c:v>
                </c:pt>
                <c:pt idx="19">
                  <c:v>-3.712599388983906</c:v>
                </c:pt>
                <c:pt idx="20">
                  <c:v>-3.7470161810464884</c:v>
                </c:pt>
                <c:pt idx="21">
                  <c:v>-3.7960475667457336</c:v>
                </c:pt>
                <c:pt idx="22">
                  <c:v>-3.8519779007803781</c:v>
                </c:pt>
                <c:pt idx="23">
                  <c:v>-3.8172301965679161</c:v>
                </c:pt>
                <c:pt idx="24">
                  <c:v>-3.7327384812817792</c:v>
                </c:pt>
                <c:pt idx="25">
                  <c:v>-3.7202930081546333</c:v>
                </c:pt>
                <c:pt idx="26">
                  <c:v>-3.7472411107490551</c:v>
                </c:pt>
                <c:pt idx="27">
                  <c:v>-3.7210360548667807</c:v>
                </c:pt>
                <c:pt idx="28">
                  <c:v>-3.7268394048815816</c:v>
                </c:pt>
                <c:pt idx="29">
                  <c:v>-3.8160280930507668</c:v>
                </c:pt>
                <c:pt idx="30">
                  <c:v>-3.855566801621884</c:v>
                </c:pt>
                <c:pt idx="31">
                  <c:v>-3.9059884789280375</c:v>
                </c:pt>
                <c:pt idx="32">
                  <c:v>-4.0077462769659595</c:v>
                </c:pt>
                <c:pt idx="33">
                  <c:v>-4.0822523588585442</c:v>
                </c:pt>
                <c:pt idx="34">
                  <c:v>-4.0502356872956033</c:v>
                </c:pt>
                <c:pt idx="35">
                  <c:v>-3.9523384283091252</c:v>
                </c:pt>
                <c:pt idx="36">
                  <c:v>-3.9487155355416657</c:v>
                </c:pt>
                <c:pt idx="37">
                  <c:v>-3.9913416233324082</c:v>
                </c:pt>
                <c:pt idx="38">
                  <c:v>-4.0142998503448091</c:v>
                </c:pt>
                <c:pt idx="39">
                  <c:v>-4.0008616126363004</c:v>
                </c:pt>
                <c:pt idx="40">
                  <c:v>-3.9964092494219825</c:v>
                </c:pt>
                <c:pt idx="41">
                  <c:v>-4.0529586979531862</c:v>
                </c:pt>
                <c:pt idx="42">
                  <c:v>-4.0949761955981057</c:v>
                </c:pt>
                <c:pt idx="43">
                  <c:v>-4.0763021464352436</c:v>
                </c:pt>
                <c:pt idx="44">
                  <c:v>-4.0491106047289636</c:v>
                </c:pt>
                <c:pt idx="45">
                  <c:v>-4.071155974029157</c:v>
                </c:pt>
                <c:pt idx="46">
                  <c:v>-4.0865692809996466</c:v>
                </c:pt>
                <c:pt idx="47">
                  <c:v>-4.0894609397631703</c:v>
                </c:pt>
                <c:pt idx="48">
                  <c:v>-4.1669868095522329</c:v>
                </c:pt>
                <c:pt idx="49">
                  <c:v>-4.1936648214726455</c:v>
                </c:pt>
                <c:pt idx="50">
                  <c:v>-4.2187814926325347</c:v>
                </c:pt>
                <c:pt idx="51">
                  <c:v>-4.1900097057610095</c:v>
                </c:pt>
                <c:pt idx="52">
                  <c:v>-4.1546796882795869</c:v>
                </c:pt>
                <c:pt idx="53">
                  <c:v>-4.2078919274705306</c:v>
                </c:pt>
                <c:pt idx="54">
                  <c:v>-4.1663347713262633</c:v>
                </c:pt>
                <c:pt idx="55">
                  <c:v>-4.1467602189091961</c:v>
                </c:pt>
                <c:pt idx="56">
                  <c:v>-4.1248559941742267</c:v>
                </c:pt>
                <c:pt idx="57">
                  <c:v>-4.1392816748632217</c:v>
                </c:pt>
                <c:pt idx="58">
                  <c:v>-4.2379885077365813</c:v>
                </c:pt>
                <c:pt idx="59">
                  <c:v>-4.242897959082323</c:v>
                </c:pt>
                <c:pt idx="60">
                  <c:v>-4.2246124611965934</c:v>
                </c:pt>
                <c:pt idx="61">
                  <c:v>-4.2439310844120017</c:v>
                </c:pt>
                <c:pt idx="62">
                  <c:v>-4.2633249486535059</c:v>
                </c:pt>
                <c:pt idx="63">
                  <c:v>-4.357033343462688</c:v>
                </c:pt>
                <c:pt idx="64">
                  <c:v>-4.4153419862199117</c:v>
                </c:pt>
                <c:pt idx="65">
                  <c:v>-4.4189333869464216</c:v>
                </c:pt>
                <c:pt idx="66">
                  <c:v>-4.3860905114520339</c:v>
                </c:pt>
                <c:pt idx="67">
                  <c:v>-4.5240702425142434</c:v>
                </c:pt>
                <c:pt idx="68">
                  <c:v>-4.6273117820568599</c:v>
                </c:pt>
                <c:pt idx="69">
                  <c:v>-4.4976612405503813</c:v>
                </c:pt>
                <c:pt idx="70">
                  <c:v>-4.4659296163651856</c:v>
                </c:pt>
                <c:pt idx="71">
                  <c:v>-4.3872641471925329</c:v>
                </c:pt>
                <c:pt idx="72">
                  <c:v>-4.3392448846433957</c:v>
                </c:pt>
                <c:pt idx="73">
                  <c:v>-4.4120004891122981</c:v>
                </c:pt>
                <c:pt idx="74">
                  <c:v>-4.4422041033574926</c:v>
                </c:pt>
                <c:pt idx="75">
                  <c:v>-4.4139431954908952</c:v>
                </c:pt>
                <c:pt idx="76">
                  <c:v>-4.3599062606672137</c:v>
                </c:pt>
                <c:pt idx="77">
                  <c:v>-4.4026430898329698</c:v>
                </c:pt>
                <c:pt idx="78">
                  <c:v>-4.4535726284573887</c:v>
                </c:pt>
                <c:pt idx="79">
                  <c:v>-4.4694536329201737</c:v>
                </c:pt>
                <c:pt idx="80">
                  <c:v>-4.5367721721621743</c:v>
                </c:pt>
                <c:pt idx="81">
                  <c:v>-4.5731662734804432</c:v>
                </c:pt>
                <c:pt idx="82">
                  <c:v>-4.6148340368120229</c:v>
                </c:pt>
                <c:pt idx="83">
                  <c:v>-4.6314217629991159</c:v>
                </c:pt>
                <c:pt idx="84">
                  <c:v>-4.5338260960171244</c:v>
                </c:pt>
                <c:pt idx="85">
                  <c:v>-4.4425884219230962</c:v>
                </c:pt>
                <c:pt idx="86">
                  <c:v>-4.4442232180577923</c:v>
                </c:pt>
                <c:pt idx="87">
                  <c:v>-4.4871477100832067</c:v>
                </c:pt>
                <c:pt idx="88">
                  <c:v>-4.429017732780129</c:v>
                </c:pt>
                <c:pt idx="89">
                  <c:v>-4.3593361448951411</c:v>
                </c:pt>
                <c:pt idx="90">
                  <c:v>-4.5463320493619692</c:v>
                </c:pt>
                <c:pt idx="91">
                  <c:v>-4.563344036790256</c:v>
                </c:pt>
                <c:pt idx="92">
                  <c:v>-4.5940125448044506</c:v>
                </c:pt>
                <c:pt idx="93">
                  <c:v>-4.9571516024604989</c:v>
                </c:pt>
                <c:pt idx="94">
                  <c:v>-4.6149515900028391</c:v>
                </c:pt>
                <c:pt idx="95">
                  <c:v>-4.1489227222250031</c:v>
                </c:pt>
                <c:pt idx="96">
                  <c:v>-3.8388681753075766</c:v>
                </c:pt>
                <c:pt idx="97">
                  <c:v>-3.8687768886797835</c:v>
                </c:pt>
                <c:pt idx="98">
                  <c:v>-1.5902941776665005</c:v>
                </c:pt>
              </c:numCache>
            </c:numRef>
          </c:xVal>
          <c:yVal>
            <c:numRef>
              <c:f>'SS-2mN-10'!$J$2:$J$100</c:f>
              <c:numCache>
                <c:formatCode>General</c:formatCode>
                <c:ptCount val="99"/>
                <c:pt idx="1">
                  <c:v>18.675998105909553</c:v>
                </c:pt>
                <c:pt idx="2">
                  <c:v>18.672575502481287</c:v>
                </c:pt>
                <c:pt idx="3">
                  <c:v>18.668753892512079</c:v>
                </c:pt>
                <c:pt idx="4">
                  <c:v>18.66514714770527</c:v>
                </c:pt>
                <c:pt idx="5">
                  <c:v>18.661869191305488</c:v>
                </c:pt>
                <c:pt idx="6">
                  <c:v>18.658646625840568</c:v>
                </c:pt>
                <c:pt idx="7">
                  <c:v>18.65601313779414</c:v>
                </c:pt>
                <c:pt idx="8">
                  <c:v>18.653225280048908</c:v>
                </c:pt>
                <c:pt idx="9">
                  <c:v>18.650481613565187</c:v>
                </c:pt>
                <c:pt idx="10">
                  <c:v>18.647722932036814</c:v>
                </c:pt>
                <c:pt idx="11">
                  <c:v>18.644819623148198</c:v>
                </c:pt>
                <c:pt idx="12">
                  <c:v>18.641875590152114</c:v>
                </c:pt>
                <c:pt idx="13">
                  <c:v>18.638994410268808</c:v>
                </c:pt>
                <c:pt idx="14">
                  <c:v>18.636395273149667</c:v>
                </c:pt>
                <c:pt idx="15">
                  <c:v>18.63386268764528</c:v>
                </c:pt>
                <c:pt idx="16">
                  <c:v>18.631351731563203</c:v>
                </c:pt>
                <c:pt idx="17">
                  <c:v>18.628888371052454</c:v>
                </c:pt>
                <c:pt idx="18">
                  <c:v>18.626586277917831</c:v>
                </c:pt>
                <c:pt idx="19">
                  <c:v>18.624262858989493</c:v>
                </c:pt>
                <c:pt idx="20">
                  <c:v>18.621987311230129</c:v>
                </c:pt>
                <c:pt idx="21">
                  <c:v>18.619713054395163</c:v>
                </c:pt>
                <c:pt idx="22">
                  <c:v>18.617468351861767</c:v>
                </c:pt>
                <c:pt idx="23">
                  <c:v>18.615179193145764</c:v>
                </c:pt>
                <c:pt idx="24">
                  <c:v>18.612773297934606</c:v>
                </c:pt>
                <c:pt idx="25">
                  <c:v>18.610479427252688</c:v>
                </c:pt>
                <c:pt idx="26">
                  <c:v>18.608190009249228</c:v>
                </c:pt>
                <c:pt idx="27">
                  <c:v>18.606001605858388</c:v>
                </c:pt>
                <c:pt idx="28">
                  <c:v>18.603643357383216</c:v>
                </c:pt>
                <c:pt idx="29">
                  <c:v>18.601483575793281</c:v>
                </c:pt>
                <c:pt idx="30">
                  <c:v>18.599425359691139</c:v>
                </c:pt>
                <c:pt idx="31">
                  <c:v>18.597410399847146</c:v>
                </c:pt>
                <c:pt idx="32">
                  <c:v>18.595494720697186</c:v>
                </c:pt>
                <c:pt idx="33">
                  <c:v>18.593694575388113</c:v>
                </c:pt>
                <c:pt idx="34">
                  <c:v>18.59197484816448</c:v>
                </c:pt>
                <c:pt idx="35">
                  <c:v>18.590053548333746</c:v>
                </c:pt>
                <c:pt idx="36">
                  <c:v>18.588055975322668</c:v>
                </c:pt>
                <c:pt idx="37">
                  <c:v>18.586211668915126</c:v>
                </c:pt>
                <c:pt idx="38">
                  <c:v>18.584396935540038</c:v>
                </c:pt>
                <c:pt idx="39">
                  <c:v>18.582599500569327</c:v>
                </c:pt>
                <c:pt idx="40">
                  <c:v>18.58067243498337</c:v>
                </c:pt>
                <c:pt idx="41">
                  <c:v>18.578820618972813</c:v>
                </c:pt>
                <c:pt idx="42">
                  <c:v>18.577078391868532</c:v>
                </c:pt>
                <c:pt idx="43">
                  <c:v>18.575472404590762</c:v>
                </c:pt>
                <c:pt idx="44">
                  <c:v>18.573827287511108</c:v>
                </c:pt>
                <c:pt idx="45">
                  <c:v>18.572162745411926</c:v>
                </c:pt>
                <c:pt idx="46">
                  <c:v>18.570555546020699</c:v>
                </c:pt>
                <c:pt idx="47">
                  <c:v>18.568942365264316</c:v>
                </c:pt>
                <c:pt idx="48">
                  <c:v>18.567377229441771</c:v>
                </c:pt>
                <c:pt idx="49">
                  <c:v>18.565988231791383</c:v>
                </c:pt>
                <c:pt idx="50">
                  <c:v>18.564491852493962</c:v>
                </c:pt>
                <c:pt idx="51">
                  <c:v>18.563078967361403</c:v>
                </c:pt>
                <c:pt idx="52">
                  <c:v>18.561468123735455</c:v>
                </c:pt>
                <c:pt idx="53">
                  <c:v>18.559898548238312</c:v>
                </c:pt>
                <c:pt idx="54">
                  <c:v>18.558330488630791</c:v>
                </c:pt>
                <c:pt idx="55">
                  <c:v>18.556761311729744</c:v>
                </c:pt>
                <c:pt idx="56">
                  <c:v>18.555219295636739</c:v>
                </c:pt>
                <c:pt idx="57">
                  <c:v>18.553559402240744</c:v>
                </c:pt>
                <c:pt idx="58">
                  <c:v>18.551985807506192</c:v>
                </c:pt>
                <c:pt idx="59">
                  <c:v>18.550587234622018</c:v>
                </c:pt>
                <c:pt idx="60">
                  <c:v>18.549112060606042</c:v>
                </c:pt>
                <c:pt idx="61">
                  <c:v>18.547736941089578</c:v>
                </c:pt>
                <c:pt idx="62">
                  <c:v>18.546338035690219</c:v>
                </c:pt>
                <c:pt idx="63">
                  <c:v>18.545007536058705</c:v>
                </c:pt>
                <c:pt idx="64">
                  <c:v>18.543842126321358</c:v>
                </c:pt>
                <c:pt idx="65">
                  <c:v>18.542675371728873</c:v>
                </c:pt>
                <c:pt idx="66">
                  <c:v>18.541506005015592</c:v>
                </c:pt>
                <c:pt idx="67">
                  <c:v>18.54020999910324</c:v>
                </c:pt>
                <c:pt idx="68">
                  <c:v>18.539079610156946</c:v>
                </c:pt>
                <c:pt idx="69">
                  <c:v>18.537990945128765</c:v>
                </c:pt>
                <c:pt idx="70">
                  <c:v>18.536853855436334</c:v>
                </c:pt>
                <c:pt idx="71">
                  <c:v>18.535725854401885</c:v>
                </c:pt>
                <c:pt idx="72">
                  <c:v>18.534361782994456</c:v>
                </c:pt>
                <c:pt idx="73">
                  <c:v>18.533158013747254</c:v>
                </c:pt>
                <c:pt idx="74">
                  <c:v>18.532015827202031</c:v>
                </c:pt>
                <c:pt idx="75">
                  <c:v>18.530886247212639</c:v>
                </c:pt>
                <c:pt idx="76">
                  <c:v>18.529693218822029</c:v>
                </c:pt>
                <c:pt idx="77">
                  <c:v>18.528434402555025</c:v>
                </c:pt>
                <c:pt idx="78">
                  <c:v>18.527368284633532</c:v>
                </c:pt>
                <c:pt idx="79">
                  <c:v>18.526249005538133</c:v>
                </c:pt>
                <c:pt idx="80">
                  <c:v>18.525216547595615</c:v>
                </c:pt>
                <c:pt idx="81">
                  <c:v>18.524204161378172</c:v>
                </c:pt>
                <c:pt idx="82">
                  <c:v>18.523237661601662</c:v>
                </c:pt>
                <c:pt idx="83">
                  <c:v>18.522289704747866</c:v>
                </c:pt>
                <c:pt idx="84">
                  <c:v>18.521278822437292</c:v>
                </c:pt>
                <c:pt idx="85">
                  <c:v>18.520113639835856</c:v>
                </c:pt>
                <c:pt idx="86">
                  <c:v>18.518837329350777</c:v>
                </c:pt>
                <c:pt idx="87">
                  <c:v>18.517630807056857</c:v>
                </c:pt>
                <c:pt idx="88">
                  <c:v>18.516448214927539</c:v>
                </c:pt>
                <c:pt idx="89">
                  <c:v>18.515160314918411</c:v>
                </c:pt>
                <c:pt idx="90">
                  <c:v>18.513911749680361</c:v>
                </c:pt>
                <c:pt idx="91">
                  <c:v>18.513072679781473</c:v>
                </c:pt>
                <c:pt idx="92">
                  <c:v>18.511917806945664</c:v>
                </c:pt>
                <c:pt idx="93">
                  <c:v>18.511172137051148</c:v>
                </c:pt>
                <c:pt idx="94">
                  <c:v>18.510596069062533</c:v>
                </c:pt>
                <c:pt idx="95">
                  <c:v>18.509310890731797</c:v>
                </c:pt>
                <c:pt idx="96">
                  <c:v>18.507623430559786</c:v>
                </c:pt>
                <c:pt idx="97">
                  <c:v>18.505166790215089</c:v>
                </c:pt>
                <c:pt idx="98">
                  <c:v>18.503484576450802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9E-4EAE-9444-287C3A800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8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96499999999997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'SS-12.5mN-10'!$H$2:$H$100</c:f>
              <c:numCache>
                <c:formatCode>General</c:formatCode>
                <c:ptCount val="99"/>
                <c:pt idx="1">
                  <c:v>-3.2002645751662415</c:v>
                </c:pt>
                <c:pt idx="2">
                  <c:v>-3.2416325790768759</c:v>
                </c:pt>
                <c:pt idx="3">
                  <c:v>-3.3322540971476928</c:v>
                </c:pt>
                <c:pt idx="4">
                  <c:v>-3.4130177853875971</c:v>
                </c:pt>
                <c:pt idx="5">
                  <c:v>-3.3983787107376444</c:v>
                </c:pt>
                <c:pt idx="6">
                  <c:v>-3.3628546489675646</c:v>
                </c:pt>
                <c:pt idx="7">
                  <c:v>-3.3516477018159496</c:v>
                </c:pt>
                <c:pt idx="8">
                  <c:v>-3.3676599445229334</c:v>
                </c:pt>
                <c:pt idx="9">
                  <c:v>-3.4122248948073217</c:v>
                </c:pt>
                <c:pt idx="10">
                  <c:v>-3.3880463778816114</c:v>
                </c:pt>
                <c:pt idx="11">
                  <c:v>-3.3822808835760059</c:v>
                </c:pt>
                <c:pt idx="12">
                  <c:v>-3.4162426379444151</c:v>
                </c:pt>
                <c:pt idx="13">
                  <c:v>-3.4654549793864562</c:v>
                </c:pt>
                <c:pt idx="14">
                  <c:v>-3.5259768443749548</c:v>
                </c:pt>
                <c:pt idx="15">
                  <c:v>-3.546711093253589</c:v>
                </c:pt>
                <c:pt idx="16">
                  <c:v>-3.5768262262653843</c:v>
                </c:pt>
                <c:pt idx="17">
                  <c:v>-3.6170413906866608</c:v>
                </c:pt>
                <c:pt idx="18">
                  <c:v>-3.6008786400446313</c:v>
                </c:pt>
                <c:pt idx="19">
                  <c:v>-3.5488165394707121</c:v>
                </c:pt>
                <c:pt idx="20">
                  <c:v>-3.5616022059812269</c:v>
                </c:pt>
                <c:pt idx="21">
                  <c:v>-3.6111517968657516</c:v>
                </c:pt>
                <c:pt idx="22">
                  <c:v>-3.6600223761100739</c:v>
                </c:pt>
                <c:pt idx="23">
                  <c:v>-3.6858087184536559</c:v>
                </c:pt>
                <c:pt idx="24">
                  <c:v>-3.6867256480162998</c:v>
                </c:pt>
                <c:pt idx="25">
                  <c:v>-3.7338136250677452</c:v>
                </c:pt>
                <c:pt idx="26">
                  <c:v>-3.7352827557799615</c:v>
                </c:pt>
                <c:pt idx="27">
                  <c:v>-3.7841781020578655</c:v>
                </c:pt>
                <c:pt idx="28">
                  <c:v>-3.7868068681325697</c:v>
                </c:pt>
                <c:pt idx="29">
                  <c:v>-3.7274252886969346</c:v>
                </c:pt>
                <c:pt idx="30">
                  <c:v>-3.8083690399378094</c:v>
                </c:pt>
                <c:pt idx="31">
                  <c:v>-3.8403308845354678</c:v>
                </c:pt>
                <c:pt idx="32">
                  <c:v>-3.8178381788370053</c:v>
                </c:pt>
                <c:pt idx="33">
                  <c:v>-3.8478863954695952</c:v>
                </c:pt>
                <c:pt idx="34">
                  <c:v>-3.9101872757434455</c:v>
                </c:pt>
                <c:pt idx="35">
                  <c:v>-3.9064527661734356</c:v>
                </c:pt>
                <c:pt idx="36">
                  <c:v>-3.8412445796078045</c:v>
                </c:pt>
                <c:pt idx="37">
                  <c:v>-3.8125415665636768</c:v>
                </c:pt>
                <c:pt idx="38">
                  <c:v>-3.8288542218230397</c:v>
                </c:pt>
                <c:pt idx="39">
                  <c:v>-3.8383167626952033</c:v>
                </c:pt>
                <c:pt idx="40">
                  <c:v>-3.8440611454999773</c:v>
                </c:pt>
                <c:pt idx="41">
                  <c:v>-3.8637845815864593</c:v>
                </c:pt>
                <c:pt idx="42">
                  <c:v>-3.8861296145393989</c:v>
                </c:pt>
                <c:pt idx="43">
                  <c:v>-3.9110900882185904</c:v>
                </c:pt>
                <c:pt idx="44">
                  <c:v>-3.9132280375817508</c:v>
                </c:pt>
                <c:pt idx="45">
                  <c:v>-3.9265883859448745</c:v>
                </c:pt>
                <c:pt idx="46">
                  <c:v>-3.9604628572888458</c:v>
                </c:pt>
                <c:pt idx="47">
                  <c:v>-4.0390908813435473</c:v>
                </c:pt>
                <c:pt idx="48">
                  <c:v>-4.0598913666654743</c:v>
                </c:pt>
                <c:pt idx="49">
                  <c:v>-4.0521363838932762</c:v>
                </c:pt>
                <c:pt idx="50">
                  <c:v>-4.0812859424239356</c:v>
                </c:pt>
                <c:pt idx="51">
                  <c:v>-4.0947850509551946</c:v>
                </c:pt>
                <c:pt idx="52">
                  <c:v>-4.0682091345609814</c:v>
                </c:pt>
                <c:pt idx="53">
                  <c:v>-4.0454564388865961</c:v>
                </c:pt>
                <c:pt idx="54">
                  <c:v>-4.0713625502964756</c:v>
                </c:pt>
                <c:pt idx="55">
                  <c:v>-4.0783417017696566</c:v>
                </c:pt>
                <c:pt idx="56">
                  <c:v>-4.1610098974314687</c:v>
                </c:pt>
                <c:pt idx="57">
                  <c:v>-4.1803355813628418</c:v>
                </c:pt>
                <c:pt idx="58">
                  <c:v>-4.1118578107450174</c:v>
                </c:pt>
                <c:pt idx="59">
                  <c:v>-4.0932193481787396</c:v>
                </c:pt>
                <c:pt idx="60">
                  <c:v>-4.1143214504636623</c:v>
                </c:pt>
                <c:pt idx="61">
                  <c:v>-4.1306537711878795</c:v>
                </c:pt>
                <c:pt idx="62">
                  <c:v>-4.1453705871699924</c:v>
                </c:pt>
                <c:pt idx="63">
                  <c:v>-4.153374953347865</c:v>
                </c:pt>
                <c:pt idx="64">
                  <c:v>-4.17672721384114</c:v>
                </c:pt>
                <c:pt idx="65">
                  <c:v>-4.2462803498223822</c:v>
                </c:pt>
                <c:pt idx="66">
                  <c:v>-4.1991395884189977</c:v>
                </c:pt>
                <c:pt idx="67">
                  <c:v>-4.145974072715255</c:v>
                </c:pt>
                <c:pt idx="68">
                  <c:v>-4.169012007671336</c:v>
                </c:pt>
                <c:pt idx="69">
                  <c:v>-4.1631316335589768</c:v>
                </c:pt>
                <c:pt idx="70">
                  <c:v>-4.1444122756401676</c:v>
                </c:pt>
                <c:pt idx="71">
                  <c:v>-4.1262793757141445</c:v>
                </c:pt>
                <c:pt idx="72">
                  <c:v>-4.12781034056193</c:v>
                </c:pt>
                <c:pt idx="73">
                  <c:v>-4.1808814257778053</c:v>
                </c:pt>
                <c:pt idx="74">
                  <c:v>-4.2187474859851548</c:v>
                </c:pt>
                <c:pt idx="75">
                  <c:v>-4.2184661294114747</c:v>
                </c:pt>
                <c:pt idx="76">
                  <c:v>-4.2467433371464969</c:v>
                </c:pt>
                <c:pt idx="77">
                  <c:v>-4.2712296455085506</c:v>
                </c:pt>
                <c:pt idx="78">
                  <c:v>-4.3407580009868951</c:v>
                </c:pt>
                <c:pt idx="79">
                  <c:v>-4.3418402906350986</c:v>
                </c:pt>
                <c:pt idx="80">
                  <c:v>-4.2478694244504354</c:v>
                </c:pt>
                <c:pt idx="81">
                  <c:v>-4.2449290553809886</c:v>
                </c:pt>
                <c:pt idx="82">
                  <c:v>-4.2608951347610224</c:v>
                </c:pt>
                <c:pt idx="83">
                  <c:v>-4.264335306246946</c:v>
                </c:pt>
                <c:pt idx="84">
                  <c:v>-4.3442260232034284</c:v>
                </c:pt>
                <c:pt idx="85">
                  <c:v>-4.4026459901159996</c:v>
                </c:pt>
                <c:pt idx="86">
                  <c:v>-4.3326401293076362</c:v>
                </c:pt>
                <c:pt idx="87">
                  <c:v>-4.2767395044960095</c:v>
                </c:pt>
                <c:pt idx="88">
                  <c:v>-4.3108377770050152</c:v>
                </c:pt>
                <c:pt idx="89">
                  <c:v>-4.3429099799566133</c:v>
                </c:pt>
                <c:pt idx="90">
                  <c:v>-4.3802596601291546</c:v>
                </c:pt>
                <c:pt idx="91">
                  <c:v>-4.4424797022266187</c:v>
                </c:pt>
                <c:pt idx="92">
                  <c:v>-4.4092152040605539</c:v>
                </c:pt>
                <c:pt idx="93">
                  <c:v>-4.3578840474936973</c:v>
                </c:pt>
                <c:pt idx="94">
                  <c:v>-4.5668301128637232</c:v>
                </c:pt>
                <c:pt idx="95">
                  <c:v>-4.8463475819715969</c:v>
                </c:pt>
                <c:pt idx="96">
                  <c:v>-1.5914962702299142</c:v>
                </c:pt>
              </c:numCache>
            </c:numRef>
          </c:xVal>
          <c:yVal>
            <c:numRef>
              <c:f>'SS-12.5mN-10'!$J$2:$J$100</c:f>
              <c:numCache>
                <c:formatCode>General</c:formatCode>
                <c:ptCount val="99"/>
                <c:pt idx="1">
                  <c:v>18.457134426849503</c:v>
                </c:pt>
                <c:pt idx="2">
                  <c:v>18.452818375783131</c:v>
                </c:pt>
                <c:pt idx="3">
                  <c:v>18.4489985930858</c:v>
                </c:pt>
                <c:pt idx="4">
                  <c:v>18.445476306538605</c:v>
                </c:pt>
                <c:pt idx="5">
                  <c:v>18.441887921309341</c:v>
                </c:pt>
                <c:pt idx="6">
                  <c:v>18.43846005422742</c:v>
                </c:pt>
                <c:pt idx="7">
                  <c:v>18.435054801376999</c:v>
                </c:pt>
                <c:pt idx="8">
                  <c:v>18.431595177938469</c:v>
                </c:pt>
                <c:pt idx="9">
                  <c:v>18.428365484979583</c:v>
                </c:pt>
                <c:pt idx="10">
                  <c:v>18.425131610274576</c:v>
                </c:pt>
                <c:pt idx="11">
                  <c:v>18.421757294062335</c:v>
                </c:pt>
                <c:pt idx="12">
                  <c:v>18.418477992668819</c:v>
                </c:pt>
                <c:pt idx="13">
                  <c:v>18.415319864798708</c:v>
                </c:pt>
                <c:pt idx="14">
                  <c:v>18.412177852104374</c:v>
                </c:pt>
                <c:pt idx="15">
                  <c:v>18.409123696116243</c:v>
                </c:pt>
                <c:pt idx="16">
                  <c:v>18.406088270309262</c:v>
                </c:pt>
                <c:pt idx="17">
                  <c:v>18.403131874361833</c:v>
                </c:pt>
                <c:pt idx="18">
                  <c:v>18.400221131389173</c:v>
                </c:pt>
                <c:pt idx="19">
                  <c:v>18.397331745950229</c:v>
                </c:pt>
                <c:pt idx="20">
                  <c:v>18.394457068497051</c:v>
                </c:pt>
                <c:pt idx="21">
                  <c:v>18.391695970796466</c:v>
                </c:pt>
                <c:pt idx="22">
                  <c:v>18.388954297526539</c:v>
                </c:pt>
                <c:pt idx="23">
                  <c:v>18.386254751011471</c:v>
                </c:pt>
                <c:pt idx="24">
                  <c:v>18.383579356218259</c:v>
                </c:pt>
                <c:pt idx="25">
                  <c:v>18.381025364893031</c:v>
                </c:pt>
                <c:pt idx="26">
                  <c:v>18.37856675734</c:v>
                </c:pt>
                <c:pt idx="27">
                  <c:v>18.376127768853358</c:v>
                </c:pt>
                <c:pt idx="28">
                  <c:v>18.373713252726255</c:v>
                </c:pt>
                <c:pt idx="29">
                  <c:v>18.371310839727197</c:v>
                </c:pt>
                <c:pt idx="30">
                  <c:v>18.368977006457779</c:v>
                </c:pt>
                <c:pt idx="31">
                  <c:v>18.366722514101415</c:v>
                </c:pt>
                <c:pt idx="32">
                  <c:v>18.364478007350311</c:v>
                </c:pt>
                <c:pt idx="33">
                  <c:v>18.36226993386596</c:v>
                </c:pt>
                <c:pt idx="34">
                  <c:v>18.360020906704381</c:v>
                </c:pt>
                <c:pt idx="35">
                  <c:v>18.357831989942106</c:v>
                </c:pt>
                <c:pt idx="36">
                  <c:v>18.355675003256398</c:v>
                </c:pt>
                <c:pt idx="37">
                  <c:v>18.353582023453765</c:v>
                </c:pt>
                <c:pt idx="38">
                  <c:v>18.35147377411538</c:v>
                </c:pt>
                <c:pt idx="39">
                  <c:v>18.34940594742103</c:v>
                </c:pt>
                <c:pt idx="40">
                  <c:v>18.347296033221866</c:v>
                </c:pt>
                <c:pt idx="41">
                  <c:v>18.345278752173726</c:v>
                </c:pt>
                <c:pt idx="42">
                  <c:v>18.343247438263685</c:v>
                </c:pt>
                <c:pt idx="43">
                  <c:v>18.341281600648866</c:v>
                </c:pt>
                <c:pt idx="44">
                  <c:v>18.339310297109289</c:v>
                </c:pt>
                <c:pt idx="45">
                  <c:v>18.337355993272872</c:v>
                </c:pt>
                <c:pt idx="46">
                  <c:v>18.335426184456352</c:v>
                </c:pt>
                <c:pt idx="47">
                  <c:v>18.33350586523845</c:v>
                </c:pt>
                <c:pt idx="48">
                  <c:v>18.331612108741954</c:v>
                </c:pt>
                <c:pt idx="49">
                  <c:v>18.329764437092027</c:v>
                </c:pt>
                <c:pt idx="50">
                  <c:v>18.327941692190652</c:v>
                </c:pt>
                <c:pt idx="51">
                  <c:v>18.326131704716119</c:v>
                </c:pt>
                <c:pt idx="52">
                  <c:v>18.324323573256251</c:v>
                </c:pt>
                <c:pt idx="53">
                  <c:v>18.322490224165882</c:v>
                </c:pt>
                <c:pt idx="54">
                  <c:v>18.320696936584692</c:v>
                </c:pt>
                <c:pt idx="55">
                  <c:v>18.318922793077039</c:v>
                </c:pt>
                <c:pt idx="56">
                  <c:v>18.317244720521749</c:v>
                </c:pt>
                <c:pt idx="57">
                  <c:v>18.315582244558325</c:v>
                </c:pt>
                <c:pt idx="58">
                  <c:v>18.313924356059232</c:v>
                </c:pt>
                <c:pt idx="59">
                  <c:v>18.312292290164116</c:v>
                </c:pt>
                <c:pt idx="60">
                  <c:v>18.310677562175261</c:v>
                </c:pt>
                <c:pt idx="61">
                  <c:v>18.309139838910102</c:v>
                </c:pt>
                <c:pt idx="62">
                  <c:v>18.307589322833348</c:v>
                </c:pt>
                <c:pt idx="63">
                  <c:v>18.306030944294061</c:v>
                </c:pt>
                <c:pt idx="64">
                  <c:v>18.304449032484282</c:v>
                </c:pt>
                <c:pt idx="65">
                  <c:v>18.302897222064527</c:v>
                </c:pt>
                <c:pt idx="66">
                  <c:v>18.301371131257252</c:v>
                </c:pt>
                <c:pt idx="67">
                  <c:v>18.29982639915481</c:v>
                </c:pt>
                <c:pt idx="68">
                  <c:v>18.29829702686164</c:v>
                </c:pt>
                <c:pt idx="69">
                  <c:v>18.296793400115032</c:v>
                </c:pt>
                <c:pt idx="70">
                  <c:v>18.295273355304687</c:v>
                </c:pt>
                <c:pt idx="71">
                  <c:v>18.293742805899782</c:v>
                </c:pt>
                <c:pt idx="72">
                  <c:v>18.2922028397535</c:v>
                </c:pt>
                <c:pt idx="73">
                  <c:v>18.290689431710181</c:v>
                </c:pt>
                <c:pt idx="74">
                  <c:v>18.289239227928377</c:v>
                </c:pt>
                <c:pt idx="75">
                  <c:v>18.287761440996348</c:v>
                </c:pt>
                <c:pt idx="76">
                  <c:v>18.286327308649025</c:v>
                </c:pt>
                <c:pt idx="77">
                  <c:v>18.284833825862343</c:v>
                </c:pt>
                <c:pt idx="78">
                  <c:v>18.283376658503343</c:v>
                </c:pt>
                <c:pt idx="79">
                  <c:v>18.281922733012802</c:v>
                </c:pt>
                <c:pt idx="80">
                  <c:v>18.280487818640015</c:v>
                </c:pt>
                <c:pt idx="81">
                  <c:v>18.279007432632977</c:v>
                </c:pt>
                <c:pt idx="82">
                  <c:v>18.277537390247865</c:v>
                </c:pt>
                <c:pt idx="83">
                  <c:v>18.276071211716591</c:v>
                </c:pt>
                <c:pt idx="84">
                  <c:v>18.274673486693498</c:v>
                </c:pt>
                <c:pt idx="85">
                  <c:v>18.273295697592481</c:v>
                </c:pt>
                <c:pt idx="86">
                  <c:v>18.27196616290275</c:v>
                </c:pt>
                <c:pt idx="87">
                  <c:v>18.270591699207905</c:v>
                </c:pt>
                <c:pt idx="88">
                  <c:v>18.269199652373278</c:v>
                </c:pt>
                <c:pt idx="89">
                  <c:v>18.267779264749361</c:v>
                </c:pt>
                <c:pt idx="90">
                  <c:v>18.266459875279452</c:v>
                </c:pt>
                <c:pt idx="91">
                  <c:v>18.265144460459744</c:v>
                </c:pt>
                <c:pt idx="92">
                  <c:v>18.263877139803196</c:v>
                </c:pt>
                <c:pt idx="93">
                  <c:v>18.262547173695197</c:v>
                </c:pt>
                <c:pt idx="94">
                  <c:v>18.261193130274702</c:v>
                </c:pt>
                <c:pt idx="95">
                  <c:v>18.260291777268328</c:v>
                </c:pt>
                <c:pt idx="96">
                  <c:v>18.259498004330005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75-43CD-81FA-8E62322E8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600000000000001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SS-32mN-10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5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'SS-32mN-10'!$H$2:$H$100</c:f>
              <c:numCache>
                <c:formatCode>General</c:formatCode>
                <c:ptCount val="99"/>
                <c:pt idx="1">
                  <c:v>-3.1842550583511193</c:v>
                </c:pt>
                <c:pt idx="2">
                  <c:v>-3.2077337981143139</c:v>
                </c:pt>
                <c:pt idx="3">
                  <c:v>-3.2247334907917891</c:v>
                </c:pt>
                <c:pt idx="4">
                  <c:v>-3.2601453897168118</c:v>
                </c:pt>
                <c:pt idx="5">
                  <c:v>-3.2712798173685171</c:v>
                </c:pt>
                <c:pt idx="6">
                  <c:v>-3.3083663189512089</c:v>
                </c:pt>
                <c:pt idx="7">
                  <c:v>-3.3432327121199723</c:v>
                </c:pt>
                <c:pt idx="8">
                  <c:v>-3.3830275216020649</c:v>
                </c:pt>
                <c:pt idx="9">
                  <c:v>-3.5264015385720162</c:v>
                </c:pt>
                <c:pt idx="10">
                  <c:v>-3.5764051943443742</c:v>
                </c:pt>
                <c:pt idx="11">
                  <c:v>-3.5052991232723687</c:v>
                </c:pt>
                <c:pt idx="12">
                  <c:v>-3.4473408318883099</c:v>
                </c:pt>
                <c:pt idx="13">
                  <c:v>-3.4291536725898606</c:v>
                </c:pt>
                <c:pt idx="14">
                  <c:v>-3.4968381654131546</c:v>
                </c:pt>
                <c:pt idx="15">
                  <c:v>-3.5541220748555324</c:v>
                </c:pt>
                <c:pt idx="16">
                  <c:v>-3.5307803804230611</c:v>
                </c:pt>
                <c:pt idx="17">
                  <c:v>-3.5080548983159261</c:v>
                </c:pt>
                <c:pt idx="18">
                  <c:v>-3.5088193242203403</c:v>
                </c:pt>
                <c:pt idx="19">
                  <c:v>-3.5157206339799765</c:v>
                </c:pt>
                <c:pt idx="20">
                  <c:v>-3.5445042620236435</c:v>
                </c:pt>
                <c:pt idx="21">
                  <c:v>-3.5742820963574751</c:v>
                </c:pt>
                <c:pt idx="22">
                  <c:v>-3.5928298084258636</c:v>
                </c:pt>
                <c:pt idx="23">
                  <c:v>-3.5986149580416797</c:v>
                </c:pt>
                <c:pt idx="24">
                  <c:v>-3.6197279218208824</c:v>
                </c:pt>
                <c:pt idx="25">
                  <c:v>-3.656418709742518</c:v>
                </c:pt>
                <c:pt idx="26">
                  <c:v>-3.7055378694902763</c:v>
                </c:pt>
                <c:pt idx="27">
                  <c:v>-3.7043173384848695</c:v>
                </c:pt>
                <c:pt idx="28">
                  <c:v>-3.6851897696904299</c:v>
                </c:pt>
                <c:pt idx="29">
                  <c:v>-3.6896183549253507</c:v>
                </c:pt>
                <c:pt idx="30">
                  <c:v>-3.73405861327694</c:v>
                </c:pt>
                <c:pt idx="31">
                  <c:v>-3.7896136570542476</c:v>
                </c:pt>
                <c:pt idx="32">
                  <c:v>-3.7790767828756646</c:v>
                </c:pt>
                <c:pt idx="33">
                  <c:v>-3.7456481790361909</c:v>
                </c:pt>
                <c:pt idx="34">
                  <c:v>-3.7546642384383797</c:v>
                </c:pt>
                <c:pt idx="35">
                  <c:v>-3.7984096857640637</c:v>
                </c:pt>
                <c:pt idx="36">
                  <c:v>-3.8542859628925661</c:v>
                </c:pt>
                <c:pt idx="37">
                  <c:v>-3.8653248036326522</c:v>
                </c:pt>
                <c:pt idx="38">
                  <c:v>-3.8408179319951081</c:v>
                </c:pt>
                <c:pt idx="39">
                  <c:v>-3.8749829544292287</c:v>
                </c:pt>
                <c:pt idx="40">
                  <c:v>-3.8514490896111444</c:v>
                </c:pt>
                <c:pt idx="41">
                  <c:v>-3.9571395742552622</c:v>
                </c:pt>
                <c:pt idx="42">
                  <c:v>-4.017409607237779</c:v>
                </c:pt>
                <c:pt idx="43">
                  <c:v>-3.9315671533711987</c:v>
                </c:pt>
                <c:pt idx="44">
                  <c:v>-3.918585219128786</c:v>
                </c:pt>
                <c:pt idx="45">
                  <c:v>-3.9317586995978053</c:v>
                </c:pt>
                <c:pt idx="46">
                  <c:v>-3.9468737013876374</c:v>
                </c:pt>
                <c:pt idx="47">
                  <c:v>-3.954828928799039</c:v>
                </c:pt>
                <c:pt idx="48">
                  <c:v>-3.9736752613399147</c:v>
                </c:pt>
                <c:pt idx="49">
                  <c:v>-3.9524442751524007</c:v>
                </c:pt>
                <c:pt idx="50">
                  <c:v>-3.930712334271405</c:v>
                </c:pt>
                <c:pt idx="51">
                  <c:v>-3.9542956461439758</c:v>
                </c:pt>
                <c:pt idx="52">
                  <c:v>-3.9584597444019516</c:v>
                </c:pt>
                <c:pt idx="53">
                  <c:v>-3.9531384108885881</c:v>
                </c:pt>
                <c:pt idx="54">
                  <c:v>-3.9910696388657465</c:v>
                </c:pt>
                <c:pt idx="55">
                  <c:v>-4.0103670318730922</c:v>
                </c:pt>
                <c:pt idx="56">
                  <c:v>-3.995214057978576</c:v>
                </c:pt>
                <c:pt idx="57">
                  <c:v>-4.0265366470283892</c:v>
                </c:pt>
                <c:pt idx="58">
                  <c:v>-4.0440235652859622</c:v>
                </c:pt>
                <c:pt idx="59">
                  <c:v>-4.0258830091836675</c:v>
                </c:pt>
                <c:pt idx="60">
                  <c:v>-4.0212135579324411</c:v>
                </c:pt>
                <c:pt idx="61">
                  <c:v>-4.0245085659575706</c:v>
                </c:pt>
                <c:pt idx="62">
                  <c:v>-4.0944771735325496</c:v>
                </c:pt>
                <c:pt idx="63">
                  <c:v>-4.1222169625294036</c:v>
                </c:pt>
                <c:pt idx="64">
                  <c:v>-4.0918177510250269</c:v>
                </c:pt>
                <c:pt idx="65">
                  <c:v>-4.0774726593512876</c:v>
                </c:pt>
                <c:pt idx="66">
                  <c:v>-4.0804736572228641</c:v>
                </c:pt>
                <c:pt idx="67">
                  <c:v>-4.0775610592369373</c:v>
                </c:pt>
                <c:pt idx="68">
                  <c:v>-4.1522257220045216</c:v>
                </c:pt>
                <c:pt idx="69">
                  <c:v>-4.1704909533208028</c:v>
                </c:pt>
                <c:pt idx="70">
                  <c:v>-4.1152332760250223</c:v>
                </c:pt>
                <c:pt idx="71">
                  <c:v>-4.2307663854089501</c:v>
                </c:pt>
                <c:pt idx="72">
                  <c:v>-4.2686408867464394</c:v>
                </c:pt>
                <c:pt idx="73">
                  <c:v>-4.2083830484024798</c:v>
                </c:pt>
                <c:pt idx="74">
                  <c:v>-4.2480000178194848</c:v>
                </c:pt>
                <c:pt idx="75">
                  <c:v>-4.2209757758250461</c:v>
                </c:pt>
                <c:pt idx="76">
                  <c:v>-4.1675468028038276</c:v>
                </c:pt>
                <c:pt idx="77">
                  <c:v>-4.1928031027359367</c:v>
                </c:pt>
                <c:pt idx="78">
                  <c:v>-4.1799776284329884</c:v>
                </c:pt>
                <c:pt idx="79">
                  <c:v>-4.1484875332439675</c:v>
                </c:pt>
                <c:pt idx="80">
                  <c:v>-4.1529858058239606</c:v>
                </c:pt>
                <c:pt idx="81">
                  <c:v>-4.1831044648780473</c:v>
                </c:pt>
                <c:pt idx="82">
                  <c:v>-4.1910883381520589</c:v>
                </c:pt>
                <c:pt idx="83">
                  <c:v>-4.1771722541304337</c:v>
                </c:pt>
                <c:pt idx="84">
                  <c:v>-4.1913775442898</c:v>
                </c:pt>
                <c:pt idx="85">
                  <c:v>-4.2154499450085439</c:v>
                </c:pt>
                <c:pt idx="86">
                  <c:v>-4.2787383022226964</c:v>
                </c:pt>
                <c:pt idx="87">
                  <c:v>-4.3760901944777935</c:v>
                </c:pt>
                <c:pt idx="88">
                  <c:v>-4.3206861626202944</c:v>
                </c:pt>
                <c:pt idx="89">
                  <c:v>-4.2374684719211899</c:v>
                </c:pt>
                <c:pt idx="90">
                  <c:v>-4.2804394852058758</c:v>
                </c:pt>
                <c:pt idx="91">
                  <c:v>-4.2588399596147477</c:v>
                </c:pt>
                <c:pt idx="92">
                  <c:v>-4.2049299579852963</c:v>
                </c:pt>
                <c:pt idx="93">
                  <c:v>-4.3022437640125508</c:v>
                </c:pt>
                <c:pt idx="94">
                  <c:v>-4.3790783723458988</c:v>
                </c:pt>
                <c:pt idx="95">
                  <c:v>-4.3119135562758775</c:v>
                </c:pt>
                <c:pt idx="96">
                  <c:v>-1.5950500363553832</c:v>
                </c:pt>
              </c:numCache>
            </c:numRef>
          </c:xVal>
          <c:yVal>
            <c:numRef>
              <c:f>'SS-32mN-10'!$J$2:$J$100</c:f>
              <c:numCache>
                <c:formatCode>General</c:formatCode>
                <c:ptCount val="99"/>
                <c:pt idx="1">
                  <c:v>18.356451568363298</c:v>
                </c:pt>
                <c:pt idx="2">
                  <c:v>18.352119551743083</c:v>
                </c:pt>
                <c:pt idx="3">
                  <c:v>18.348017249704487</c:v>
                </c:pt>
                <c:pt idx="4">
                  <c:v>18.34410853259363</c:v>
                </c:pt>
                <c:pt idx="5">
                  <c:v>18.340185161423676</c:v>
                </c:pt>
                <c:pt idx="6">
                  <c:v>18.336326664033709</c:v>
                </c:pt>
                <c:pt idx="7">
                  <c:v>18.332566301292033</c:v>
                </c:pt>
                <c:pt idx="8">
                  <c:v>18.328919540004073</c:v>
                </c:pt>
                <c:pt idx="9">
                  <c:v>18.325487802246833</c:v>
                </c:pt>
                <c:pt idx="10">
                  <c:v>18.322198530474381</c:v>
                </c:pt>
                <c:pt idx="11">
                  <c:v>18.318696802230338</c:v>
                </c:pt>
                <c:pt idx="12">
                  <c:v>18.315277359051468</c:v>
                </c:pt>
                <c:pt idx="13">
                  <c:v>18.311981835121131</c:v>
                </c:pt>
                <c:pt idx="14">
                  <c:v>18.308705881805011</c:v>
                </c:pt>
                <c:pt idx="15">
                  <c:v>18.305507276017188</c:v>
                </c:pt>
                <c:pt idx="16">
                  <c:v>18.302380961110561</c:v>
                </c:pt>
                <c:pt idx="17">
                  <c:v>18.299316377541903</c:v>
                </c:pt>
                <c:pt idx="18">
                  <c:v>18.296310217535812</c:v>
                </c:pt>
                <c:pt idx="19">
                  <c:v>18.293343853240923</c:v>
                </c:pt>
                <c:pt idx="20">
                  <c:v>18.290463915573284</c:v>
                </c:pt>
                <c:pt idx="21">
                  <c:v>18.287664554471199</c:v>
                </c:pt>
                <c:pt idx="22">
                  <c:v>18.284952873548956</c:v>
                </c:pt>
                <c:pt idx="23">
                  <c:v>18.282258688228385</c:v>
                </c:pt>
                <c:pt idx="24">
                  <c:v>18.279630409832009</c:v>
                </c:pt>
                <c:pt idx="25">
                  <c:v>18.277052213396058</c:v>
                </c:pt>
                <c:pt idx="26">
                  <c:v>18.274527119766692</c:v>
                </c:pt>
                <c:pt idx="27">
                  <c:v>18.271988903655799</c:v>
                </c:pt>
                <c:pt idx="28">
                  <c:v>18.269501644331875</c:v>
                </c:pt>
                <c:pt idx="29">
                  <c:v>18.267007855281623</c:v>
                </c:pt>
                <c:pt idx="30">
                  <c:v>18.264561420670464</c:v>
                </c:pt>
                <c:pt idx="31">
                  <c:v>18.262136742060349</c:v>
                </c:pt>
                <c:pt idx="32">
                  <c:v>18.2597320181493</c:v>
                </c:pt>
                <c:pt idx="33">
                  <c:v>18.257324888365741</c:v>
                </c:pt>
                <c:pt idx="34">
                  <c:v>18.254950349742028</c:v>
                </c:pt>
                <c:pt idx="35">
                  <c:v>18.252634106312467</c:v>
                </c:pt>
                <c:pt idx="36">
                  <c:v>18.25033808601966</c:v>
                </c:pt>
                <c:pt idx="37">
                  <c:v>18.248056399700328</c:v>
                </c:pt>
                <c:pt idx="38">
                  <c:v>18.245802666819454</c:v>
                </c:pt>
                <c:pt idx="39">
                  <c:v>18.243595344207783</c:v>
                </c:pt>
                <c:pt idx="40">
                  <c:v>18.24143107839156</c:v>
                </c:pt>
                <c:pt idx="41">
                  <c:v>18.239269081348855</c:v>
                </c:pt>
                <c:pt idx="42">
                  <c:v>18.237174230174659</c:v>
                </c:pt>
                <c:pt idx="43">
                  <c:v>18.235072336159128</c:v>
                </c:pt>
                <c:pt idx="44">
                  <c:v>18.233036399086075</c:v>
                </c:pt>
                <c:pt idx="45">
                  <c:v>18.231029264544517</c:v>
                </c:pt>
                <c:pt idx="46">
                  <c:v>18.229043496458356</c:v>
                </c:pt>
                <c:pt idx="47">
                  <c:v>18.227061637119125</c:v>
                </c:pt>
                <c:pt idx="48">
                  <c:v>18.225123282750733</c:v>
                </c:pt>
                <c:pt idx="49">
                  <c:v>18.223225837066497</c:v>
                </c:pt>
                <c:pt idx="50">
                  <c:v>18.22134559266955</c:v>
                </c:pt>
                <c:pt idx="51">
                  <c:v>18.219443764086286</c:v>
                </c:pt>
                <c:pt idx="52">
                  <c:v>18.217568360233138</c:v>
                </c:pt>
                <c:pt idx="53">
                  <c:v>18.215720242587832</c:v>
                </c:pt>
                <c:pt idx="54">
                  <c:v>18.213907915787679</c:v>
                </c:pt>
                <c:pt idx="55">
                  <c:v>18.212123520903152</c:v>
                </c:pt>
                <c:pt idx="56">
                  <c:v>18.210343476454256</c:v>
                </c:pt>
                <c:pt idx="57">
                  <c:v>18.20857648728035</c:v>
                </c:pt>
                <c:pt idx="58">
                  <c:v>18.206835454552742</c:v>
                </c:pt>
                <c:pt idx="59">
                  <c:v>18.205094723808315</c:v>
                </c:pt>
                <c:pt idx="60">
                  <c:v>18.203360327095652</c:v>
                </c:pt>
                <c:pt idx="61">
                  <c:v>18.201591211193211</c:v>
                </c:pt>
                <c:pt idx="62">
                  <c:v>18.199843713625562</c:v>
                </c:pt>
                <c:pt idx="63">
                  <c:v>18.198102781926785</c:v>
                </c:pt>
                <c:pt idx="64">
                  <c:v>18.196371605881456</c:v>
                </c:pt>
                <c:pt idx="65">
                  <c:v>18.194607403095045</c:v>
                </c:pt>
                <c:pt idx="66">
                  <c:v>18.192828059224251</c:v>
                </c:pt>
                <c:pt idx="67">
                  <c:v>18.191105032878468</c:v>
                </c:pt>
                <c:pt idx="68">
                  <c:v>18.189438017280722</c:v>
                </c:pt>
                <c:pt idx="69">
                  <c:v>18.18780411164661</c:v>
                </c:pt>
                <c:pt idx="70">
                  <c:v>18.186115373678284</c:v>
                </c:pt>
                <c:pt idx="71">
                  <c:v>18.184436666003549</c:v>
                </c:pt>
                <c:pt idx="72">
                  <c:v>18.182827073288284</c:v>
                </c:pt>
                <c:pt idx="73">
                  <c:v>18.181249680898201</c:v>
                </c:pt>
                <c:pt idx="74">
                  <c:v>18.179661963850965</c:v>
                </c:pt>
                <c:pt idx="75">
                  <c:v>18.178064575139924</c:v>
                </c:pt>
                <c:pt idx="76">
                  <c:v>18.176455124270678</c:v>
                </c:pt>
                <c:pt idx="77">
                  <c:v>18.174870541835304</c:v>
                </c:pt>
                <c:pt idx="78">
                  <c:v>18.173332599717813</c:v>
                </c:pt>
                <c:pt idx="79">
                  <c:v>18.171781805399267</c:v>
                </c:pt>
                <c:pt idx="80">
                  <c:v>18.170227749895162</c:v>
                </c:pt>
                <c:pt idx="81">
                  <c:v>18.168658015324095</c:v>
                </c:pt>
                <c:pt idx="82">
                  <c:v>18.167185912464276</c:v>
                </c:pt>
                <c:pt idx="83">
                  <c:v>18.165731139397035</c:v>
                </c:pt>
                <c:pt idx="84">
                  <c:v>18.164257464432715</c:v>
                </c:pt>
                <c:pt idx="85">
                  <c:v>18.162772572208841</c:v>
                </c:pt>
                <c:pt idx="86">
                  <c:v>18.161326570502805</c:v>
                </c:pt>
                <c:pt idx="87">
                  <c:v>18.159907941150244</c:v>
                </c:pt>
                <c:pt idx="88">
                  <c:v>18.158402853478925</c:v>
                </c:pt>
                <c:pt idx="89">
                  <c:v>18.156971366153936</c:v>
                </c:pt>
                <c:pt idx="90">
                  <c:v>18.155449239584048</c:v>
                </c:pt>
                <c:pt idx="91">
                  <c:v>18.15395555638554</c:v>
                </c:pt>
                <c:pt idx="92">
                  <c:v>18.152552297673182</c:v>
                </c:pt>
                <c:pt idx="93">
                  <c:v>18.151105437464938</c:v>
                </c:pt>
                <c:pt idx="94">
                  <c:v>18.149880518855813</c:v>
                </c:pt>
                <c:pt idx="95">
                  <c:v>18.148338895561398</c:v>
                </c:pt>
                <c:pt idx="96">
                  <c:v>18.146901159996563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DF-4B96-A92B-816F75093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"/>
          <c:min val="-4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45"/>
          <c:min val="18.100000000000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9.102499999999999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'SS-2mN-15'!$H$2:$H$100</c:f>
              <c:numCache>
                <c:formatCode>General</c:formatCode>
                <c:ptCount val="99"/>
                <c:pt idx="1">
                  <c:v>-3.5235807251269473</c:v>
                </c:pt>
                <c:pt idx="2">
                  <c:v>-3.7144152919113349</c:v>
                </c:pt>
                <c:pt idx="3">
                  <c:v>-3.6458955707389231</c:v>
                </c:pt>
                <c:pt idx="4">
                  <c:v>-3.6663095236216239</c:v>
                </c:pt>
                <c:pt idx="5">
                  <c:v>-3.6144049818106336</c:v>
                </c:pt>
                <c:pt idx="6">
                  <c:v>-3.6299378271440785</c:v>
                </c:pt>
                <c:pt idx="7">
                  <c:v>-3.7423332373819935</c:v>
                </c:pt>
                <c:pt idx="8">
                  <c:v>-3.7826597986549815</c:v>
                </c:pt>
                <c:pt idx="9">
                  <c:v>-3.8400888996968101</c:v>
                </c:pt>
                <c:pt idx="10">
                  <c:v>-3.7951388931297072</c:v>
                </c:pt>
                <c:pt idx="11">
                  <c:v>-3.7337461900604749</c:v>
                </c:pt>
                <c:pt idx="12">
                  <c:v>-3.8196414523026703</c:v>
                </c:pt>
                <c:pt idx="13">
                  <c:v>-3.8429707897054599</c:v>
                </c:pt>
                <c:pt idx="14">
                  <c:v>-3.8680060740781355</c:v>
                </c:pt>
                <c:pt idx="15">
                  <c:v>-3.9924082304404545</c:v>
                </c:pt>
                <c:pt idx="16">
                  <c:v>-4.0185962975679281</c:v>
                </c:pt>
                <c:pt idx="17">
                  <c:v>-3.9825640007061209</c:v>
                </c:pt>
                <c:pt idx="18">
                  <c:v>-3.9652401598251421</c:v>
                </c:pt>
                <c:pt idx="19">
                  <c:v>-3.9007368526793806</c:v>
                </c:pt>
                <c:pt idx="20">
                  <c:v>-3.9070415002023826</c:v>
                </c:pt>
                <c:pt idx="21">
                  <c:v>-4.0090424162061806</c:v>
                </c:pt>
                <c:pt idx="22">
                  <c:v>-4.0485125142779008</c:v>
                </c:pt>
                <c:pt idx="23">
                  <c:v>-3.9942701726447898</c:v>
                </c:pt>
                <c:pt idx="24">
                  <c:v>-3.9416198245328586</c:v>
                </c:pt>
                <c:pt idx="25">
                  <c:v>-3.9635531225329812</c:v>
                </c:pt>
                <c:pt idx="26">
                  <c:v>-3.989841092988955</c:v>
                </c:pt>
                <c:pt idx="27">
                  <c:v>-3.9924384516055684</c:v>
                </c:pt>
                <c:pt idx="28">
                  <c:v>-4.0057005779053281</c:v>
                </c:pt>
                <c:pt idx="29">
                  <c:v>-4.0105102085453046</c:v>
                </c:pt>
                <c:pt idx="30">
                  <c:v>-4.0597219405457379</c:v>
                </c:pt>
                <c:pt idx="31">
                  <c:v>-4.1373886565121101</c:v>
                </c:pt>
                <c:pt idx="32">
                  <c:v>-4.1107293216720402</c:v>
                </c:pt>
                <c:pt idx="33">
                  <c:v>-4.092094501607674</c:v>
                </c:pt>
                <c:pt idx="34">
                  <c:v>-4.1249553792639864</c:v>
                </c:pt>
                <c:pt idx="35">
                  <c:v>-4.1208564411592654</c:v>
                </c:pt>
                <c:pt idx="36">
                  <c:v>-4.124501241358141</c:v>
                </c:pt>
                <c:pt idx="37">
                  <c:v>-4.1304094222803522</c:v>
                </c:pt>
                <c:pt idx="38">
                  <c:v>-4.1240327402758785</c:v>
                </c:pt>
                <c:pt idx="39">
                  <c:v>-4.088805724222361</c:v>
                </c:pt>
                <c:pt idx="40">
                  <c:v>-4.1112137505726638</c:v>
                </c:pt>
                <c:pt idx="41">
                  <c:v>-4.2192845748190502</c:v>
                </c:pt>
                <c:pt idx="42">
                  <c:v>-4.2770233687822596</c:v>
                </c:pt>
                <c:pt idx="43">
                  <c:v>-4.3403355720703605</c:v>
                </c:pt>
                <c:pt idx="44">
                  <c:v>-4.4408137820016469</c:v>
                </c:pt>
                <c:pt idx="45">
                  <c:v>-4.4304815643932427</c:v>
                </c:pt>
                <c:pt idx="46">
                  <c:v>-4.3654114267677873</c:v>
                </c:pt>
                <c:pt idx="47">
                  <c:v>-4.3607802341423589</c:v>
                </c:pt>
                <c:pt idx="48">
                  <c:v>-4.4861674143843393</c:v>
                </c:pt>
                <c:pt idx="49">
                  <c:v>-4.5272865030464375</c:v>
                </c:pt>
                <c:pt idx="50">
                  <c:v>-4.3865481061135743</c:v>
                </c:pt>
                <c:pt idx="51">
                  <c:v>-4.2916830111295887</c:v>
                </c:pt>
                <c:pt idx="52">
                  <c:v>-4.2919988652959455</c:v>
                </c:pt>
                <c:pt idx="53">
                  <c:v>-4.3255267424903732</c:v>
                </c:pt>
                <c:pt idx="54">
                  <c:v>-4.2982597088870049</c:v>
                </c:pt>
                <c:pt idx="55">
                  <c:v>-4.2672161509805262</c:v>
                </c:pt>
                <c:pt idx="56">
                  <c:v>-4.2656673514290517</c:v>
                </c:pt>
                <c:pt idx="57">
                  <c:v>-4.2915423078431338</c:v>
                </c:pt>
                <c:pt idx="58">
                  <c:v>-4.3586757286151601</c:v>
                </c:pt>
                <c:pt idx="59">
                  <c:v>-4.3749031436364572</c:v>
                </c:pt>
                <c:pt idx="60">
                  <c:v>-4.3490449807286238</c:v>
                </c:pt>
                <c:pt idx="61">
                  <c:v>-4.313886305757463</c:v>
                </c:pt>
                <c:pt idx="62">
                  <c:v>-4.3211968386756503</c:v>
                </c:pt>
                <c:pt idx="63">
                  <c:v>-4.4829321013306913</c:v>
                </c:pt>
                <c:pt idx="64">
                  <c:v>-4.5326691730161324</c:v>
                </c:pt>
                <c:pt idx="65">
                  <c:v>-4.3960710543280364</c:v>
                </c:pt>
                <c:pt idx="66">
                  <c:v>-4.2744561915721135</c:v>
                </c:pt>
                <c:pt idx="67">
                  <c:v>-4.2741402732271618</c:v>
                </c:pt>
                <c:pt idx="68">
                  <c:v>-4.3572128100176659</c:v>
                </c:pt>
                <c:pt idx="69">
                  <c:v>-4.4022553408485079</c:v>
                </c:pt>
                <c:pt idx="70">
                  <c:v>-4.3552790260801446</c:v>
                </c:pt>
                <c:pt idx="71">
                  <c:v>-4.3502776456371919</c:v>
                </c:pt>
                <c:pt idx="72">
                  <c:v>-4.4408654685202693</c:v>
                </c:pt>
                <c:pt idx="73">
                  <c:v>-4.6078393732623271</c:v>
                </c:pt>
                <c:pt idx="74">
                  <c:v>-4.7206955866133402</c:v>
                </c:pt>
                <c:pt idx="75">
                  <c:v>-4.6652710937514845</c:v>
                </c:pt>
                <c:pt idx="76">
                  <c:v>-4.6125279523789366</c:v>
                </c:pt>
                <c:pt idx="77">
                  <c:v>-4.5703239628070804</c:v>
                </c:pt>
                <c:pt idx="78">
                  <c:v>-4.5178647635418683</c:v>
                </c:pt>
                <c:pt idx="79">
                  <c:v>-4.5214721810762368</c:v>
                </c:pt>
                <c:pt idx="80">
                  <c:v>-4.5753744857573624</c:v>
                </c:pt>
                <c:pt idx="81">
                  <c:v>-4.5794419637152632</c:v>
                </c:pt>
                <c:pt idx="82">
                  <c:v>-4.5914131556477358</c:v>
                </c:pt>
                <c:pt idx="83">
                  <c:v>-4.582886997492424</c:v>
                </c:pt>
                <c:pt idx="84">
                  <c:v>-4.5483426812020316</c:v>
                </c:pt>
                <c:pt idx="85">
                  <c:v>-4.5553215829691371</c:v>
                </c:pt>
                <c:pt idx="86">
                  <c:v>-4.5810151063966869</c:v>
                </c:pt>
                <c:pt idx="87">
                  <c:v>-4.586159297580628</c:v>
                </c:pt>
                <c:pt idx="88">
                  <c:v>-4.5696848486576194</c:v>
                </c:pt>
                <c:pt idx="89">
                  <c:v>-4.6988283352488622</c:v>
                </c:pt>
                <c:pt idx="90">
                  <c:v>-4.6182904711194581</c:v>
                </c:pt>
                <c:pt idx="91">
                  <c:v>-4.3041496229845206</c:v>
                </c:pt>
                <c:pt idx="92">
                  <c:v>-4.2687579771879367</c:v>
                </c:pt>
                <c:pt idx="93">
                  <c:v>-4.5241653693650896</c:v>
                </c:pt>
                <c:pt idx="94">
                  <c:v>-4.845705606700955</c:v>
                </c:pt>
                <c:pt idx="95">
                  <c:v>-5.2308301583736529</c:v>
                </c:pt>
                <c:pt idx="96">
                  <c:v>-5.9199027993188347</c:v>
                </c:pt>
                <c:pt idx="97">
                  <c:v>-1.5957718709152477</c:v>
                </c:pt>
              </c:numCache>
            </c:numRef>
          </c:xVal>
          <c:yVal>
            <c:numRef>
              <c:f>'SS-2mN-15'!$J$2:$J$100</c:f>
              <c:numCache>
                <c:formatCode>General</c:formatCode>
                <c:ptCount val="99"/>
                <c:pt idx="1">
                  <c:v>18.648311547888085</c:v>
                </c:pt>
                <c:pt idx="2">
                  <c:v>18.64597623802543</c:v>
                </c:pt>
                <c:pt idx="3">
                  <c:v>18.643093501657177</c:v>
                </c:pt>
                <c:pt idx="4">
                  <c:v>18.640440597367103</c:v>
                </c:pt>
                <c:pt idx="5">
                  <c:v>18.63794239928324</c:v>
                </c:pt>
                <c:pt idx="6">
                  <c:v>18.635144907635734</c:v>
                </c:pt>
                <c:pt idx="7">
                  <c:v>18.632828562152472</c:v>
                </c:pt>
                <c:pt idx="8">
                  <c:v>18.630545388635397</c:v>
                </c:pt>
                <c:pt idx="9">
                  <c:v>18.628161416795994</c:v>
                </c:pt>
                <c:pt idx="10">
                  <c:v>18.625968890470674</c:v>
                </c:pt>
                <c:pt idx="11">
                  <c:v>18.623588626638437</c:v>
                </c:pt>
                <c:pt idx="12">
                  <c:v>18.621238361244835</c:v>
                </c:pt>
                <c:pt idx="13">
                  <c:v>18.619018424004011</c:v>
                </c:pt>
                <c:pt idx="14">
                  <c:v>18.616874361264522</c:v>
                </c:pt>
                <c:pt idx="15">
                  <c:v>18.614851530422115</c:v>
                </c:pt>
                <c:pt idx="16">
                  <c:v>18.613010186241926</c:v>
                </c:pt>
                <c:pt idx="17">
                  <c:v>18.611003240003686</c:v>
                </c:pt>
                <c:pt idx="18">
                  <c:v>18.609106610128375</c:v>
                </c:pt>
                <c:pt idx="19">
                  <c:v>18.607115995793365</c:v>
                </c:pt>
                <c:pt idx="20">
                  <c:v>18.605114105109369</c:v>
                </c:pt>
                <c:pt idx="21">
                  <c:v>18.603237459525698</c:v>
                </c:pt>
                <c:pt idx="22">
                  <c:v>18.601472791227689</c:v>
                </c:pt>
                <c:pt idx="23">
                  <c:v>18.599629727648292</c:v>
                </c:pt>
                <c:pt idx="24">
                  <c:v>18.597642281776753</c:v>
                </c:pt>
                <c:pt idx="25">
                  <c:v>18.595804266982835</c:v>
                </c:pt>
                <c:pt idx="26">
                  <c:v>18.594037669845481</c:v>
                </c:pt>
                <c:pt idx="27">
                  <c:v>18.59229316169478</c:v>
                </c:pt>
                <c:pt idx="28">
                  <c:v>18.590523709686355</c:v>
                </c:pt>
                <c:pt idx="29">
                  <c:v>18.588784310695399</c:v>
                </c:pt>
                <c:pt idx="30">
                  <c:v>18.587076427600987</c:v>
                </c:pt>
                <c:pt idx="31">
                  <c:v>18.585433446134051</c:v>
                </c:pt>
                <c:pt idx="32">
                  <c:v>18.583818429801003</c:v>
                </c:pt>
                <c:pt idx="33">
                  <c:v>18.582153688465713</c:v>
                </c:pt>
                <c:pt idx="34">
                  <c:v>18.58055187067038</c:v>
                </c:pt>
                <c:pt idx="35">
                  <c:v>18.578928378408126</c:v>
                </c:pt>
                <c:pt idx="36">
                  <c:v>18.577273472637867</c:v>
                </c:pt>
                <c:pt idx="37">
                  <c:v>18.575518526302929</c:v>
                </c:pt>
                <c:pt idx="38">
                  <c:v>18.573802166564473</c:v>
                </c:pt>
                <c:pt idx="39">
                  <c:v>18.572116056245967</c:v>
                </c:pt>
                <c:pt idx="40">
                  <c:v>18.570500852741006</c:v>
                </c:pt>
                <c:pt idx="41">
                  <c:v>18.56897431616698</c:v>
                </c:pt>
                <c:pt idx="42">
                  <c:v>18.567462215406753</c:v>
                </c:pt>
                <c:pt idx="43">
                  <c:v>18.565947329102773</c:v>
                </c:pt>
                <c:pt idx="44">
                  <c:v>18.564627654691066</c:v>
                </c:pt>
                <c:pt idx="45">
                  <c:v>18.563474604867316</c:v>
                </c:pt>
                <c:pt idx="46">
                  <c:v>18.562264638045146</c:v>
                </c:pt>
                <c:pt idx="47">
                  <c:v>18.56097239892598</c:v>
                </c:pt>
                <c:pt idx="48">
                  <c:v>18.559660061624886</c:v>
                </c:pt>
                <c:pt idx="49">
                  <c:v>18.558517486467363</c:v>
                </c:pt>
                <c:pt idx="50">
                  <c:v>18.557282329550791</c:v>
                </c:pt>
                <c:pt idx="51">
                  <c:v>18.555981792534858</c:v>
                </c:pt>
                <c:pt idx="52">
                  <c:v>18.554622584682281</c:v>
                </c:pt>
                <c:pt idx="53">
                  <c:v>18.553225691576898</c:v>
                </c:pt>
                <c:pt idx="54">
                  <c:v>18.552004934292711</c:v>
                </c:pt>
                <c:pt idx="55">
                  <c:v>18.550660665139375</c:v>
                </c:pt>
                <c:pt idx="56">
                  <c:v>18.549315174268436</c:v>
                </c:pt>
                <c:pt idx="57">
                  <c:v>18.547966978272203</c:v>
                </c:pt>
                <c:pt idx="58">
                  <c:v>18.54669182033825</c:v>
                </c:pt>
                <c:pt idx="59">
                  <c:v>18.545514164097778</c:v>
                </c:pt>
                <c:pt idx="60">
                  <c:v>18.544277073495874</c:v>
                </c:pt>
                <c:pt idx="61">
                  <c:v>18.543036605418934</c:v>
                </c:pt>
                <c:pt idx="62">
                  <c:v>18.541711405128499</c:v>
                </c:pt>
                <c:pt idx="63">
                  <c:v>18.540455085594331</c:v>
                </c:pt>
                <c:pt idx="64">
                  <c:v>18.539227110942591</c:v>
                </c:pt>
                <c:pt idx="65">
                  <c:v>18.537953569341735</c:v>
                </c:pt>
                <c:pt idx="66">
                  <c:v>18.536606394641076</c:v>
                </c:pt>
                <c:pt idx="67">
                  <c:v>18.535207774149935</c:v>
                </c:pt>
                <c:pt idx="68">
                  <c:v>18.533864814102316</c:v>
                </c:pt>
                <c:pt idx="69">
                  <c:v>18.532570542762411</c:v>
                </c:pt>
                <c:pt idx="70">
                  <c:v>18.53131534270144</c:v>
                </c:pt>
                <c:pt idx="71">
                  <c:v>18.529993981395069</c:v>
                </c:pt>
                <c:pt idx="72">
                  <c:v>18.528781176909778</c:v>
                </c:pt>
                <c:pt idx="73">
                  <c:v>18.527668627560153</c:v>
                </c:pt>
                <c:pt idx="74">
                  <c:v>18.526695339321975</c:v>
                </c:pt>
                <c:pt idx="75">
                  <c:v>18.5257666027901</c:v>
                </c:pt>
                <c:pt idx="76">
                  <c:v>18.524842938877473</c:v>
                </c:pt>
                <c:pt idx="77">
                  <c:v>18.523838061692377</c:v>
                </c:pt>
                <c:pt idx="78">
                  <c:v>18.522758081755995</c:v>
                </c:pt>
                <c:pt idx="79">
                  <c:v>18.521651788939785</c:v>
                </c:pt>
                <c:pt idx="80">
                  <c:v>18.5205651224951</c:v>
                </c:pt>
                <c:pt idx="81">
                  <c:v>18.519533222178559</c:v>
                </c:pt>
                <c:pt idx="82">
                  <c:v>18.518443916715505</c:v>
                </c:pt>
                <c:pt idx="83">
                  <c:v>18.517460235693001</c:v>
                </c:pt>
                <c:pt idx="84">
                  <c:v>18.516419275722381</c:v>
                </c:pt>
                <c:pt idx="85">
                  <c:v>18.515416510009146</c:v>
                </c:pt>
                <c:pt idx="86">
                  <c:v>18.514403179557025</c:v>
                </c:pt>
                <c:pt idx="87">
                  <c:v>18.513431201085996</c:v>
                </c:pt>
                <c:pt idx="88">
                  <c:v>18.512447270717043</c:v>
                </c:pt>
                <c:pt idx="89">
                  <c:v>18.511463523158316</c:v>
                </c:pt>
                <c:pt idx="90">
                  <c:v>18.510694099148331</c:v>
                </c:pt>
                <c:pt idx="91">
                  <c:v>18.509537821581755</c:v>
                </c:pt>
                <c:pt idx="92">
                  <c:v>18.508056789953617</c:v>
                </c:pt>
                <c:pt idx="93">
                  <c:v>18.506741923497849</c:v>
                </c:pt>
                <c:pt idx="94">
                  <c:v>18.50575728223955</c:v>
                </c:pt>
                <c:pt idx="95">
                  <c:v>18.505100623658482</c:v>
                </c:pt>
                <c:pt idx="96">
                  <c:v>18.50467968012163</c:v>
                </c:pt>
                <c:pt idx="97">
                  <c:v>18.50454253295775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0F-4CD1-98FB-AE0443EE3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4"/>
          <c:min val="-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75"/>
          <c:min val="18.3999999999999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SS-12.5mN-15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87999999999996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'SS-12.5mN-15'!$H$2:$H$100</c:f>
              <c:numCache>
                <c:formatCode>General</c:formatCode>
                <c:ptCount val="99"/>
                <c:pt idx="1">
                  <c:v>-3.46121182257209</c:v>
                </c:pt>
                <c:pt idx="2">
                  <c:v>-3.4268063999602232</c:v>
                </c:pt>
                <c:pt idx="3">
                  <c:v>-3.4928254571809645</c:v>
                </c:pt>
                <c:pt idx="4">
                  <c:v>-3.5458600057437151</c:v>
                </c:pt>
                <c:pt idx="5">
                  <c:v>-3.5760111157765251</c:v>
                </c:pt>
                <c:pt idx="6">
                  <c:v>-3.5850488678216763</c:v>
                </c:pt>
                <c:pt idx="7">
                  <c:v>-3.6126771991150255</c:v>
                </c:pt>
                <c:pt idx="8">
                  <c:v>-3.6595412024707441</c:v>
                </c:pt>
                <c:pt idx="9">
                  <c:v>-3.7183714739546776</c:v>
                </c:pt>
                <c:pt idx="10">
                  <c:v>-3.7168376113303943</c:v>
                </c:pt>
                <c:pt idx="11">
                  <c:v>-3.6681673334113909</c:v>
                </c:pt>
                <c:pt idx="12">
                  <c:v>-3.6362520802853227</c:v>
                </c:pt>
                <c:pt idx="13">
                  <c:v>-3.6804239070568241</c:v>
                </c:pt>
                <c:pt idx="14">
                  <c:v>-3.7854606164717857</c:v>
                </c:pt>
                <c:pt idx="15">
                  <c:v>-3.8356569893995558</c:v>
                </c:pt>
                <c:pt idx="16">
                  <c:v>-3.8442563291869356</c:v>
                </c:pt>
                <c:pt idx="17">
                  <c:v>-3.8617946834266523</c:v>
                </c:pt>
                <c:pt idx="18">
                  <c:v>-3.8352907547821617</c:v>
                </c:pt>
                <c:pt idx="19">
                  <c:v>-3.8172215339156397</c:v>
                </c:pt>
                <c:pt idx="20">
                  <c:v>-3.831701463764166</c:v>
                </c:pt>
                <c:pt idx="21">
                  <c:v>-3.8390086038809614</c:v>
                </c:pt>
                <c:pt idx="22">
                  <c:v>-3.9095425683232534</c:v>
                </c:pt>
                <c:pt idx="23">
                  <c:v>-3.9136243177759606</c:v>
                </c:pt>
                <c:pt idx="24">
                  <c:v>-3.8627952070387539</c:v>
                </c:pt>
                <c:pt idx="25">
                  <c:v>-3.877837016415592</c:v>
                </c:pt>
                <c:pt idx="26">
                  <c:v>-3.8878257258486868</c:v>
                </c:pt>
                <c:pt idx="27">
                  <c:v>-3.9206638704815937</c:v>
                </c:pt>
                <c:pt idx="28">
                  <c:v>-3.9270067226927328</c:v>
                </c:pt>
                <c:pt idx="29">
                  <c:v>-3.9350157492988274</c:v>
                </c:pt>
                <c:pt idx="30">
                  <c:v>-3.9354410899161056</c:v>
                </c:pt>
                <c:pt idx="31">
                  <c:v>-3.9317415125950093</c:v>
                </c:pt>
                <c:pt idx="32">
                  <c:v>-3.938420219728799</c:v>
                </c:pt>
                <c:pt idx="33">
                  <c:v>-3.9324465341105772</c:v>
                </c:pt>
                <c:pt idx="34">
                  <c:v>-3.9846862966300121</c:v>
                </c:pt>
                <c:pt idx="35">
                  <c:v>-4.0541702732218523</c:v>
                </c:pt>
                <c:pt idx="36">
                  <c:v>-4.0560013646079316</c:v>
                </c:pt>
                <c:pt idx="37">
                  <c:v>-4.0177671806140873</c:v>
                </c:pt>
                <c:pt idx="38">
                  <c:v>-4.0400136350763711</c:v>
                </c:pt>
                <c:pt idx="39">
                  <c:v>-4.128990294205714</c:v>
                </c:pt>
                <c:pt idx="40">
                  <c:v>-4.1412661662882337</c:v>
                </c:pt>
                <c:pt idx="41">
                  <c:v>-4.0714557405931373</c:v>
                </c:pt>
                <c:pt idx="42">
                  <c:v>-4.0563417147483554</c:v>
                </c:pt>
                <c:pt idx="43">
                  <c:v>-4.0845693935647081</c:v>
                </c:pt>
                <c:pt idx="44">
                  <c:v>-4.1082516358312002</c:v>
                </c:pt>
                <c:pt idx="45">
                  <c:v>-4.1161595484233757</c:v>
                </c:pt>
                <c:pt idx="46">
                  <c:v>-4.1700176087110732</c:v>
                </c:pt>
                <c:pt idx="47">
                  <c:v>-4.1822083885094008</c:v>
                </c:pt>
                <c:pt idx="48">
                  <c:v>-4.1793539421835355</c:v>
                </c:pt>
                <c:pt idx="49">
                  <c:v>-4.219808270812333</c:v>
                </c:pt>
                <c:pt idx="50">
                  <c:v>-4.1993028797071759</c:v>
                </c:pt>
                <c:pt idx="51">
                  <c:v>-4.163240080972237</c:v>
                </c:pt>
                <c:pt idx="52">
                  <c:v>-4.1548154893058662</c:v>
                </c:pt>
                <c:pt idx="53">
                  <c:v>-4.1629450012182883</c:v>
                </c:pt>
                <c:pt idx="54">
                  <c:v>-4.1840839484185866</c:v>
                </c:pt>
                <c:pt idx="55">
                  <c:v>-4.2134275978957492</c:v>
                </c:pt>
                <c:pt idx="56">
                  <c:v>-4.1999497427462869</c:v>
                </c:pt>
                <c:pt idx="57">
                  <c:v>-4.1972693247200228</c:v>
                </c:pt>
                <c:pt idx="58">
                  <c:v>-4.1899225738583095</c:v>
                </c:pt>
                <c:pt idx="59">
                  <c:v>-4.1759343436358511</c:v>
                </c:pt>
                <c:pt idx="60">
                  <c:v>-4.1744552500212144</c:v>
                </c:pt>
                <c:pt idx="61">
                  <c:v>-4.1771710171044782</c:v>
                </c:pt>
                <c:pt idx="62">
                  <c:v>-4.1782446782068607</c:v>
                </c:pt>
                <c:pt idx="63">
                  <c:v>-4.2133466521862477</c:v>
                </c:pt>
                <c:pt idx="64">
                  <c:v>-4.2855931412399633</c:v>
                </c:pt>
                <c:pt idx="65">
                  <c:v>-4.2843290825105997</c:v>
                </c:pt>
                <c:pt idx="66">
                  <c:v>-4.2705005318969276</c:v>
                </c:pt>
                <c:pt idx="67">
                  <c:v>-4.3048334761981986</c:v>
                </c:pt>
                <c:pt idx="68">
                  <c:v>-4.2748104680877557</c:v>
                </c:pt>
                <c:pt idx="69">
                  <c:v>-4.2493384957886962</c:v>
                </c:pt>
                <c:pt idx="70">
                  <c:v>-4.2866481964098639</c:v>
                </c:pt>
                <c:pt idx="71">
                  <c:v>-4.2658802186779123</c:v>
                </c:pt>
                <c:pt idx="72">
                  <c:v>-4.3261466823366579</c:v>
                </c:pt>
                <c:pt idx="73">
                  <c:v>-4.4019364304689201</c:v>
                </c:pt>
                <c:pt idx="74">
                  <c:v>-4.3930225781702781</c:v>
                </c:pt>
                <c:pt idx="75">
                  <c:v>-4.3935677967035272</c:v>
                </c:pt>
                <c:pt idx="76">
                  <c:v>-4.3916385066202333</c:v>
                </c:pt>
                <c:pt idx="77">
                  <c:v>-4.4056478338311793</c:v>
                </c:pt>
                <c:pt idx="78">
                  <c:v>-4.4694114768015094</c:v>
                </c:pt>
                <c:pt idx="79">
                  <c:v>-4.4868822753983038</c:v>
                </c:pt>
                <c:pt idx="80">
                  <c:v>-4.3912455745693109</c:v>
                </c:pt>
                <c:pt idx="81">
                  <c:v>-4.3435064147787239</c:v>
                </c:pt>
                <c:pt idx="82">
                  <c:v>-4.3885704430576729</c:v>
                </c:pt>
                <c:pt idx="83">
                  <c:v>-4.4983021155757887</c:v>
                </c:pt>
                <c:pt idx="84">
                  <c:v>-4.52157154167966</c:v>
                </c:pt>
                <c:pt idx="85">
                  <c:v>-4.4140669581260283</c:v>
                </c:pt>
                <c:pt idx="86">
                  <c:v>-4.3601939818222819</c:v>
                </c:pt>
                <c:pt idx="87">
                  <c:v>-4.387353368346254</c:v>
                </c:pt>
                <c:pt idx="88">
                  <c:v>-4.4220924025337789</c:v>
                </c:pt>
                <c:pt idx="89">
                  <c:v>-4.4262478392768836</c:v>
                </c:pt>
                <c:pt idx="90">
                  <c:v>-4.4713772707629778</c:v>
                </c:pt>
                <c:pt idx="91">
                  <c:v>-4.4586584477240345</c:v>
                </c:pt>
                <c:pt idx="92">
                  <c:v>-4.3833102602277814</c:v>
                </c:pt>
                <c:pt idx="93">
                  <c:v>-4.3339633991065565</c:v>
                </c:pt>
                <c:pt idx="94">
                  <c:v>-4.3254828949660489</c:v>
                </c:pt>
                <c:pt idx="95">
                  <c:v>-4.3989093929770062</c:v>
                </c:pt>
                <c:pt idx="96">
                  <c:v>-4.57043174770254</c:v>
                </c:pt>
                <c:pt idx="97">
                  <c:v>-1.5969129461986957</c:v>
                </c:pt>
              </c:numCache>
            </c:numRef>
          </c:xVal>
          <c:yVal>
            <c:numRef>
              <c:f>'SS-12.5mN-15'!$J$2:$J$100</c:f>
              <c:numCache>
                <c:formatCode>General</c:formatCode>
                <c:ptCount val="99"/>
                <c:pt idx="1">
                  <c:v>18.40231466867996</c:v>
                </c:pt>
                <c:pt idx="2">
                  <c:v>18.398940042633516</c:v>
                </c:pt>
                <c:pt idx="3">
                  <c:v>18.395824207451632</c:v>
                </c:pt>
                <c:pt idx="4">
                  <c:v>18.392939110821803</c:v>
                </c:pt>
                <c:pt idx="5">
                  <c:v>18.390039021141742</c:v>
                </c:pt>
                <c:pt idx="6">
                  <c:v>18.387283228436068</c:v>
                </c:pt>
                <c:pt idx="7">
                  <c:v>18.384607562781671</c:v>
                </c:pt>
                <c:pt idx="8">
                  <c:v>18.381934464691991</c:v>
                </c:pt>
                <c:pt idx="9">
                  <c:v>18.379287337546252</c:v>
                </c:pt>
                <c:pt idx="10">
                  <c:v>18.376697811698296</c:v>
                </c:pt>
                <c:pt idx="11">
                  <c:v>18.374041313349732</c:v>
                </c:pt>
                <c:pt idx="12">
                  <c:v>18.371415526209258</c:v>
                </c:pt>
                <c:pt idx="13">
                  <c:v>18.368839893714423</c:v>
                </c:pt>
                <c:pt idx="14">
                  <c:v>18.366334640833585</c:v>
                </c:pt>
                <c:pt idx="15">
                  <c:v>18.363931490405601</c:v>
                </c:pt>
                <c:pt idx="16">
                  <c:v>18.361594942919474</c:v>
                </c:pt>
                <c:pt idx="17">
                  <c:v>18.359281696200018</c:v>
                </c:pt>
                <c:pt idx="18">
                  <c:v>18.356980436696201</c:v>
                </c:pt>
                <c:pt idx="19">
                  <c:v>18.354704465323746</c:v>
                </c:pt>
                <c:pt idx="20">
                  <c:v>18.35254408652554</c:v>
                </c:pt>
                <c:pt idx="21">
                  <c:v>18.350348809337035</c:v>
                </c:pt>
                <c:pt idx="22">
                  <c:v>18.348179447954085</c:v>
                </c:pt>
                <c:pt idx="23">
                  <c:v>18.345972439922647</c:v>
                </c:pt>
                <c:pt idx="24">
                  <c:v>18.343871085251475</c:v>
                </c:pt>
                <c:pt idx="25">
                  <c:v>18.341819604210841</c:v>
                </c:pt>
                <c:pt idx="26">
                  <c:v>18.339772045157968</c:v>
                </c:pt>
                <c:pt idx="27">
                  <c:v>18.337721806216805</c:v>
                </c:pt>
                <c:pt idx="28">
                  <c:v>18.335765149478682</c:v>
                </c:pt>
                <c:pt idx="29">
                  <c:v>18.333818569758581</c:v>
                </c:pt>
                <c:pt idx="30">
                  <c:v>18.331945760723436</c:v>
                </c:pt>
                <c:pt idx="31">
                  <c:v>18.330040075997928</c:v>
                </c:pt>
                <c:pt idx="32">
                  <c:v>18.328099878074791</c:v>
                </c:pt>
                <c:pt idx="33">
                  <c:v>18.326213106336464</c:v>
                </c:pt>
                <c:pt idx="34">
                  <c:v>18.32437023649064</c:v>
                </c:pt>
                <c:pt idx="35">
                  <c:v>18.322590876858015</c:v>
                </c:pt>
                <c:pt idx="36">
                  <c:v>18.320755164329203</c:v>
                </c:pt>
                <c:pt idx="37">
                  <c:v>18.318885025374449</c:v>
                </c:pt>
                <c:pt idx="38">
                  <c:v>18.317035255891991</c:v>
                </c:pt>
                <c:pt idx="39">
                  <c:v>18.315301728086339</c:v>
                </c:pt>
                <c:pt idx="40">
                  <c:v>18.313615384402642</c:v>
                </c:pt>
                <c:pt idx="41">
                  <c:v>18.31189456982926</c:v>
                </c:pt>
                <c:pt idx="42">
                  <c:v>18.310193156591076</c:v>
                </c:pt>
                <c:pt idx="43">
                  <c:v>18.308536764094484</c:v>
                </c:pt>
                <c:pt idx="44">
                  <c:v>18.30690373359856</c:v>
                </c:pt>
                <c:pt idx="45">
                  <c:v>18.305250555274839</c:v>
                </c:pt>
                <c:pt idx="46">
                  <c:v>18.30362326973934</c:v>
                </c:pt>
                <c:pt idx="47">
                  <c:v>18.302040465040861</c:v>
                </c:pt>
                <c:pt idx="48">
                  <c:v>18.300464823700924</c:v>
                </c:pt>
                <c:pt idx="49">
                  <c:v>18.29891887493708</c:v>
                </c:pt>
                <c:pt idx="50">
                  <c:v>18.297355746749972</c:v>
                </c:pt>
                <c:pt idx="51">
                  <c:v>18.295841305730775</c:v>
                </c:pt>
                <c:pt idx="52">
                  <c:v>18.294333920848203</c:v>
                </c:pt>
                <c:pt idx="53">
                  <c:v>18.292825694380014</c:v>
                </c:pt>
                <c:pt idx="54">
                  <c:v>18.291311491405089</c:v>
                </c:pt>
                <c:pt idx="55">
                  <c:v>18.289825886288554</c:v>
                </c:pt>
                <c:pt idx="56">
                  <c:v>18.288330253646123</c:v>
                </c:pt>
                <c:pt idx="57">
                  <c:v>18.286832773937768</c:v>
                </c:pt>
                <c:pt idx="58">
                  <c:v>18.285369093680721</c:v>
                </c:pt>
                <c:pt idx="59">
                  <c:v>18.283891326333706</c:v>
                </c:pt>
                <c:pt idx="60">
                  <c:v>18.282416699382022</c:v>
                </c:pt>
                <c:pt idx="61">
                  <c:v>18.280894550351071</c:v>
                </c:pt>
                <c:pt idx="62">
                  <c:v>18.279397807502757</c:v>
                </c:pt>
                <c:pt idx="63">
                  <c:v>18.277888349777594</c:v>
                </c:pt>
                <c:pt idx="64">
                  <c:v>18.276439379488746</c:v>
                </c:pt>
                <c:pt idx="65">
                  <c:v>18.275021268354436</c:v>
                </c:pt>
                <c:pt idx="66">
                  <c:v>18.27359606692508</c:v>
                </c:pt>
                <c:pt idx="67">
                  <c:v>18.272114787061952</c:v>
                </c:pt>
                <c:pt idx="68">
                  <c:v>18.270622117399263</c:v>
                </c:pt>
                <c:pt idx="69">
                  <c:v>18.269190007180786</c:v>
                </c:pt>
                <c:pt idx="70">
                  <c:v>18.267761710692515</c:v>
                </c:pt>
                <c:pt idx="71">
                  <c:v>18.266333810569943</c:v>
                </c:pt>
                <c:pt idx="72">
                  <c:v>18.264871527622116</c:v>
                </c:pt>
                <c:pt idx="73">
                  <c:v>18.263421174556154</c:v>
                </c:pt>
                <c:pt idx="74">
                  <c:v>18.262077189158923</c:v>
                </c:pt>
                <c:pt idx="75">
                  <c:v>18.260750225577393</c:v>
                </c:pt>
                <c:pt idx="76">
                  <c:v>18.259445241648933</c:v>
                </c:pt>
                <c:pt idx="77">
                  <c:v>18.258117149172872</c:v>
                </c:pt>
                <c:pt idx="78">
                  <c:v>18.256832490207625</c:v>
                </c:pt>
                <c:pt idx="79">
                  <c:v>18.255565899284399</c:v>
                </c:pt>
                <c:pt idx="80">
                  <c:v>18.254335243490384</c:v>
                </c:pt>
                <c:pt idx="81">
                  <c:v>18.253041269069083</c:v>
                </c:pt>
                <c:pt idx="82">
                  <c:v>18.251782072609952</c:v>
                </c:pt>
                <c:pt idx="83">
                  <c:v>18.25051253525714</c:v>
                </c:pt>
                <c:pt idx="84">
                  <c:v>18.249293233484916</c:v>
                </c:pt>
                <c:pt idx="85">
                  <c:v>18.248040373860348</c:v>
                </c:pt>
                <c:pt idx="86">
                  <c:v>18.246792040649336</c:v>
                </c:pt>
                <c:pt idx="87">
                  <c:v>18.245567232816541</c:v>
                </c:pt>
                <c:pt idx="88">
                  <c:v>18.244401191325856</c:v>
                </c:pt>
                <c:pt idx="89">
                  <c:v>18.243235132453325</c:v>
                </c:pt>
                <c:pt idx="90">
                  <c:v>18.242078272270586</c:v>
                </c:pt>
                <c:pt idx="91">
                  <c:v>18.241007395714846</c:v>
                </c:pt>
                <c:pt idx="92">
                  <c:v>18.239778674561641</c:v>
                </c:pt>
                <c:pt idx="93">
                  <c:v>18.238519310413871</c:v>
                </c:pt>
                <c:pt idx="94">
                  <c:v>18.237238199518334</c:v>
                </c:pt>
                <c:pt idx="95">
                  <c:v>18.235919617079713</c:v>
                </c:pt>
                <c:pt idx="96">
                  <c:v>18.234793097793187</c:v>
                </c:pt>
                <c:pt idx="97">
                  <c:v>18.23378053318201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DE-4A82-A97A-63BDABFA8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2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55"/>
          <c:min val="18.15000000000000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09964997121602"/>
          <c:y val="4.6752022471464746E-2"/>
          <c:w val="0.79834401904288299"/>
          <c:h val="0.7461036953457062"/>
        </c:manualLayout>
      </c:layout>
      <c:scatterChart>
        <c:scatterStyle val="lineMarker"/>
        <c:varyColors val="0"/>
        <c:ser>
          <c:idx val="0"/>
          <c:order val="0"/>
          <c:tx>
            <c:v>SS-32mN-15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intercept val="18.944499999999998"/>
            <c:dispRSqr val="0"/>
            <c:dispEq val="1"/>
            <c:trendlineLbl>
              <c:layout>
                <c:manualLayout>
                  <c:x val="-0.45555023593126198"/>
                  <c:y val="3.29511237714220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3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'SS-32mN-15'!$H$2:$H$100</c:f>
              <c:numCache>
                <c:formatCode>General</c:formatCode>
                <c:ptCount val="99"/>
                <c:pt idx="1">
                  <c:v>-3.4667368428633032</c:v>
                </c:pt>
                <c:pt idx="2">
                  <c:v>-3.5131102117252579</c:v>
                </c:pt>
                <c:pt idx="3">
                  <c:v>-3.5195044245006439</c:v>
                </c:pt>
                <c:pt idx="4">
                  <c:v>-3.5556355185315849</c:v>
                </c:pt>
                <c:pt idx="5">
                  <c:v>-3.609478024811037</c:v>
                </c:pt>
                <c:pt idx="6">
                  <c:v>-3.6390631071929174</c:v>
                </c:pt>
                <c:pt idx="7">
                  <c:v>-3.6525611686062267</c:v>
                </c:pt>
                <c:pt idx="8">
                  <c:v>-3.7073135291954369</c:v>
                </c:pt>
                <c:pt idx="9">
                  <c:v>-3.7363736542403352</c:v>
                </c:pt>
                <c:pt idx="10">
                  <c:v>-3.6912843091840668</c:v>
                </c:pt>
                <c:pt idx="11">
                  <c:v>-3.69903947539474</c:v>
                </c:pt>
                <c:pt idx="12">
                  <c:v>-3.683316678589494</c:v>
                </c:pt>
                <c:pt idx="13">
                  <c:v>-3.6687141177178342</c:v>
                </c:pt>
                <c:pt idx="14">
                  <c:v>-3.6855405622603197</c:v>
                </c:pt>
                <c:pt idx="15">
                  <c:v>-3.6883605463737061</c:v>
                </c:pt>
                <c:pt idx="16">
                  <c:v>-3.6981310127418365</c:v>
                </c:pt>
                <c:pt idx="17">
                  <c:v>-3.7103414980391185</c:v>
                </c:pt>
                <c:pt idx="18">
                  <c:v>-3.7394235602706107</c:v>
                </c:pt>
                <c:pt idx="19">
                  <c:v>-3.7638466611307542</c:v>
                </c:pt>
                <c:pt idx="20">
                  <c:v>-3.7496226770278165</c:v>
                </c:pt>
                <c:pt idx="21">
                  <c:v>-3.7780372778696969</c:v>
                </c:pt>
                <c:pt idx="22">
                  <c:v>-3.8325777470961344</c:v>
                </c:pt>
                <c:pt idx="23">
                  <c:v>-3.8732365107851363</c:v>
                </c:pt>
                <c:pt idx="24">
                  <c:v>-3.850731319139244</c:v>
                </c:pt>
                <c:pt idx="25">
                  <c:v>-3.8882932866401814</c:v>
                </c:pt>
                <c:pt idx="26">
                  <c:v>-3.9686797050745803</c:v>
                </c:pt>
                <c:pt idx="27">
                  <c:v>-3.9525287542747938</c:v>
                </c:pt>
                <c:pt idx="28">
                  <c:v>-3.882036458140731</c:v>
                </c:pt>
                <c:pt idx="29">
                  <c:v>-3.8506561417466441</c:v>
                </c:pt>
                <c:pt idx="30">
                  <c:v>-3.9278300969226771</c:v>
                </c:pt>
                <c:pt idx="31">
                  <c:v>-3.9438212097004213</c:v>
                </c:pt>
                <c:pt idx="32">
                  <c:v>-3.9044077726235713</c:v>
                </c:pt>
                <c:pt idx="33">
                  <c:v>-3.9089293852494826</c:v>
                </c:pt>
                <c:pt idx="34">
                  <c:v>-3.9146610154445987</c:v>
                </c:pt>
                <c:pt idx="35">
                  <c:v>-3.950637917773117</c:v>
                </c:pt>
                <c:pt idx="36">
                  <c:v>-3.9781209853658672</c:v>
                </c:pt>
                <c:pt idx="37">
                  <c:v>-3.9899074792479285</c:v>
                </c:pt>
                <c:pt idx="38">
                  <c:v>-4.0285047219643264</c:v>
                </c:pt>
                <c:pt idx="39">
                  <c:v>-4.0443874226469605</c:v>
                </c:pt>
                <c:pt idx="40">
                  <c:v>-4.0830965114443991</c:v>
                </c:pt>
                <c:pt idx="41">
                  <c:v>-4.0715781712571983</c:v>
                </c:pt>
                <c:pt idx="42">
                  <c:v>-4.02305530404682</c:v>
                </c:pt>
                <c:pt idx="43">
                  <c:v>-4.0764209807128191</c:v>
                </c:pt>
                <c:pt idx="44">
                  <c:v>-4.057159803561512</c:v>
                </c:pt>
                <c:pt idx="45">
                  <c:v>-3.9873346532289502</c:v>
                </c:pt>
                <c:pt idx="46">
                  <c:v>-4.0176502304122783</c:v>
                </c:pt>
                <c:pt idx="47">
                  <c:v>-4.0260019687506734</c:v>
                </c:pt>
                <c:pt idx="48">
                  <c:v>-4.0038341971466087</c:v>
                </c:pt>
                <c:pt idx="49">
                  <c:v>-4.0259277172451249</c:v>
                </c:pt>
                <c:pt idx="50">
                  <c:v>-4.0439838970877062</c:v>
                </c:pt>
                <c:pt idx="51">
                  <c:v>-4.0488925416245589</c:v>
                </c:pt>
                <c:pt idx="52">
                  <c:v>-4.1530733465498528</c:v>
                </c:pt>
                <c:pt idx="53">
                  <c:v>-4.1999045334111083</c:v>
                </c:pt>
                <c:pt idx="54">
                  <c:v>-4.143874738310287</c:v>
                </c:pt>
                <c:pt idx="55">
                  <c:v>-4.2024215115150731</c:v>
                </c:pt>
                <c:pt idx="56">
                  <c:v>-4.2028302641860762</c:v>
                </c:pt>
                <c:pt idx="57">
                  <c:v>-4.1674636368684403</c:v>
                </c:pt>
                <c:pt idx="58">
                  <c:v>-4.2855247680833113</c:v>
                </c:pt>
                <c:pt idx="59">
                  <c:v>-4.2829770301930541</c:v>
                </c:pt>
                <c:pt idx="60">
                  <c:v>-4.1638702025028467</c:v>
                </c:pt>
                <c:pt idx="61">
                  <c:v>-4.1344031628410622</c:v>
                </c:pt>
                <c:pt idx="62">
                  <c:v>-4.1769285849948092</c:v>
                </c:pt>
                <c:pt idx="63">
                  <c:v>-4.2223906030192211</c:v>
                </c:pt>
                <c:pt idx="64">
                  <c:v>-4.2767302879041562</c:v>
                </c:pt>
                <c:pt idx="65">
                  <c:v>-4.254317326849832</c:v>
                </c:pt>
                <c:pt idx="66">
                  <c:v>-4.1948671422536634</c:v>
                </c:pt>
                <c:pt idx="67">
                  <c:v>-4.222939893292998</c:v>
                </c:pt>
                <c:pt idx="68">
                  <c:v>-4.2544563508159774</c:v>
                </c:pt>
                <c:pt idx="69">
                  <c:v>-4.2773253765648498</c:v>
                </c:pt>
                <c:pt idx="70">
                  <c:v>-4.3043211954721503</c:v>
                </c:pt>
                <c:pt idx="71">
                  <c:v>-4.3568474821237517</c:v>
                </c:pt>
                <c:pt idx="72">
                  <c:v>-4.311194450128216</c:v>
                </c:pt>
                <c:pt idx="73">
                  <c:v>-4.2384321952282136</c:v>
                </c:pt>
                <c:pt idx="74">
                  <c:v>-4.2527996934112586</c:v>
                </c:pt>
                <c:pt idx="75">
                  <c:v>-4.2479088792316064</c:v>
                </c:pt>
                <c:pt idx="76">
                  <c:v>-4.2449185758687475</c:v>
                </c:pt>
                <c:pt idx="77">
                  <c:v>-4.2481393002997985</c:v>
                </c:pt>
                <c:pt idx="78">
                  <c:v>-4.2611312365158547</c:v>
                </c:pt>
                <c:pt idx="79">
                  <c:v>-4.2754609707805482</c:v>
                </c:pt>
                <c:pt idx="80">
                  <c:v>-4.2649479021344003</c:v>
                </c:pt>
                <c:pt idx="81">
                  <c:v>-4.3171841966142397</c:v>
                </c:pt>
                <c:pt idx="82">
                  <c:v>-4.3542229057964112</c:v>
                </c:pt>
                <c:pt idx="83">
                  <c:v>-4.3397084797183059</c:v>
                </c:pt>
                <c:pt idx="84">
                  <c:v>-4.3194239788349007</c:v>
                </c:pt>
                <c:pt idx="85">
                  <c:v>-4.4221582232986814</c:v>
                </c:pt>
                <c:pt idx="86">
                  <c:v>-4.4324860016655077</c:v>
                </c:pt>
                <c:pt idx="87">
                  <c:v>-4.3434956378796983</c:v>
                </c:pt>
                <c:pt idx="88">
                  <c:v>-4.3964756256380246</c:v>
                </c:pt>
                <c:pt idx="89">
                  <c:v>-4.3912884824090614</c:v>
                </c:pt>
                <c:pt idx="90">
                  <c:v>-4.3543918503174428</c:v>
                </c:pt>
                <c:pt idx="91">
                  <c:v>-4.3438986877998991</c:v>
                </c:pt>
                <c:pt idx="92">
                  <c:v>-4.4146223992128402</c:v>
                </c:pt>
                <c:pt idx="93">
                  <c:v>-4.4313871994750533</c:v>
                </c:pt>
                <c:pt idx="94">
                  <c:v>-4.42708321045225</c:v>
                </c:pt>
                <c:pt idx="95">
                  <c:v>-4.6502974005843249</c:v>
                </c:pt>
                <c:pt idx="96">
                  <c:v>-1.5960132574442709</c:v>
                </c:pt>
              </c:numCache>
            </c:numRef>
          </c:xVal>
          <c:yVal>
            <c:numRef>
              <c:f>'SS-32mN-15'!$J$2:$J$100</c:f>
              <c:numCache>
                <c:formatCode>General</c:formatCode>
                <c:ptCount val="99"/>
                <c:pt idx="1">
                  <c:v>18.296581560671864</c:v>
                </c:pt>
                <c:pt idx="2">
                  <c:v>18.293277014252276</c:v>
                </c:pt>
                <c:pt idx="3">
                  <c:v>18.290142883977673</c:v>
                </c:pt>
                <c:pt idx="4">
                  <c:v>18.287176602595267</c:v>
                </c:pt>
                <c:pt idx="5">
                  <c:v>18.284381789248052</c:v>
                </c:pt>
                <c:pt idx="6">
                  <c:v>18.281625468539417</c:v>
                </c:pt>
                <c:pt idx="7">
                  <c:v>18.279025784504267</c:v>
                </c:pt>
                <c:pt idx="8">
                  <c:v>18.276415815220879</c:v>
                </c:pt>
                <c:pt idx="9">
                  <c:v>18.27390778483139</c:v>
                </c:pt>
                <c:pt idx="10">
                  <c:v>18.271450614985387</c:v>
                </c:pt>
                <c:pt idx="11">
                  <c:v>18.268823612626107</c:v>
                </c:pt>
                <c:pt idx="12">
                  <c:v>18.266246703993154</c:v>
                </c:pt>
                <c:pt idx="13">
                  <c:v>18.26369946001202</c:v>
                </c:pt>
                <c:pt idx="14">
                  <c:v>18.261232022446077</c:v>
                </c:pt>
                <c:pt idx="15">
                  <c:v>18.258767023073151</c:v>
                </c:pt>
                <c:pt idx="16">
                  <c:v>18.256361206691668</c:v>
                </c:pt>
                <c:pt idx="17">
                  <c:v>18.253945598185808</c:v>
                </c:pt>
                <c:pt idx="18">
                  <c:v>18.251606941232296</c:v>
                </c:pt>
                <c:pt idx="19">
                  <c:v>18.249283155822869</c:v>
                </c:pt>
                <c:pt idx="20">
                  <c:v>18.246985350363612</c:v>
                </c:pt>
                <c:pt idx="21">
                  <c:v>18.244713889535298</c:v>
                </c:pt>
                <c:pt idx="22">
                  <c:v>18.242499399552621</c:v>
                </c:pt>
                <c:pt idx="23">
                  <c:v>18.24030089074002</c:v>
                </c:pt>
                <c:pt idx="24">
                  <c:v>18.238101553158003</c:v>
                </c:pt>
                <c:pt idx="25">
                  <c:v>18.235916842041537</c:v>
                </c:pt>
                <c:pt idx="26">
                  <c:v>18.233758753261256</c:v>
                </c:pt>
                <c:pt idx="27">
                  <c:v>18.231627147899449</c:v>
                </c:pt>
                <c:pt idx="28">
                  <c:v>18.229521611876041</c:v>
                </c:pt>
                <c:pt idx="29">
                  <c:v>18.227406081195809</c:v>
                </c:pt>
                <c:pt idx="30">
                  <c:v>18.225327301609894</c:v>
                </c:pt>
                <c:pt idx="31">
                  <c:v>18.223257048063534</c:v>
                </c:pt>
                <c:pt idx="32">
                  <c:v>18.221197374942054</c:v>
                </c:pt>
                <c:pt idx="33">
                  <c:v>18.219180219812966</c:v>
                </c:pt>
                <c:pt idx="34">
                  <c:v>18.217229610159688</c:v>
                </c:pt>
                <c:pt idx="35">
                  <c:v>18.215286429376018</c:v>
                </c:pt>
                <c:pt idx="36">
                  <c:v>18.213389807367609</c:v>
                </c:pt>
                <c:pt idx="37">
                  <c:v>18.211500400380718</c:v>
                </c:pt>
                <c:pt idx="38">
                  <c:v>18.209670557711078</c:v>
                </c:pt>
                <c:pt idx="39">
                  <c:v>18.207854980372648</c:v>
                </c:pt>
                <c:pt idx="40">
                  <c:v>18.206039652910615</c:v>
                </c:pt>
                <c:pt idx="41">
                  <c:v>18.204253455768217</c:v>
                </c:pt>
                <c:pt idx="42">
                  <c:v>18.20243787986173</c:v>
                </c:pt>
                <c:pt idx="43">
                  <c:v>18.200642248615466</c:v>
                </c:pt>
                <c:pt idx="44">
                  <c:v>18.198828797438658</c:v>
                </c:pt>
                <c:pt idx="45">
                  <c:v>18.197063173990909</c:v>
                </c:pt>
                <c:pt idx="46">
                  <c:v>18.195292052471931</c:v>
                </c:pt>
                <c:pt idx="47">
                  <c:v>18.19355993758909</c:v>
                </c:pt>
                <c:pt idx="48">
                  <c:v>18.191806262173014</c:v>
                </c:pt>
                <c:pt idx="49">
                  <c:v>18.190064661344501</c:v>
                </c:pt>
                <c:pt idx="50">
                  <c:v>18.188330828230981</c:v>
                </c:pt>
                <c:pt idx="51">
                  <c:v>18.186624504193105</c:v>
                </c:pt>
                <c:pt idx="52">
                  <c:v>18.184914479961179</c:v>
                </c:pt>
                <c:pt idx="53">
                  <c:v>18.183229619107287</c:v>
                </c:pt>
                <c:pt idx="54">
                  <c:v>18.18156586713609</c:v>
                </c:pt>
                <c:pt idx="55">
                  <c:v>18.17989152173817</c:v>
                </c:pt>
                <c:pt idx="56">
                  <c:v>18.178235783722762</c:v>
                </c:pt>
                <c:pt idx="57">
                  <c:v>18.176539305995036</c:v>
                </c:pt>
                <c:pt idx="58">
                  <c:v>18.174919546118851</c:v>
                </c:pt>
                <c:pt idx="59">
                  <c:v>18.173260068931825</c:v>
                </c:pt>
                <c:pt idx="60">
                  <c:v>18.171628303347994</c:v>
                </c:pt>
                <c:pt idx="61">
                  <c:v>18.169998820038661</c:v>
                </c:pt>
                <c:pt idx="62">
                  <c:v>18.168351506966765</c:v>
                </c:pt>
                <c:pt idx="63">
                  <c:v>18.166759335669923</c:v>
                </c:pt>
                <c:pt idx="64">
                  <c:v>18.165185910552182</c:v>
                </c:pt>
                <c:pt idx="65">
                  <c:v>18.163683928217598</c:v>
                </c:pt>
                <c:pt idx="66">
                  <c:v>18.162182873644497</c:v>
                </c:pt>
                <c:pt idx="67">
                  <c:v>18.160714604142015</c:v>
                </c:pt>
                <c:pt idx="68">
                  <c:v>18.159226584821301</c:v>
                </c:pt>
                <c:pt idx="69">
                  <c:v>18.157788869517429</c:v>
                </c:pt>
                <c:pt idx="70">
                  <c:v>18.156355135133445</c:v>
                </c:pt>
                <c:pt idx="71">
                  <c:v>18.154954577545265</c:v>
                </c:pt>
                <c:pt idx="72">
                  <c:v>18.153535157145004</c:v>
                </c:pt>
                <c:pt idx="73">
                  <c:v>18.152114048301335</c:v>
                </c:pt>
                <c:pt idx="74">
                  <c:v>18.150703585110687</c:v>
                </c:pt>
                <c:pt idx="75">
                  <c:v>18.14930217542646</c:v>
                </c:pt>
                <c:pt idx="76">
                  <c:v>18.147919201986586</c:v>
                </c:pt>
                <c:pt idx="77">
                  <c:v>18.146538018961738</c:v>
                </c:pt>
                <c:pt idx="78">
                  <c:v>18.145159370689299</c:v>
                </c:pt>
                <c:pt idx="79">
                  <c:v>18.143758740913981</c:v>
                </c:pt>
                <c:pt idx="80">
                  <c:v>18.142422892341116</c:v>
                </c:pt>
                <c:pt idx="81">
                  <c:v>18.141065901254709</c:v>
                </c:pt>
                <c:pt idx="82">
                  <c:v>18.139711912446757</c:v>
                </c:pt>
                <c:pt idx="83">
                  <c:v>18.13835645135795</c:v>
                </c:pt>
                <c:pt idx="84">
                  <c:v>18.137030366408016</c:v>
                </c:pt>
                <c:pt idx="85">
                  <c:v>18.135690762894132</c:v>
                </c:pt>
                <c:pt idx="86">
                  <c:v>18.134352919316015</c:v>
                </c:pt>
                <c:pt idx="87">
                  <c:v>18.132941426569321</c:v>
                </c:pt>
                <c:pt idx="88">
                  <c:v>18.131578720222638</c:v>
                </c:pt>
                <c:pt idx="89">
                  <c:v>18.130178621026023</c:v>
                </c:pt>
                <c:pt idx="90">
                  <c:v>18.128830344798562</c:v>
                </c:pt>
                <c:pt idx="91">
                  <c:v>18.12751767571304</c:v>
                </c:pt>
                <c:pt idx="92">
                  <c:v>18.12612613745755</c:v>
                </c:pt>
                <c:pt idx="93">
                  <c:v>18.124921043460425</c:v>
                </c:pt>
                <c:pt idx="94">
                  <c:v>18.123489263196156</c:v>
                </c:pt>
                <c:pt idx="95">
                  <c:v>18.122398356388029</c:v>
                </c:pt>
                <c:pt idx="96">
                  <c:v>18.121499512445777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7-48DD-A48C-8AAED055E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605215"/>
        <c:axId val="528219871"/>
      </c:scatterChart>
      <c:valAx>
        <c:axId val="339605215"/>
        <c:scaling>
          <c:orientation val="minMax"/>
          <c:max val="-3.3"/>
          <c:min val="-4.7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(strain rate)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8219871"/>
        <c:crosses val="autoZero"/>
        <c:crossBetween val="midCat"/>
      </c:valAx>
      <c:valAx>
        <c:axId val="528219871"/>
        <c:scaling>
          <c:orientation val="minMax"/>
          <c:max val="18.399999999999999"/>
          <c:min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Log (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hardness</a:t>
                </a:r>
                <a:r>
                  <a:rPr lang="en-GB" sz="13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rPr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3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 algn="ctr">
              <a:defRPr lang="en-US"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39605215"/>
        <c:crosses val="autoZero"/>
        <c:crossBetween val="midCat"/>
        <c:majorUnit val="0.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0.xml"/><Relationship Id="rId18" Type="http://schemas.openxmlformats.org/officeDocument/2006/relationships/chart" Target="../charts/chart25.xml"/><Relationship Id="rId26" Type="http://schemas.openxmlformats.org/officeDocument/2006/relationships/chart" Target="../charts/chart33.xml"/><Relationship Id="rId39" Type="http://schemas.openxmlformats.org/officeDocument/2006/relationships/chart" Target="../charts/chart46.xml"/><Relationship Id="rId21" Type="http://schemas.openxmlformats.org/officeDocument/2006/relationships/chart" Target="../charts/chart28.xml"/><Relationship Id="rId34" Type="http://schemas.openxmlformats.org/officeDocument/2006/relationships/chart" Target="../charts/chart41.xml"/><Relationship Id="rId42" Type="http://schemas.openxmlformats.org/officeDocument/2006/relationships/chart" Target="../charts/chart49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29" Type="http://schemas.openxmlformats.org/officeDocument/2006/relationships/chart" Target="../charts/chart36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24" Type="http://schemas.openxmlformats.org/officeDocument/2006/relationships/chart" Target="../charts/chart31.xml"/><Relationship Id="rId32" Type="http://schemas.openxmlformats.org/officeDocument/2006/relationships/chart" Target="../charts/chart39.xml"/><Relationship Id="rId37" Type="http://schemas.openxmlformats.org/officeDocument/2006/relationships/chart" Target="../charts/chart44.xml"/><Relationship Id="rId40" Type="http://schemas.openxmlformats.org/officeDocument/2006/relationships/chart" Target="../charts/chart47.xml"/><Relationship Id="rId45" Type="http://schemas.openxmlformats.org/officeDocument/2006/relationships/chart" Target="../charts/chart52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23" Type="http://schemas.openxmlformats.org/officeDocument/2006/relationships/chart" Target="../charts/chart30.xml"/><Relationship Id="rId28" Type="http://schemas.openxmlformats.org/officeDocument/2006/relationships/chart" Target="../charts/chart35.xml"/><Relationship Id="rId36" Type="http://schemas.openxmlformats.org/officeDocument/2006/relationships/chart" Target="../charts/chart43.xml"/><Relationship Id="rId10" Type="http://schemas.openxmlformats.org/officeDocument/2006/relationships/chart" Target="../charts/chart17.xml"/><Relationship Id="rId19" Type="http://schemas.openxmlformats.org/officeDocument/2006/relationships/chart" Target="../charts/chart26.xml"/><Relationship Id="rId31" Type="http://schemas.openxmlformats.org/officeDocument/2006/relationships/chart" Target="../charts/chart38.xml"/><Relationship Id="rId44" Type="http://schemas.openxmlformats.org/officeDocument/2006/relationships/chart" Target="../charts/chart51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Relationship Id="rId22" Type="http://schemas.openxmlformats.org/officeDocument/2006/relationships/chart" Target="../charts/chart29.xml"/><Relationship Id="rId27" Type="http://schemas.openxmlformats.org/officeDocument/2006/relationships/chart" Target="../charts/chart34.xml"/><Relationship Id="rId30" Type="http://schemas.openxmlformats.org/officeDocument/2006/relationships/chart" Target="../charts/chart37.xml"/><Relationship Id="rId35" Type="http://schemas.openxmlformats.org/officeDocument/2006/relationships/chart" Target="../charts/chart42.xml"/><Relationship Id="rId43" Type="http://schemas.openxmlformats.org/officeDocument/2006/relationships/chart" Target="../charts/chart50.xml"/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5" Type="http://schemas.openxmlformats.org/officeDocument/2006/relationships/chart" Target="../charts/chart32.xml"/><Relationship Id="rId33" Type="http://schemas.openxmlformats.org/officeDocument/2006/relationships/chart" Target="../charts/chart40.xml"/><Relationship Id="rId38" Type="http://schemas.openxmlformats.org/officeDocument/2006/relationships/chart" Target="../charts/chart45.xml"/><Relationship Id="rId46" Type="http://schemas.openxmlformats.org/officeDocument/2006/relationships/chart" Target="../charts/chart53.xml"/><Relationship Id="rId20" Type="http://schemas.openxmlformats.org/officeDocument/2006/relationships/chart" Target="../charts/chart27.xml"/><Relationship Id="rId41" Type="http://schemas.openxmlformats.org/officeDocument/2006/relationships/chart" Target="../charts/chart48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5" Type="http://schemas.openxmlformats.org/officeDocument/2006/relationships/chart" Target="../charts/chart6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13" Type="http://schemas.openxmlformats.org/officeDocument/2006/relationships/chart" Target="../charts/chart88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12" Type="http://schemas.openxmlformats.org/officeDocument/2006/relationships/chart" Target="../charts/chart87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11" Type="http://schemas.openxmlformats.org/officeDocument/2006/relationships/chart" Target="../charts/chart86.xml"/><Relationship Id="rId5" Type="http://schemas.openxmlformats.org/officeDocument/2006/relationships/chart" Target="../charts/chart80.xml"/><Relationship Id="rId10" Type="http://schemas.openxmlformats.org/officeDocument/2006/relationships/chart" Target="../charts/chart85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chart" Target="../charts/chart97.xml"/></Relationships>
</file>

<file path=xl/drawings/_rels/drawing7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13" Type="http://schemas.openxmlformats.org/officeDocument/2006/relationships/chart" Target="../charts/chart110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12" Type="http://schemas.openxmlformats.org/officeDocument/2006/relationships/chart" Target="../charts/chart109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11" Type="http://schemas.openxmlformats.org/officeDocument/2006/relationships/chart" Target="../charts/chart108.xml"/><Relationship Id="rId5" Type="http://schemas.openxmlformats.org/officeDocument/2006/relationships/chart" Target="../charts/chart102.xml"/><Relationship Id="rId10" Type="http://schemas.openxmlformats.org/officeDocument/2006/relationships/chart" Target="../charts/chart107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4" Type="http://schemas.openxmlformats.org/officeDocument/2006/relationships/chart" Target="../charts/chart114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chart" Target="../charts/chart118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7.xml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8.xml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0.xml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2.xml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0.xml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1.xml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2.xml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3.xml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4.xml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5.xml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6.xml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4</xdr:row>
      <xdr:rowOff>90485</xdr:rowOff>
    </xdr:from>
    <xdr:to>
      <xdr:col>17</xdr:col>
      <xdr:colOff>495300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89FD1-C9B1-4ABC-9637-773BFD64A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0.87932</cdr:x>
      <cdr:y>0.7726</cdr:y>
    </cdr:from>
    <cdr:to>
      <cdr:x>0.97574</cdr:x>
      <cdr:y>0.8441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4EE1BEF-90C0-5682-E4EB-DF999243ACC7}"/>
            </a:ext>
          </a:extLst>
        </cdr:cNvPr>
        <cdr:cNvSpPr txBox="1"/>
      </cdr:nvSpPr>
      <cdr:spPr>
        <a:xfrm xmlns:a="http://schemas.openxmlformats.org/drawingml/2006/main">
          <a:off x="6112666" y="3499197"/>
          <a:ext cx="67026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524.63</a:t>
          </a:r>
        </a:p>
      </cdr:txBody>
    </cdr:sp>
  </cdr:relSizeAnchor>
  <cdr:relSizeAnchor xmlns:cdr="http://schemas.openxmlformats.org/drawingml/2006/chartDrawing">
    <cdr:from>
      <cdr:x>0.78162</cdr:x>
      <cdr:y>0.17094</cdr:y>
    </cdr:from>
    <cdr:to>
      <cdr:x>0.87804</cdr:x>
      <cdr:y>0.24245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4CB0DD9-1399-BE91-AE10-6C30D83B2132}"/>
            </a:ext>
          </a:extLst>
        </cdr:cNvPr>
        <cdr:cNvSpPr txBox="1"/>
      </cdr:nvSpPr>
      <cdr:spPr>
        <a:xfrm xmlns:a="http://schemas.openxmlformats.org/drawingml/2006/main">
          <a:off x="5433492" y="774219"/>
          <a:ext cx="67026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970.13</a:t>
          </a:r>
        </a:p>
      </cdr:txBody>
    </cdr:sp>
  </cdr:relSizeAnchor>
  <cdr:relSizeAnchor xmlns:cdr="http://schemas.openxmlformats.org/drawingml/2006/chartDrawing">
    <cdr:from>
      <cdr:x>0.70956</cdr:x>
      <cdr:y>0.32503</cdr:y>
    </cdr:from>
    <cdr:to>
      <cdr:x>0.80598</cdr:x>
      <cdr:y>0.39653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75DEC8C-CD66-5015-D7C3-C30DE9BC2B6D}"/>
            </a:ext>
          </a:extLst>
        </cdr:cNvPr>
        <cdr:cNvSpPr txBox="1"/>
      </cdr:nvSpPr>
      <cdr:spPr>
        <a:xfrm xmlns:a="http://schemas.openxmlformats.org/drawingml/2006/main">
          <a:off x="4906700" y="147211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1265.3</a:t>
          </a:r>
        </a:p>
      </cdr:txBody>
    </cdr:sp>
  </cdr:relSizeAnchor>
  <cdr:relSizeAnchor xmlns:cdr="http://schemas.openxmlformats.org/drawingml/2006/chartDrawing">
    <cdr:from>
      <cdr:x>0.67305</cdr:x>
      <cdr:y>0.09428</cdr:y>
    </cdr:from>
    <cdr:to>
      <cdr:x>0.76947</cdr:x>
      <cdr:y>0.16578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6FA00F51-DFA1-42D9-3994-873B0AC9E4A1}"/>
            </a:ext>
          </a:extLst>
        </cdr:cNvPr>
        <cdr:cNvSpPr txBox="1"/>
      </cdr:nvSpPr>
      <cdr:spPr>
        <a:xfrm xmlns:a="http://schemas.openxmlformats.org/drawingml/2006/main">
          <a:off x="4654237" y="42701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1423.46</a:t>
          </a:r>
        </a:p>
      </cdr:txBody>
    </cdr:sp>
  </cdr:relSizeAnchor>
  <cdr:relSizeAnchor xmlns:cdr="http://schemas.openxmlformats.org/drawingml/2006/chartDrawing">
    <cdr:from>
      <cdr:x>0.60379</cdr:x>
      <cdr:y>0.2792</cdr:y>
    </cdr:from>
    <cdr:to>
      <cdr:x>0.7002</cdr:x>
      <cdr:y>0.35071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D176EF5-8AB6-8EB9-5FCC-481433A3B14D}"/>
            </a:ext>
          </a:extLst>
        </cdr:cNvPr>
        <cdr:cNvSpPr txBox="1"/>
      </cdr:nvSpPr>
      <cdr:spPr>
        <a:xfrm xmlns:a="http://schemas.openxmlformats.org/drawingml/2006/main">
          <a:off x="4175271" y="1264549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1735.93</a:t>
          </a:r>
        </a:p>
      </cdr:txBody>
    </cdr:sp>
  </cdr:relSizeAnchor>
  <cdr:relSizeAnchor xmlns:cdr="http://schemas.openxmlformats.org/drawingml/2006/chartDrawing">
    <cdr:from>
      <cdr:x>0.50883</cdr:x>
      <cdr:y>0.35465</cdr:y>
    </cdr:from>
    <cdr:to>
      <cdr:x>0.60525</cdr:x>
      <cdr:y>0.42615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DBA8201-F05B-EA7E-191F-85BF6900BF46}"/>
            </a:ext>
          </a:extLst>
        </cdr:cNvPr>
        <cdr:cNvSpPr txBox="1"/>
      </cdr:nvSpPr>
      <cdr:spPr>
        <a:xfrm xmlns:a="http://schemas.openxmlformats.org/drawingml/2006/main">
          <a:off x="3518614" y="1606248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2164.3</a:t>
          </a:r>
        </a:p>
      </cdr:txBody>
    </cdr:sp>
  </cdr:relSizeAnchor>
  <cdr:relSizeAnchor xmlns:cdr="http://schemas.openxmlformats.org/drawingml/2006/chartDrawing">
    <cdr:from>
      <cdr:x>0.45791</cdr:x>
      <cdr:y>0.07727</cdr:y>
    </cdr:from>
    <cdr:to>
      <cdr:x>0.55433</cdr:x>
      <cdr:y>0.14878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D5D17EFC-0305-D4EC-636D-8A4574554153}"/>
            </a:ext>
          </a:extLst>
        </cdr:cNvPr>
        <cdr:cNvSpPr txBox="1"/>
      </cdr:nvSpPr>
      <cdr:spPr>
        <a:xfrm xmlns:a="http://schemas.openxmlformats.org/drawingml/2006/main">
          <a:off x="3166520" y="349984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rgbClr val="002060"/>
              </a:solidFill>
              <a:latin typeface="Arial" panose="020B0604020202020204" pitchFamily="34" charset="0"/>
              <a:cs typeface="Arial" panose="020B0604020202020204" pitchFamily="34" charset="0"/>
            </a:rPr>
            <a:t>2326.15</a:t>
          </a:r>
        </a:p>
      </cdr:txBody>
    </cdr:sp>
  </cdr:relSizeAnchor>
  <cdr:relSizeAnchor xmlns:cdr="http://schemas.openxmlformats.org/drawingml/2006/chartDrawing">
    <cdr:from>
      <cdr:x>0.92706</cdr:x>
      <cdr:y>0.70386</cdr:y>
    </cdr:from>
    <cdr:to>
      <cdr:x>0.92706</cdr:x>
      <cdr:y>0.76404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F9B4E24E-F911-7958-0FEA-21345CF616B4}"/>
            </a:ext>
          </a:extLst>
        </cdr:cNvPr>
        <cdr:cNvCxnSpPr/>
      </cdr:nvCxnSpPr>
      <cdr:spPr>
        <a:xfrm xmlns:a="http://schemas.openxmlformats.org/drawingml/2006/main" flipV="1">
          <a:off x="6410783" y="318790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0.75571</cdr:x>
      <cdr:y>0.26643</cdr:y>
    </cdr:from>
    <cdr:to>
      <cdr:x>0.75571</cdr:x>
      <cdr:y>0.3266</cdr:y>
    </cdr:to>
    <cdr:cxnSp macro="">
      <cdr:nvCxnSpPr>
        <cdr:cNvPr id="12" name="Straight Arrow Connector 11">
          <a:extLst xmlns:a="http://schemas.openxmlformats.org/drawingml/2006/main">
            <a:ext uri="{FF2B5EF4-FFF2-40B4-BE49-F238E27FC236}">
              <a16:creationId xmlns:a16="http://schemas.microsoft.com/office/drawing/2014/main" id="{CFD864E8-D73B-8558-3A9D-B3A2D40A2C27}"/>
            </a:ext>
          </a:extLst>
        </cdr:cNvPr>
        <cdr:cNvCxnSpPr/>
      </cdr:nvCxnSpPr>
      <cdr:spPr>
        <a:xfrm xmlns:a="http://schemas.openxmlformats.org/drawingml/2006/main" flipV="1">
          <a:off x="5225873" y="120670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0.72066</cdr:x>
      <cdr:y>0.13985</cdr:y>
    </cdr:from>
    <cdr:to>
      <cdr:x>0.721</cdr:x>
      <cdr:y>0.23362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A31A3C81-5FE9-EA7B-EADF-3CA2F9AD91BC}"/>
            </a:ext>
          </a:extLst>
        </cdr:cNvPr>
        <cdr:cNvCxnSpPr/>
      </cdr:nvCxnSpPr>
      <cdr:spPr>
        <a:xfrm xmlns:a="http://schemas.openxmlformats.org/drawingml/2006/main">
          <a:off x="4983481" y="633415"/>
          <a:ext cx="2362" cy="42469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0.65158</cdr:x>
      <cdr:y>0.22689</cdr:y>
    </cdr:from>
    <cdr:to>
      <cdr:x>0.65158</cdr:x>
      <cdr:y>0.28707</cdr:y>
    </cdr:to>
    <cdr:cxnSp macro="">
      <cdr:nvCxnSpPr>
        <cdr:cNvPr id="15" name="Straight Arrow Connector 14">
          <a:extLst xmlns:a="http://schemas.openxmlformats.org/drawingml/2006/main">
            <a:ext uri="{FF2B5EF4-FFF2-40B4-BE49-F238E27FC236}">
              <a16:creationId xmlns:a16="http://schemas.microsoft.com/office/drawing/2014/main" id="{815EADC9-1FB7-7327-AF88-3CB47DE62902}"/>
            </a:ext>
          </a:extLst>
        </cdr:cNvPr>
        <cdr:cNvCxnSpPr/>
      </cdr:nvCxnSpPr>
      <cdr:spPr>
        <a:xfrm xmlns:a="http://schemas.openxmlformats.org/drawingml/2006/main" flipV="1">
          <a:off x="4505783" y="1027632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0.5502</cdr:x>
      <cdr:y>0.26727</cdr:y>
    </cdr:from>
    <cdr:to>
      <cdr:x>0.5502</cdr:x>
      <cdr:y>0.36278</cdr:y>
    </cdr:to>
    <cdr:cxnSp macro="">
      <cdr:nvCxnSpPr>
        <cdr:cNvPr id="16" name="Straight Arrow Connector 15">
          <a:extLst xmlns:a="http://schemas.openxmlformats.org/drawingml/2006/main">
            <a:ext uri="{FF2B5EF4-FFF2-40B4-BE49-F238E27FC236}">
              <a16:creationId xmlns:a16="http://schemas.microsoft.com/office/drawing/2014/main" id="{73FB80BF-58C6-6C9B-0747-E7C2CFC0E42A}"/>
            </a:ext>
          </a:extLst>
        </cdr:cNvPr>
        <cdr:cNvCxnSpPr/>
      </cdr:nvCxnSpPr>
      <cdr:spPr>
        <a:xfrm xmlns:a="http://schemas.openxmlformats.org/drawingml/2006/main" flipV="1">
          <a:off x="3804743" y="1210512"/>
          <a:ext cx="0" cy="43255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0.51129</cdr:x>
      <cdr:y>0.12555</cdr:y>
    </cdr:from>
    <cdr:to>
      <cdr:x>0.51129</cdr:x>
      <cdr:y>0.1969</cdr:y>
    </cdr:to>
    <cdr:cxnSp macro="">
      <cdr:nvCxnSpPr>
        <cdr:cNvPr id="17" name="Straight Arrow Connector 16">
          <a:extLst xmlns:a="http://schemas.openxmlformats.org/drawingml/2006/main">
            <a:ext uri="{FF2B5EF4-FFF2-40B4-BE49-F238E27FC236}">
              <a16:creationId xmlns:a16="http://schemas.microsoft.com/office/drawing/2014/main" id="{43A08A25-FDC5-C202-443E-1C23541A36D8}"/>
            </a:ext>
          </a:extLst>
        </cdr:cNvPr>
        <cdr:cNvCxnSpPr/>
      </cdr:nvCxnSpPr>
      <cdr:spPr>
        <a:xfrm xmlns:a="http://schemas.openxmlformats.org/drawingml/2006/main">
          <a:off x="3522288" y="568645"/>
          <a:ext cx="0" cy="32313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0.82513</cdr:x>
      <cdr:y>0.21809</cdr:y>
    </cdr:from>
    <cdr:to>
      <cdr:x>0.82513</cdr:x>
      <cdr:y>0.27905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DEF6F79E-0474-2301-8A58-26C4692CD5DA}"/>
            </a:ext>
          </a:extLst>
        </cdr:cNvPr>
        <cdr:cNvCxnSpPr/>
      </cdr:nvCxnSpPr>
      <cdr:spPr>
        <a:xfrm xmlns:a="http://schemas.openxmlformats.org/drawingml/2006/main">
          <a:off x="5705933" y="987745"/>
          <a:ext cx="0" cy="27610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0.88483</cdr:x>
      <cdr:y>0.48027</cdr:y>
    </cdr:from>
    <cdr:to>
      <cdr:x>0.98125</cdr:x>
      <cdr:y>0.55178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BB0A461F-B95D-6D9D-1005-0D65542E5947}"/>
            </a:ext>
          </a:extLst>
        </cdr:cNvPr>
        <cdr:cNvSpPr txBox="1"/>
      </cdr:nvSpPr>
      <cdr:spPr>
        <a:xfrm xmlns:a="http://schemas.openxmlformats.org/drawingml/2006/main">
          <a:off x="6118720" y="2175222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540.06</a:t>
          </a:r>
        </a:p>
      </cdr:txBody>
    </cdr:sp>
  </cdr:relSizeAnchor>
  <cdr:relSizeAnchor xmlns:cdr="http://schemas.openxmlformats.org/drawingml/2006/chartDrawing">
    <cdr:from>
      <cdr:x>0.82904</cdr:x>
      <cdr:y>0.0991</cdr:y>
    </cdr:from>
    <cdr:to>
      <cdr:x>0.92546</cdr:x>
      <cdr:y>0.1706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88976EEA-F7B9-905A-B698-5E0EE6410DF6}"/>
            </a:ext>
          </a:extLst>
        </cdr:cNvPr>
        <cdr:cNvSpPr txBox="1"/>
      </cdr:nvSpPr>
      <cdr:spPr>
        <a:xfrm xmlns:a="http://schemas.openxmlformats.org/drawingml/2006/main">
          <a:off x="5732958" y="448816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794.7</a:t>
          </a:r>
        </a:p>
      </cdr:txBody>
    </cdr:sp>
  </cdr:relSizeAnchor>
  <cdr:relSizeAnchor xmlns:cdr="http://schemas.openxmlformats.org/drawingml/2006/chartDrawing">
    <cdr:from>
      <cdr:x>0.76233</cdr:x>
      <cdr:y>0.39696</cdr:y>
    </cdr:from>
    <cdr:to>
      <cdr:x>0.85875</cdr:x>
      <cdr:y>0.46846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58E75BDF-CEBA-5B9F-E141-30948EC937F2}"/>
            </a:ext>
          </a:extLst>
        </cdr:cNvPr>
        <cdr:cNvSpPr txBox="1"/>
      </cdr:nvSpPr>
      <cdr:spPr>
        <a:xfrm xmlns:a="http://schemas.openxmlformats.org/drawingml/2006/main">
          <a:off x="5259329" y="1797885"/>
          <a:ext cx="665196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1080.13</a:t>
          </a:r>
        </a:p>
      </cdr:txBody>
    </cdr:sp>
  </cdr:relSizeAnchor>
  <cdr:relSizeAnchor xmlns:cdr="http://schemas.openxmlformats.org/drawingml/2006/chartDrawing">
    <cdr:from>
      <cdr:x>0.46538</cdr:x>
      <cdr:y>0.29072</cdr:y>
    </cdr:from>
    <cdr:to>
      <cdr:x>0.5618</cdr:x>
      <cdr:y>0.36222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447EEED-4710-6AD2-B0F3-009AC2B3B0A1}"/>
            </a:ext>
          </a:extLst>
        </cdr:cNvPr>
        <cdr:cNvSpPr txBox="1"/>
      </cdr:nvSpPr>
      <cdr:spPr>
        <a:xfrm xmlns:a="http://schemas.openxmlformats.org/drawingml/2006/main">
          <a:off x="3218200" y="1316689"/>
          <a:ext cx="666750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50" b="1">
              <a:solidFill>
                <a:schemeClr val="accent2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2337.72</a:t>
          </a:r>
        </a:p>
      </cdr:txBody>
    </cdr:sp>
  </cdr:relSizeAnchor>
  <cdr:relSizeAnchor xmlns:cdr="http://schemas.openxmlformats.org/drawingml/2006/chartDrawing">
    <cdr:from>
      <cdr:x>0.92437</cdr:x>
      <cdr:y>0.46897</cdr:y>
    </cdr:from>
    <cdr:to>
      <cdr:x>0.92437</cdr:x>
      <cdr:y>0.49001</cdr:y>
    </cdr:to>
    <cdr:cxnSp macro="">
      <cdr:nvCxnSpPr>
        <cdr:cNvPr id="25" name="Straight Arrow Connector 24">
          <a:extLst xmlns:a="http://schemas.openxmlformats.org/drawingml/2006/main">
            <a:ext uri="{FF2B5EF4-FFF2-40B4-BE49-F238E27FC236}">
              <a16:creationId xmlns:a16="http://schemas.microsoft.com/office/drawing/2014/main" id="{E53EDBE0-ED3C-86A1-EB58-2217A54BC14D}"/>
            </a:ext>
          </a:extLst>
        </cdr:cNvPr>
        <cdr:cNvCxnSpPr/>
      </cdr:nvCxnSpPr>
      <cdr:spPr>
        <a:xfrm xmlns:a="http://schemas.openxmlformats.org/drawingml/2006/main" flipV="1">
          <a:off x="6392146" y="2124041"/>
          <a:ext cx="0" cy="9528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0.79868</cdr:x>
      <cdr:y>0.3533</cdr:y>
    </cdr:from>
    <cdr:to>
      <cdr:x>0.79868</cdr:x>
      <cdr:y>0.40379</cdr:y>
    </cdr:to>
    <cdr:cxnSp macro="">
      <cdr:nvCxnSpPr>
        <cdr:cNvPr id="28" name="Straight Arrow Connector 27">
          <a:extLst xmlns:a="http://schemas.openxmlformats.org/drawingml/2006/main">
            <a:ext uri="{FF2B5EF4-FFF2-40B4-BE49-F238E27FC236}">
              <a16:creationId xmlns:a16="http://schemas.microsoft.com/office/drawing/2014/main" id="{FC446C06-C2B2-9622-8202-0BB49372727F}"/>
            </a:ext>
          </a:extLst>
        </cdr:cNvPr>
        <cdr:cNvCxnSpPr/>
      </cdr:nvCxnSpPr>
      <cdr:spPr>
        <a:xfrm xmlns:a="http://schemas.openxmlformats.org/drawingml/2006/main" flipV="1">
          <a:off x="5522990" y="1600166"/>
          <a:ext cx="0" cy="228637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0.86301</cdr:x>
      <cdr:y>0.14511</cdr:y>
    </cdr:from>
    <cdr:to>
      <cdr:x>0.86301</cdr:x>
      <cdr:y>0.3169</cdr:y>
    </cdr:to>
    <cdr:cxnSp macro="">
      <cdr:nvCxnSpPr>
        <cdr:cNvPr id="30" name="Straight Arrow Connector 29">
          <a:extLst xmlns:a="http://schemas.openxmlformats.org/drawingml/2006/main">
            <a:ext uri="{FF2B5EF4-FFF2-40B4-BE49-F238E27FC236}">
              <a16:creationId xmlns:a16="http://schemas.microsoft.com/office/drawing/2014/main" id="{1657DA4C-C3A6-2A97-183C-0CCD1CA42BE9}"/>
            </a:ext>
          </a:extLst>
        </cdr:cNvPr>
        <cdr:cNvCxnSpPr/>
      </cdr:nvCxnSpPr>
      <cdr:spPr>
        <a:xfrm xmlns:a="http://schemas.openxmlformats.org/drawingml/2006/main">
          <a:off x="5967871" y="657228"/>
          <a:ext cx="0" cy="778074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0.51887</cdr:x>
      <cdr:y>0.23835</cdr:y>
    </cdr:from>
    <cdr:to>
      <cdr:x>0.51887</cdr:x>
      <cdr:y>0.29853</cdr:y>
    </cdr:to>
    <cdr:cxnSp macro="">
      <cdr:nvCxnSpPr>
        <cdr:cNvPr id="32" name="Straight Arrow Connector 31">
          <a:extLst xmlns:a="http://schemas.openxmlformats.org/drawingml/2006/main">
            <a:ext uri="{FF2B5EF4-FFF2-40B4-BE49-F238E27FC236}">
              <a16:creationId xmlns:a16="http://schemas.microsoft.com/office/drawing/2014/main" id="{28A7E0A0-22F2-3627-97BB-780A541B4A2D}"/>
            </a:ext>
          </a:extLst>
        </cdr:cNvPr>
        <cdr:cNvCxnSpPr/>
      </cdr:nvCxnSpPr>
      <cdr:spPr>
        <a:xfrm xmlns:a="http://schemas.openxmlformats.org/drawingml/2006/main" flipV="1">
          <a:off x="3588049" y="1079543"/>
          <a:ext cx="0" cy="272533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chemeClr val="tx1">
              <a:lumMod val="95000"/>
              <a:lumOff val="5000"/>
            </a:schemeClr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180634</xdr:colOff>
      <xdr:row>29</xdr:row>
      <xdr:rowOff>133408</xdr:rowOff>
    </xdr:from>
    <xdr:to>
      <xdr:col>6</xdr:col>
      <xdr:colOff>767343</xdr:colOff>
      <xdr:row>46</xdr:row>
      <xdr:rowOff>16005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D6552C-AEF1-491E-83B3-E8E020623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9282</xdr:colOff>
      <xdr:row>30</xdr:row>
      <xdr:rowOff>41934</xdr:rowOff>
    </xdr:from>
    <xdr:to>
      <xdr:col>12</xdr:col>
      <xdr:colOff>369331</xdr:colOff>
      <xdr:row>46</xdr:row>
      <xdr:rowOff>115031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C33AF42-2F72-41FC-9DF5-94AB42481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261414</xdr:colOff>
      <xdr:row>30</xdr:row>
      <xdr:rowOff>182008</xdr:rowOff>
    </xdr:from>
    <xdr:to>
      <xdr:col>18</xdr:col>
      <xdr:colOff>114397</xdr:colOff>
      <xdr:row>47</xdr:row>
      <xdr:rowOff>64605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4B77A2E-8BAD-4F84-BF6C-40359F781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568358</xdr:colOff>
      <xdr:row>8</xdr:row>
      <xdr:rowOff>121642</xdr:rowOff>
    </xdr:from>
    <xdr:to>
      <xdr:col>7</xdr:col>
      <xdr:colOff>117199</xdr:colOff>
      <xdr:row>25</xdr:row>
      <xdr:rowOff>4239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525DBF6-7613-4A47-AF42-872B897D4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223217</xdr:colOff>
      <xdr:row>9</xdr:row>
      <xdr:rowOff>60571</xdr:rowOff>
    </xdr:from>
    <xdr:to>
      <xdr:col>12</xdr:col>
      <xdr:colOff>557590</xdr:colOff>
      <xdr:row>25</xdr:row>
      <xdr:rowOff>133668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E671126-A4C7-40A4-BB1C-A3BEBD104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762220</xdr:colOff>
      <xdr:row>9</xdr:row>
      <xdr:rowOff>127806</xdr:rowOff>
    </xdr:from>
    <xdr:to>
      <xdr:col>18</xdr:col>
      <xdr:colOff>589527</xdr:colOff>
      <xdr:row>26</xdr:row>
      <xdr:rowOff>10403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DBFEA7F-06A3-4AE1-88A4-4BEDFD0B4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32</xdr:row>
      <xdr:rowOff>161925</xdr:rowOff>
    </xdr:from>
    <xdr:to>
      <xdr:col>2</xdr:col>
      <xdr:colOff>372036</xdr:colOff>
      <xdr:row>37</xdr:row>
      <xdr:rowOff>184337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6A37FF2C-043E-4E5E-8641-D8E75F5E34D8}"/>
            </a:ext>
          </a:extLst>
        </xdr:cNvPr>
        <xdr:cNvSpPr/>
      </xdr:nvSpPr>
      <xdr:spPr>
        <a:xfrm>
          <a:off x="0" y="153733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7.a</a:t>
          </a:r>
        </a:p>
      </xdr:txBody>
    </xdr:sp>
    <xdr:clientData/>
  </xdr:twoCellAnchor>
  <xdr:twoCellAnchor>
    <xdr:from>
      <xdr:col>6</xdr:col>
      <xdr:colOff>581025</xdr:colOff>
      <xdr:row>34</xdr:row>
      <xdr:rowOff>95250</xdr:rowOff>
    </xdr:from>
    <xdr:to>
      <xdr:col>8</xdr:col>
      <xdr:colOff>114861</xdr:colOff>
      <xdr:row>39</xdr:row>
      <xdr:rowOff>117662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5105830E-6CDB-EC94-8DDA-C5DF31860EAB}"/>
            </a:ext>
          </a:extLst>
        </xdr:cNvPr>
        <xdr:cNvSpPr/>
      </xdr:nvSpPr>
      <xdr:spPr>
        <a:xfrm>
          <a:off x="5476875" y="156876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7.b</a:t>
          </a:r>
        </a:p>
      </xdr:txBody>
    </xdr:sp>
    <xdr:clientData/>
  </xdr:twoCellAnchor>
  <xdr:twoCellAnchor>
    <xdr:from>
      <xdr:col>11</xdr:col>
      <xdr:colOff>771525</xdr:colOff>
      <xdr:row>34</xdr:row>
      <xdr:rowOff>142875</xdr:rowOff>
    </xdr:from>
    <xdr:to>
      <xdr:col>13</xdr:col>
      <xdr:colOff>305361</xdr:colOff>
      <xdr:row>39</xdr:row>
      <xdr:rowOff>165287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144D9DFA-2E3D-96A9-6BBD-EA11528F0E58}"/>
            </a:ext>
          </a:extLst>
        </xdr:cNvPr>
        <xdr:cNvSpPr/>
      </xdr:nvSpPr>
      <xdr:spPr>
        <a:xfrm>
          <a:off x="10810875" y="157353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7.c</a:t>
          </a:r>
        </a:p>
      </xdr:txBody>
    </xdr:sp>
    <xdr:clientData/>
  </xdr:twoCellAnchor>
  <xdr:twoCellAnchor>
    <xdr:from>
      <xdr:col>0</xdr:col>
      <xdr:colOff>0</xdr:colOff>
      <xdr:row>16</xdr:row>
      <xdr:rowOff>133350</xdr:rowOff>
    </xdr:from>
    <xdr:to>
      <xdr:col>2</xdr:col>
      <xdr:colOff>372036</xdr:colOff>
      <xdr:row>21</xdr:row>
      <xdr:rowOff>155762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5407E771-7C7D-4C7A-A02D-A2E6BB4B7EFC}"/>
            </a:ext>
          </a:extLst>
        </xdr:cNvPr>
        <xdr:cNvSpPr/>
      </xdr:nvSpPr>
      <xdr:spPr>
        <a:xfrm>
          <a:off x="0" y="84867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S16-a</a:t>
          </a:r>
        </a:p>
      </xdr:txBody>
    </xdr:sp>
    <xdr:clientData/>
  </xdr:twoCellAnchor>
  <xdr:twoCellAnchor>
    <xdr:from>
      <xdr:col>6</xdr:col>
      <xdr:colOff>361950</xdr:colOff>
      <xdr:row>14</xdr:row>
      <xdr:rowOff>123825</xdr:rowOff>
    </xdr:from>
    <xdr:to>
      <xdr:col>7</xdr:col>
      <xdr:colOff>924486</xdr:colOff>
      <xdr:row>19</xdr:row>
      <xdr:rowOff>146237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36E9D522-8189-FFBD-7E64-131652367475}"/>
            </a:ext>
          </a:extLst>
        </xdr:cNvPr>
        <xdr:cNvSpPr/>
      </xdr:nvSpPr>
      <xdr:spPr>
        <a:xfrm>
          <a:off x="5257800" y="80962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S16-b</a:t>
          </a:r>
        </a:p>
      </xdr:txBody>
    </xdr:sp>
    <xdr:clientData/>
  </xdr:twoCellAnchor>
  <xdr:twoCellAnchor>
    <xdr:from>
      <xdr:col>12</xdr:col>
      <xdr:colOff>171450</xdr:colOff>
      <xdr:row>15</xdr:row>
      <xdr:rowOff>142875</xdr:rowOff>
    </xdr:from>
    <xdr:to>
      <xdr:col>13</xdr:col>
      <xdr:colOff>733986</xdr:colOff>
      <xdr:row>20</xdr:row>
      <xdr:rowOff>165287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B5F08C69-2034-F9B0-CC6E-02F83458059F}"/>
            </a:ext>
          </a:extLst>
        </xdr:cNvPr>
        <xdr:cNvSpPr/>
      </xdr:nvSpPr>
      <xdr:spPr>
        <a:xfrm>
          <a:off x="11239500" y="83058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S16-c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14258</xdr:colOff>
      <xdr:row>68</xdr:row>
      <xdr:rowOff>156687</xdr:rowOff>
    </xdr:from>
    <xdr:to>
      <xdr:col>53</xdr:col>
      <xdr:colOff>350946</xdr:colOff>
      <xdr:row>91</xdr:row>
      <xdr:rowOff>120866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0F36AA7-FC05-6E4E-8885-DEAA90F39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518967</xdr:colOff>
      <xdr:row>5</xdr:row>
      <xdr:rowOff>154709</xdr:rowOff>
    </xdr:from>
    <xdr:to>
      <xdr:col>17</xdr:col>
      <xdr:colOff>142777</xdr:colOff>
      <xdr:row>21</xdr:row>
      <xdr:rowOff>114874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2929CB-A70F-F508-9516-5E3325F85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795703</xdr:colOff>
      <xdr:row>21</xdr:row>
      <xdr:rowOff>11722</xdr:rowOff>
    </xdr:from>
    <xdr:to>
      <xdr:col>16</xdr:col>
      <xdr:colOff>108087</xdr:colOff>
      <xdr:row>36</xdr:row>
      <xdr:rowOff>102832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0633E8-653E-522E-ADF0-C8E4A66E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414129</xdr:colOff>
      <xdr:row>1</xdr:row>
      <xdr:rowOff>73715</xdr:rowOff>
    </xdr:from>
    <xdr:to>
      <xdr:col>25</xdr:col>
      <xdr:colOff>182216</xdr:colOff>
      <xdr:row>16</xdr:row>
      <xdr:rowOff>132523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4C22F8-200E-9F20-CE00-3D14EAB2E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794972</xdr:colOff>
      <xdr:row>36</xdr:row>
      <xdr:rowOff>249114</xdr:rowOff>
    </xdr:from>
    <xdr:to>
      <xdr:col>16</xdr:col>
      <xdr:colOff>107356</xdr:colOff>
      <xdr:row>51</xdr:row>
      <xdr:rowOff>157051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C5D5D39-DE78-4D82-F4C0-21AD0BCDC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62278</xdr:colOff>
      <xdr:row>16</xdr:row>
      <xdr:rowOff>14653</xdr:rowOff>
    </xdr:from>
    <xdr:to>
      <xdr:col>35</xdr:col>
      <xdr:colOff>473701</xdr:colOff>
      <xdr:row>31</xdr:row>
      <xdr:rowOff>105763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052C9E-363B-BF5F-66CA-223D65DA1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98912</xdr:colOff>
      <xdr:row>33</xdr:row>
      <xdr:rowOff>51288</xdr:rowOff>
    </xdr:from>
    <xdr:to>
      <xdr:col>35</xdr:col>
      <xdr:colOff>510335</xdr:colOff>
      <xdr:row>47</xdr:row>
      <xdr:rowOff>142398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952446-0B2E-5C7C-9F8B-5CBA87358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278422</xdr:colOff>
      <xdr:row>3</xdr:row>
      <xdr:rowOff>178203</xdr:rowOff>
    </xdr:from>
    <xdr:to>
      <xdr:col>6</xdr:col>
      <xdr:colOff>417791</xdr:colOff>
      <xdr:row>19</xdr:row>
      <xdr:rowOff>159598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735CEF-FA50-8818-1753-642E7B575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399475</xdr:colOff>
      <xdr:row>1</xdr:row>
      <xdr:rowOff>73715</xdr:rowOff>
    </xdr:from>
    <xdr:to>
      <xdr:col>33</xdr:col>
      <xdr:colOff>189543</xdr:colOff>
      <xdr:row>16</xdr:row>
      <xdr:rowOff>132523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27A67DE-A701-C2E5-6B20-754B59A04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337038</xdr:colOff>
      <xdr:row>16</xdr:row>
      <xdr:rowOff>14654</xdr:rowOff>
    </xdr:from>
    <xdr:to>
      <xdr:col>45</xdr:col>
      <xdr:colOff>184288</xdr:colOff>
      <xdr:row>31</xdr:row>
      <xdr:rowOff>105764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751A888-4FAE-4231-A7F9-907DABA0E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366347</xdr:colOff>
      <xdr:row>33</xdr:row>
      <xdr:rowOff>117231</xdr:rowOff>
    </xdr:from>
    <xdr:to>
      <xdr:col>45</xdr:col>
      <xdr:colOff>118346</xdr:colOff>
      <xdr:row>48</xdr:row>
      <xdr:rowOff>17841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2D05D43-C159-44B2-8090-099FE49AB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774838</xdr:colOff>
      <xdr:row>50</xdr:row>
      <xdr:rowOff>108293</xdr:rowOff>
    </xdr:from>
    <xdr:to>
      <xdr:col>27</xdr:col>
      <xdr:colOff>498613</xdr:colOff>
      <xdr:row>72</xdr:row>
      <xdr:rowOff>55907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91A5ED8-E616-F234-31B8-519CFA155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22777</xdr:colOff>
      <xdr:row>50</xdr:row>
      <xdr:rowOff>184493</xdr:rowOff>
    </xdr:from>
    <xdr:to>
      <xdr:col>27</xdr:col>
      <xdr:colOff>574813</xdr:colOff>
      <xdr:row>72</xdr:row>
      <xdr:rowOff>132107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0264B4E-2FD7-D1FB-D242-17007DB1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262972</xdr:colOff>
      <xdr:row>50</xdr:row>
      <xdr:rowOff>184493</xdr:rowOff>
    </xdr:from>
    <xdr:to>
      <xdr:col>39</xdr:col>
      <xdr:colOff>599661</xdr:colOff>
      <xdr:row>72</xdr:row>
      <xdr:rowOff>132107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C6B92BB-19E1-CC95-2DCD-E26715FAC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41</xdr:col>
      <xdr:colOff>406145</xdr:colOff>
      <xdr:row>70</xdr:row>
      <xdr:rowOff>129473</xdr:rowOff>
    </xdr:from>
    <xdr:to>
      <xdr:col>53</xdr:col>
      <xdr:colOff>130511</xdr:colOff>
      <xdr:row>93</xdr:row>
      <xdr:rowOff>93652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52CA288-6186-45D3-2D11-DD29AB224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55</xdr:col>
      <xdr:colOff>28102</xdr:colOff>
      <xdr:row>69</xdr:row>
      <xdr:rowOff>60254</xdr:rowOff>
    </xdr:from>
    <xdr:to>
      <xdr:col>66</xdr:col>
      <xdr:colOff>364789</xdr:colOff>
      <xdr:row>92</xdr:row>
      <xdr:rowOff>24433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64D5D2-361F-6A19-855D-4D1BB1C91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67</xdr:col>
      <xdr:colOff>49637</xdr:colOff>
      <xdr:row>68</xdr:row>
      <xdr:rowOff>152605</xdr:rowOff>
    </xdr:from>
    <xdr:to>
      <xdr:col>78</xdr:col>
      <xdr:colOff>386324</xdr:colOff>
      <xdr:row>91</xdr:row>
      <xdr:rowOff>116784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8A90C61-E5BC-64C2-19BA-CD29C29C7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42</xdr:col>
      <xdr:colOff>188429</xdr:colOff>
      <xdr:row>93</xdr:row>
      <xdr:rowOff>2276</xdr:rowOff>
    </xdr:from>
    <xdr:to>
      <xdr:col>53</xdr:col>
      <xdr:colOff>525117</xdr:colOff>
      <xdr:row>115</xdr:row>
      <xdr:rowOff>156955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4641EAC-1340-64E2-E494-994472AEF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80</xdr:col>
      <xdr:colOff>487787</xdr:colOff>
      <xdr:row>68</xdr:row>
      <xdr:rowOff>171655</xdr:rowOff>
    </xdr:from>
    <xdr:to>
      <xdr:col>92</xdr:col>
      <xdr:colOff>214874</xdr:colOff>
      <xdr:row>91</xdr:row>
      <xdr:rowOff>135834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E724B-4AF5-387F-2E5E-6C36CB036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122168</xdr:colOff>
      <xdr:row>51</xdr:row>
      <xdr:rowOff>18841</xdr:rowOff>
    </xdr:from>
    <xdr:to>
      <xdr:col>28</xdr:col>
      <xdr:colOff>61291</xdr:colOff>
      <xdr:row>72</xdr:row>
      <xdr:rowOff>156955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DBC175F-78D4-2C62-593B-06D490D17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</xdr:col>
      <xdr:colOff>362363</xdr:colOff>
      <xdr:row>51</xdr:row>
      <xdr:rowOff>18840</xdr:rowOff>
    </xdr:from>
    <xdr:to>
      <xdr:col>40</xdr:col>
      <xdr:colOff>86139</xdr:colOff>
      <xdr:row>72</xdr:row>
      <xdr:rowOff>156954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F1B75CF-38F4-C605-C510-DF3F2721A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254690</xdr:colOff>
      <xdr:row>93</xdr:row>
      <xdr:rowOff>51971</xdr:rowOff>
    </xdr:from>
    <xdr:to>
      <xdr:col>53</xdr:col>
      <xdr:colOff>591378</xdr:colOff>
      <xdr:row>116</xdr:row>
      <xdr:rowOff>16150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8D99FBA-6D17-B91A-5A74-8772DD818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67</xdr:col>
      <xdr:colOff>91050</xdr:colOff>
      <xdr:row>68</xdr:row>
      <xdr:rowOff>177453</xdr:rowOff>
    </xdr:from>
    <xdr:to>
      <xdr:col>78</xdr:col>
      <xdr:colOff>427737</xdr:colOff>
      <xdr:row>91</xdr:row>
      <xdr:rowOff>141632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1774636-C595-CF39-DE1C-134913CA9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17</xdr:col>
      <xdr:colOff>367235</xdr:colOff>
      <xdr:row>84</xdr:row>
      <xdr:rowOff>10069</xdr:rowOff>
    </xdr:from>
    <xdr:to>
      <xdr:col>29</xdr:col>
      <xdr:colOff>110597</xdr:colOff>
      <xdr:row>112</xdr:row>
      <xdr:rowOff>13641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5206F65-99F0-A484-9B7E-8A0786CA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</xdr:col>
      <xdr:colOff>6908</xdr:colOff>
      <xdr:row>21</xdr:row>
      <xdr:rowOff>44853</xdr:rowOff>
    </xdr:from>
    <xdr:to>
      <xdr:col>8</xdr:col>
      <xdr:colOff>611378</xdr:colOff>
      <xdr:row>36</xdr:row>
      <xdr:rowOff>135963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9D945D9-87F3-FAF1-4C5B-6B42FC8F0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33</xdr:col>
      <xdr:colOff>570003</xdr:colOff>
      <xdr:row>0</xdr:row>
      <xdr:rowOff>25803</xdr:rowOff>
    </xdr:from>
    <xdr:to>
      <xdr:col>42</xdr:col>
      <xdr:colOff>412473</xdr:colOff>
      <xdr:row>15</xdr:row>
      <xdr:rowOff>135963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6D9E86B-5287-507D-78A3-62F15FED3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202610</xdr:colOff>
      <xdr:row>15</xdr:row>
      <xdr:rowOff>148267</xdr:rowOff>
    </xdr:from>
    <xdr:to>
      <xdr:col>61</xdr:col>
      <xdr:colOff>45080</xdr:colOff>
      <xdr:row>31</xdr:row>
      <xdr:rowOff>40713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86B2AB-9484-1430-3998-07E898AA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164510</xdr:colOff>
      <xdr:row>34</xdr:row>
      <xdr:rowOff>24442</xdr:rowOff>
    </xdr:from>
    <xdr:to>
      <xdr:col>59</xdr:col>
      <xdr:colOff>6980</xdr:colOff>
      <xdr:row>47</xdr:row>
      <xdr:rowOff>88338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7951ECA-FB6E-B2E7-1612-71ACE6DF2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56</xdr:col>
      <xdr:colOff>243431</xdr:colOff>
      <xdr:row>93</xdr:row>
      <xdr:rowOff>12195</xdr:rowOff>
    </xdr:from>
    <xdr:to>
      <xdr:col>65</xdr:col>
      <xdr:colOff>85902</xdr:colOff>
      <xdr:row>108</xdr:row>
      <xdr:rowOff>122355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901834A-308D-CBAC-3552-BBAC884F2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243431</xdr:colOff>
      <xdr:row>109</xdr:row>
      <xdr:rowOff>101843</xdr:rowOff>
    </xdr:from>
    <xdr:to>
      <xdr:col>65</xdr:col>
      <xdr:colOff>85902</xdr:colOff>
      <xdr:row>125</xdr:row>
      <xdr:rowOff>10297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D7ABD8-A6B6-61D5-1C23-DC9472FD0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56</xdr:col>
      <xdr:colOff>299461</xdr:colOff>
      <xdr:row>126</xdr:row>
      <xdr:rowOff>113048</xdr:rowOff>
    </xdr:from>
    <xdr:to>
      <xdr:col>65</xdr:col>
      <xdr:colOff>141932</xdr:colOff>
      <xdr:row>142</xdr:row>
      <xdr:rowOff>21503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1C8BECB-1B04-D459-C394-2AE0929B6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82</xdr:col>
      <xdr:colOff>299460</xdr:colOff>
      <xdr:row>93</xdr:row>
      <xdr:rowOff>157870</xdr:rowOff>
    </xdr:from>
    <xdr:to>
      <xdr:col>91</xdr:col>
      <xdr:colOff>141930</xdr:colOff>
      <xdr:row>109</xdr:row>
      <xdr:rowOff>77530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AAA24AD-7C5A-0058-DAEF-C683EB228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82</xdr:col>
      <xdr:colOff>277049</xdr:colOff>
      <xdr:row>110</xdr:row>
      <xdr:rowOff>12193</xdr:rowOff>
    </xdr:from>
    <xdr:to>
      <xdr:col>91</xdr:col>
      <xdr:colOff>119519</xdr:colOff>
      <xdr:row>125</xdr:row>
      <xdr:rowOff>111147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66EB95D-B032-8ECC-0ECB-CCC18570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82</xdr:col>
      <xdr:colOff>232225</xdr:colOff>
      <xdr:row>126</xdr:row>
      <xdr:rowOff>124252</xdr:rowOff>
    </xdr:from>
    <xdr:to>
      <xdr:col>91</xdr:col>
      <xdr:colOff>74695</xdr:colOff>
      <xdr:row>142</xdr:row>
      <xdr:rowOff>32707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09949FF-91C0-9961-8E40-622858C91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1049055</xdr:colOff>
      <xdr:row>25</xdr:row>
      <xdr:rowOff>67265</xdr:rowOff>
    </xdr:from>
    <xdr:to>
      <xdr:col>8</xdr:col>
      <xdr:colOff>263995</xdr:colOff>
      <xdr:row>38</xdr:row>
      <xdr:rowOff>337669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7579D04-2522-CE16-7DAC-8D7FC0B7E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34</xdr:col>
      <xdr:colOff>354655</xdr:colOff>
      <xdr:row>1</xdr:row>
      <xdr:rowOff>141760</xdr:rowOff>
    </xdr:from>
    <xdr:to>
      <xdr:col>43</xdr:col>
      <xdr:colOff>197124</xdr:colOff>
      <xdr:row>17</xdr:row>
      <xdr:rowOff>61420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3EC8C14-7D85-2AB8-9F24-7AC99C0F3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53</xdr:col>
      <xdr:colOff>135375</xdr:colOff>
      <xdr:row>18</xdr:row>
      <xdr:rowOff>2591</xdr:rowOff>
    </xdr:from>
    <xdr:to>
      <xdr:col>61</xdr:col>
      <xdr:colOff>582963</xdr:colOff>
      <xdr:row>33</xdr:row>
      <xdr:rowOff>85537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2B9143E-E7AF-715F-B807-8CA1718B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51</xdr:col>
      <xdr:colOff>97275</xdr:colOff>
      <xdr:row>36</xdr:row>
      <xdr:rowOff>226148</xdr:rowOff>
    </xdr:from>
    <xdr:to>
      <xdr:col>59</xdr:col>
      <xdr:colOff>544862</xdr:colOff>
      <xdr:row>50</xdr:row>
      <xdr:rowOff>110750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50AC209B-F2DE-FA17-50FC-4AB68686F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57</xdr:col>
      <xdr:colOff>167231</xdr:colOff>
      <xdr:row>94</xdr:row>
      <xdr:rowOff>164595</xdr:rowOff>
    </xdr:from>
    <xdr:to>
      <xdr:col>66</xdr:col>
      <xdr:colOff>9702</xdr:colOff>
      <xdr:row>110</xdr:row>
      <xdr:rowOff>84255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0DE7802-3404-188F-010D-1CE73ED30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57</xdr:col>
      <xdr:colOff>167231</xdr:colOff>
      <xdr:row>111</xdr:row>
      <xdr:rowOff>16118</xdr:rowOff>
    </xdr:from>
    <xdr:to>
      <xdr:col>66</xdr:col>
      <xdr:colOff>9702</xdr:colOff>
      <xdr:row>126</xdr:row>
      <xdr:rowOff>115072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68385F9-E88F-AB76-FECD-C2A5DD9C8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57</xdr:col>
      <xdr:colOff>204211</xdr:colOff>
      <xdr:row>128</xdr:row>
      <xdr:rowOff>113048</xdr:rowOff>
    </xdr:from>
    <xdr:to>
      <xdr:col>66</xdr:col>
      <xdr:colOff>46682</xdr:colOff>
      <xdr:row>144</xdr:row>
      <xdr:rowOff>31028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29215372-1E6B-C7D3-B4C4-81EDF7237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83</xdr:col>
      <xdr:colOff>131372</xdr:colOff>
      <xdr:row>94</xdr:row>
      <xdr:rowOff>146664</xdr:rowOff>
    </xdr:from>
    <xdr:to>
      <xdr:col>91</xdr:col>
      <xdr:colOff>578960</xdr:colOff>
      <xdr:row>110</xdr:row>
      <xdr:rowOff>66324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C17F480-B02A-54F7-BB58-09525520E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83</xdr:col>
      <xdr:colOff>142579</xdr:colOff>
      <xdr:row>111</xdr:row>
      <xdr:rowOff>90634</xdr:rowOff>
    </xdr:from>
    <xdr:to>
      <xdr:col>91</xdr:col>
      <xdr:colOff>590167</xdr:colOff>
      <xdr:row>126</xdr:row>
      <xdr:rowOff>189588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DEE4AE40-425F-5919-E948-B15D3EF5A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82</xdr:col>
      <xdr:colOff>456342</xdr:colOff>
      <xdr:row>127</xdr:row>
      <xdr:rowOff>124253</xdr:rowOff>
    </xdr:from>
    <xdr:to>
      <xdr:col>91</xdr:col>
      <xdr:colOff>298812</xdr:colOff>
      <xdr:row>143</xdr:row>
      <xdr:rowOff>43913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8F0E23A2-BC5A-AD66-0AF0-7D2EE7BDA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8</xdr:col>
      <xdr:colOff>1097531</xdr:colOff>
      <xdr:row>38</xdr:row>
      <xdr:rowOff>81026</xdr:rowOff>
    </xdr:from>
    <xdr:to>
      <xdr:col>16</xdr:col>
      <xdr:colOff>409915</xdr:colOff>
      <xdr:row>54</xdr:row>
      <xdr:rowOff>169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B874AB78-069B-D1EA-5220-7FB7D02F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390265</xdr:colOff>
      <xdr:row>34</xdr:row>
      <xdr:rowOff>196964</xdr:rowOff>
    </xdr:from>
    <xdr:to>
      <xdr:col>36</xdr:col>
      <xdr:colOff>196570</xdr:colOff>
      <xdr:row>49</xdr:row>
      <xdr:rowOff>97574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79D0419-F983-1186-3ABA-934302D67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32</xdr:col>
      <xdr:colOff>414618</xdr:colOff>
      <xdr:row>9</xdr:row>
      <xdr:rowOff>33618</xdr:rowOff>
    </xdr:from>
    <xdr:to>
      <xdr:col>35</xdr:col>
      <xdr:colOff>190501</xdr:colOff>
      <xdr:row>14</xdr:row>
      <xdr:rowOff>56030</xdr:rowOff>
    </xdr:to>
    <xdr:sp macro="" textlink="">
      <xdr:nvSpPr>
        <xdr:cNvPr id="47" name="Arrow: Right 46">
          <a:extLst>
            <a:ext uri="{FF2B5EF4-FFF2-40B4-BE49-F238E27FC236}">
              <a16:creationId xmlns:a16="http://schemas.microsoft.com/office/drawing/2014/main" id="{1FFA736E-FCA7-EDD7-CCA1-7AED67AF8A99}"/>
            </a:ext>
          </a:extLst>
        </xdr:cNvPr>
        <xdr:cNvSpPr/>
      </xdr:nvSpPr>
      <xdr:spPr>
        <a:xfrm>
          <a:off x="24507265" y="1748118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6.a</a:t>
          </a:r>
        </a:p>
      </xdr:txBody>
    </xdr:sp>
    <xdr:clientData/>
  </xdr:twoCellAnchor>
  <xdr:twoCellAnchor>
    <xdr:from>
      <xdr:col>2</xdr:col>
      <xdr:colOff>186018</xdr:colOff>
      <xdr:row>26</xdr:row>
      <xdr:rowOff>186017</xdr:rowOff>
    </xdr:from>
    <xdr:to>
      <xdr:col>3</xdr:col>
      <xdr:colOff>387724</xdr:colOff>
      <xdr:row>32</xdr:row>
      <xdr:rowOff>17929</xdr:rowOff>
    </xdr:to>
    <xdr:sp macro="" textlink="">
      <xdr:nvSpPr>
        <xdr:cNvPr id="50" name="Arrow: Right 49">
          <a:extLst>
            <a:ext uri="{FF2B5EF4-FFF2-40B4-BE49-F238E27FC236}">
              <a16:creationId xmlns:a16="http://schemas.microsoft.com/office/drawing/2014/main" id="{A4811C97-017A-4853-8592-F8773CABB95C}"/>
            </a:ext>
          </a:extLst>
        </xdr:cNvPr>
        <xdr:cNvSpPr/>
      </xdr:nvSpPr>
      <xdr:spPr>
        <a:xfrm>
          <a:off x="1866900" y="5161429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5.b</a:t>
          </a:r>
        </a:p>
      </xdr:txBody>
    </xdr:sp>
    <xdr:clientData/>
  </xdr:twoCellAnchor>
  <xdr:twoCellAnchor>
    <xdr:from>
      <xdr:col>50</xdr:col>
      <xdr:colOff>459441</xdr:colOff>
      <xdr:row>26</xdr:row>
      <xdr:rowOff>56030</xdr:rowOff>
    </xdr:from>
    <xdr:to>
      <xdr:col>53</xdr:col>
      <xdr:colOff>235324</xdr:colOff>
      <xdr:row>31</xdr:row>
      <xdr:rowOff>78442</xdr:rowOff>
    </xdr:to>
    <xdr:sp macro="" textlink="">
      <xdr:nvSpPr>
        <xdr:cNvPr id="51" name="Arrow: Right 50">
          <a:extLst>
            <a:ext uri="{FF2B5EF4-FFF2-40B4-BE49-F238E27FC236}">
              <a16:creationId xmlns:a16="http://schemas.microsoft.com/office/drawing/2014/main" id="{B9F9F3E8-E3D6-34D7-411F-70DCE547A08E}"/>
            </a:ext>
          </a:extLst>
        </xdr:cNvPr>
        <xdr:cNvSpPr/>
      </xdr:nvSpPr>
      <xdr:spPr>
        <a:xfrm>
          <a:off x="35444206" y="503144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8.a-1</a:t>
          </a:r>
        </a:p>
      </xdr:txBody>
    </xdr:sp>
    <xdr:clientData/>
  </xdr:twoCellAnchor>
  <xdr:twoCellAnchor>
    <xdr:from>
      <xdr:col>49</xdr:col>
      <xdr:colOff>201706</xdr:colOff>
      <xdr:row>44</xdr:row>
      <xdr:rowOff>168089</xdr:rowOff>
    </xdr:from>
    <xdr:to>
      <xdr:col>51</xdr:col>
      <xdr:colOff>582707</xdr:colOff>
      <xdr:row>50</xdr:row>
      <xdr:rowOff>1</xdr:rowOff>
    </xdr:to>
    <xdr:sp macro="" textlink="">
      <xdr:nvSpPr>
        <xdr:cNvPr id="52" name="Arrow: Right 51">
          <a:extLst>
            <a:ext uri="{FF2B5EF4-FFF2-40B4-BE49-F238E27FC236}">
              <a16:creationId xmlns:a16="http://schemas.microsoft.com/office/drawing/2014/main" id="{E2962F72-C1FB-75FC-2C28-9B2D4346F6E7}"/>
            </a:ext>
          </a:extLst>
        </xdr:cNvPr>
        <xdr:cNvSpPr/>
      </xdr:nvSpPr>
      <xdr:spPr>
        <a:xfrm>
          <a:off x="34581353" y="8998324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8.b-1</a:t>
          </a:r>
        </a:p>
      </xdr:txBody>
    </xdr:sp>
    <xdr:clientData/>
  </xdr:twoCellAnchor>
  <xdr:twoCellAnchor>
    <xdr:from>
      <xdr:col>54</xdr:col>
      <xdr:colOff>291354</xdr:colOff>
      <xdr:row>115</xdr:row>
      <xdr:rowOff>56029</xdr:rowOff>
    </xdr:from>
    <xdr:to>
      <xdr:col>57</xdr:col>
      <xdr:colOff>67237</xdr:colOff>
      <xdr:row>120</xdr:row>
      <xdr:rowOff>78441</xdr:rowOff>
    </xdr:to>
    <xdr:sp macro="" textlink="">
      <xdr:nvSpPr>
        <xdr:cNvPr id="46" name="Arrow: Right 45">
          <a:extLst>
            <a:ext uri="{FF2B5EF4-FFF2-40B4-BE49-F238E27FC236}">
              <a16:creationId xmlns:a16="http://schemas.microsoft.com/office/drawing/2014/main" id="{75207806-F002-4063-96FE-5D206B19C40F}"/>
            </a:ext>
          </a:extLst>
        </xdr:cNvPr>
        <xdr:cNvSpPr/>
      </xdr:nvSpPr>
      <xdr:spPr>
        <a:xfrm>
          <a:off x="37696589" y="22658294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9.b</a:t>
          </a:r>
        </a:p>
      </xdr:txBody>
    </xdr:sp>
    <xdr:clientData/>
  </xdr:twoCellAnchor>
  <xdr:twoCellAnchor>
    <xdr:from>
      <xdr:col>54</xdr:col>
      <xdr:colOff>571501</xdr:colOff>
      <xdr:row>101</xdr:row>
      <xdr:rowOff>100853</xdr:rowOff>
    </xdr:from>
    <xdr:to>
      <xdr:col>57</xdr:col>
      <xdr:colOff>347384</xdr:colOff>
      <xdr:row>106</xdr:row>
      <xdr:rowOff>123265</xdr:rowOff>
    </xdr:to>
    <xdr:sp macro="" textlink="">
      <xdr:nvSpPr>
        <xdr:cNvPr id="53" name="Arrow: Right 52">
          <a:extLst>
            <a:ext uri="{FF2B5EF4-FFF2-40B4-BE49-F238E27FC236}">
              <a16:creationId xmlns:a16="http://schemas.microsoft.com/office/drawing/2014/main" id="{65F366E3-2DAD-0927-01BF-BDE703AECF6F}"/>
            </a:ext>
          </a:extLst>
        </xdr:cNvPr>
        <xdr:cNvSpPr/>
      </xdr:nvSpPr>
      <xdr:spPr>
        <a:xfrm>
          <a:off x="37976736" y="20036118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9.a</a:t>
          </a:r>
        </a:p>
      </xdr:txBody>
    </xdr:sp>
    <xdr:clientData/>
  </xdr:twoCellAnchor>
  <xdr:twoCellAnchor>
    <xdr:from>
      <xdr:col>54</xdr:col>
      <xdr:colOff>470648</xdr:colOff>
      <xdr:row>133</xdr:row>
      <xdr:rowOff>0</xdr:rowOff>
    </xdr:from>
    <xdr:to>
      <xdr:col>57</xdr:col>
      <xdr:colOff>246531</xdr:colOff>
      <xdr:row>138</xdr:row>
      <xdr:rowOff>22412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1AC79E8B-0E51-5CC3-0967-25AD429405B1}"/>
            </a:ext>
          </a:extLst>
        </xdr:cNvPr>
        <xdr:cNvSpPr/>
      </xdr:nvSpPr>
      <xdr:spPr>
        <a:xfrm>
          <a:off x="37875883" y="26053676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9.c</a:t>
          </a:r>
        </a:p>
      </xdr:txBody>
    </xdr:sp>
    <xdr:clientData/>
  </xdr:twoCellAnchor>
  <xdr:twoCellAnchor>
    <xdr:from>
      <xdr:col>80</xdr:col>
      <xdr:colOff>313764</xdr:colOff>
      <xdr:row>115</xdr:row>
      <xdr:rowOff>179294</xdr:rowOff>
    </xdr:from>
    <xdr:to>
      <xdr:col>83</xdr:col>
      <xdr:colOff>89647</xdr:colOff>
      <xdr:row>121</xdr:row>
      <xdr:rowOff>11206</xdr:rowOff>
    </xdr:to>
    <xdr:sp macro="" textlink="">
      <xdr:nvSpPr>
        <xdr:cNvPr id="55" name="Arrow: Right 54">
          <a:extLst>
            <a:ext uri="{FF2B5EF4-FFF2-40B4-BE49-F238E27FC236}">
              <a16:creationId xmlns:a16="http://schemas.microsoft.com/office/drawing/2014/main" id="{4F915B1A-979C-40D2-BB3B-2C25CE0188D0}"/>
            </a:ext>
          </a:extLst>
        </xdr:cNvPr>
        <xdr:cNvSpPr/>
      </xdr:nvSpPr>
      <xdr:spPr>
        <a:xfrm>
          <a:off x="53452058" y="22781559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10.b</a:t>
          </a:r>
        </a:p>
      </xdr:txBody>
    </xdr:sp>
    <xdr:clientData/>
  </xdr:twoCellAnchor>
  <xdr:twoCellAnchor>
    <xdr:from>
      <xdr:col>80</xdr:col>
      <xdr:colOff>414616</xdr:colOff>
      <xdr:row>100</xdr:row>
      <xdr:rowOff>89647</xdr:rowOff>
    </xdr:from>
    <xdr:to>
      <xdr:col>83</xdr:col>
      <xdr:colOff>190499</xdr:colOff>
      <xdr:row>105</xdr:row>
      <xdr:rowOff>112059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697DFC04-7B1C-4F0B-54B0-68F9733C2A9A}"/>
            </a:ext>
          </a:extLst>
        </xdr:cNvPr>
        <xdr:cNvSpPr/>
      </xdr:nvSpPr>
      <xdr:spPr>
        <a:xfrm>
          <a:off x="53552910" y="1983441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10.a</a:t>
          </a:r>
        </a:p>
      </xdr:txBody>
    </xdr:sp>
    <xdr:clientData/>
  </xdr:twoCellAnchor>
  <xdr:twoCellAnchor>
    <xdr:from>
      <xdr:col>80</xdr:col>
      <xdr:colOff>291352</xdr:colOff>
      <xdr:row>132</xdr:row>
      <xdr:rowOff>78442</xdr:rowOff>
    </xdr:from>
    <xdr:to>
      <xdr:col>83</xdr:col>
      <xdr:colOff>67235</xdr:colOff>
      <xdr:row>137</xdr:row>
      <xdr:rowOff>100854</xdr:rowOff>
    </xdr:to>
    <xdr:sp macro="" textlink="">
      <xdr:nvSpPr>
        <xdr:cNvPr id="57" name="Arrow: Right 56">
          <a:extLst>
            <a:ext uri="{FF2B5EF4-FFF2-40B4-BE49-F238E27FC236}">
              <a16:creationId xmlns:a16="http://schemas.microsoft.com/office/drawing/2014/main" id="{19344A1D-97B7-CB5C-DE8F-BD35113B524A}"/>
            </a:ext>
          </a:extLst>
        </xdr:cNvPr>
        <xdr:cNvSpPr/>
      </xdr:nvSpPr>
      <xdr:spPr>
        <a:xfrm>
          <a:off x="53429646" y="25941618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10.c</a:t>
          </a:r>
        </a:p>
      </xdr:txBody>
    </xdr:sp>
    <xdr:clientData/>
  </xdr:twoCellAnchor>
  <xdr:twoCellAnchor>
    <xdr:from>
      <xdr:col>7</xdr:col>
      <xdr:colOff>466165</xdr:colOff>
      <xdr:row>42</xdr:row>
      <xdr:rowOff>163605</xdr:rowOff>
    </xdr:from>
    <xdr:to>
      <xdr:col>9</xdr:col>
      <xdr:colOff>85165</xdr:colOff>
      <xdr:row>47</xdr:row>
      <xdr:rowOff>174811</xdr:rowOff>
    </xdr:to>
    <xdr:sp macro="" textlink="">
      <xdr:nvSpPr>
        <xdr:cNvPr id="58" name="Arrow: Right 57">
          <a:extLst>
            <a:ext uri="{FF2B5EF4-FFF2-40B4-BE49-F238E27FC236}">
              <a16:creationId xmlns:a16="http://schemas.microsoft.com/office/drawing/2014/main" id="{DAC7EB32-45A2-75B8-F355-93F2E091CC8F}"/>
            </a:ext>
          </a:extLst>
        </xdr:cNvPr>
        <xdr:cNvSpPr/>
      </xdr:nvSpPr>
      <xdr:spPr>
        <a:xfrm>
          <a:off x="7380194" y="8601634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</a:t>
          </a:r>
        </a:p>
      </xdr:txBody>
    </xdr:sp>
    <xdr:clientData/>
  </xdr:twoCellAnchor>
  <xdr:twoCellAnchor>
    <xdr:from>
      <xdr:col>26</xdr:col>
      <xdr:colOff>201706</xdr:colOff>
      <xdr:row>40</xdr:row>
      <xdr:rowOff>-1</xdr:rowOff>
    </xdr:from>
    <xdr:to>
      <xdr:col>28</xdr:col>
      <xdr:colOff>582707</xdr:colOff>
      <xdr:row>45</xdr:row>
      <xdr:rowOff>0</xdr:rowOff>
    </xdr:to>
    <xdr:sp macro="" textlink="">
      <xdr:nvSpPr>
        <xdr:cNvPr id="59" name="Arrow: Right 58">
          <a:extLst>
            <a:ext uri="{FF2B5EF4-FFF2-40B4-BE49-F238E27FC236}">
              <a16:creationId xmlns:a16="http://schemas.microsoft.com/office/drawing/2014/main" id="{30B0A72E-325E-477E-B012-2E18525312FA}"/>
            </a:ext>
          </a:extLst>
        </xdr:cNvPr>
        <xdr:cNvSpPr/>
      </xdr:nvSpPr>
      <xdr:spPr>
        <a:xfrm>
          <a:off x="20663647" y="8045823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S4</a:t>
          </a:r>
        </a:p>
      </xdr:txBody>
    </xdr:sp>
    <xdr:clientData/>
  </xdr:twoCellAnchor>
  <xdr:twoCellAnchor>
    <xdr:from>
      <xdr:col>0</xdr:col>
      <xdr:colOff>0</xdr:colOff>
      <xdr:row>6</xdr:row>
      <xdr:rowOff>134471</xdr:rowOff>
    </xdr:from>
    <xdr:to>
      <xdr:col>1</xdr:col>
      <xdr:colOff>762001</xdr:colOff>
      <xdr:row>11</xdr:row>
      <xdr:rowOff>156883</xdr:rowOff>
    </xdr:to>
    <xdr:sp macro="" textlink="">
      <xdr:nvSpPr>
        <xdr:cNvPr id="60" name="Arrow: Right 59">
          <a:extLst>
            <a:ext uri="{FF2B5EF4-FFF2-40B4-BE49-F238E27FC236}">
              <a16:creationId xmlns:a16="http://schemas.microsoft.com/office/drawing/2014/main" id="{F2B48D38-B37A-485A-B2C8-10D82A50E80F}"/>
            </a:ext>
          </a:extLst>
        </xdr:cNvPr>
        <xdr:cNvSpPr/>
      </xdr:nvSpPr>
      <xdr:spPr>
        <a:xfrm>
          <a:off x="0" y="1277471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S7-a</a:t>
          </a:r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0.39708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5" y="2009368"/>
          <a:ext cx="92687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2mN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0.57985</cdr:x>
      <cdr:y>0.54744</cdr:y>
    </cdr:from>
    <cdr:to>
      <cdr:x>0.94448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98D89B-DEE5-277D-22F5-5C0DB8C28852}"/>
            </a:ext>
          </a:extLst>
        </cdr:cNvPr>
        <cdr:cNvSpPr txBox="1"/>
      </cdr:nvSpPr>
      <cdr:spPr>
        <a:xfrm xmlns:a="http://schemas.openxmlformats.org/drawingml/2006/main">
          <a:off x="3099288" y="1657351"/>
          <a:ext cx="1948962" cy="6667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0.381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49617" y="2193736"/>
          <a:ext cx="1046236" cy="30345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0.45897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43274" y="361551"/>
          <a:ext cx="1413769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0.40526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1" y="360555"/>
          <a:ext cx="112110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0.18602</cdr:y>
    </cdr:from>
    <cdr:to>
      <cdr:x>0.40356</cdr:x>
      <cdr:y>0.27332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43215" y="552050"/>
          <a:ext cx="1407302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0.15826</cdr:y>
    </cdr:from>
    <cdr:to>
      <cdr:x>0.42225</cdr:x>
      <cdr:y>0.26021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469657"/>
          <a:ext cx="1495478" cy="30256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0.19602</cdr:y>
    </cdr:from>
    <cdr:to>
      <cdr:x>0.42225</cdr:x>
      <cdr:y>0.29797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581721"/>
          <a:ext cx="1495490" cy="30255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0.40144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26385" y="462397"/>
          <a:ext cx="1396648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0.41354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6016" y="461936"/>
          <a:ext cx="1480000" cy="2588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0.14794</cdr:x>
      <cdr:y>0.23133</cdr:y>
    </cdr:from>
    <cdr:to>
      <cdr:x>0.42413</cdr:x>
      <cdr:y>0.31863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82408" y="686509"/>
          <a:ext cx="1460639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0.45643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892" y="334049"/>
          <a:ext cx="1408621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0.45897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43274" y="361551"/>
          <a:ext cx="1413769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0.40526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1" y="360555"/>
          <a:ext cx="112110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0.18602</cdr:y>
    </cdr:from>
    <cdr:to>
      <cdr:x>0.40356</cdr:x>
      <cdr:y>0.27332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43215" y="552050"/>
          <a:ext cx="1407302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0.15826</cdr:y>
    </cdr:from>
    <cdr:to>
      <cdr:x>0.42225</cdr:x>
      <cdr:y>0.26021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469657"/>
          <a:ext cx="1495478" cy="30256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0.13947</cdr:x>
      <cdr:y>0.19602</cdr:y>
    </cdr:from>
    <cdr:to>
      <cdr:x>0.42225</cdr:x>
      <cdr:y>0.29797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7591" y="581721"/>
          <a:ext cx="1495490" cy="30255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0.40144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26385" y="462397"/>
          <a:ext cx="1396648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0.13735</cdr:x>
      <cdr:y>0.15581</cdr:y>
    </cdr:from>
    <cdr:to>
      <cdr:x>0.41354</cdr:x>
      <cdr:y>0.24311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36016" y="461936"/>
          <a:ext cx="1480000" cy="2588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0.14794</cdr:x>
      <cdr:y>0.23133</cdr:y>
    </cdr:from>
    <cdr:to>
      <cdr:x>0.42413</cdr:x>
      <cdr:y>0.31863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782408" y="686509"/>
          <a:ext cx="1460639" cy="25907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0.39708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5" y="2009368"/>
          <a:ext cx="92687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2mN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mN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545473</xdr:colOff>
      <xdr:row>4</xdr:row>
      <xdr:rowOff>71994</xdr:rowOff>
    </xdr:from>
    <xdr:to>
      <xdr:col>15</xdr:col>
      <xdr:colOff>550284</xdr:colOff>
      <xdr:row>20</xdr:row>
      <xdr:rowOff>40728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25475-1DDC-4FEE-8236-77BF62236E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109904</xdr:colOff>
      <xdr:row>4</xdr:row>
      <xdr:rowOff>109903</xdr:rowOff>
    </xdr:from>
    <xdr:to>
      <xdr:col>23</xdr:col>
      <xdr:colOff>508107</xdr:colOff>
      <xdr:row>19</xdr:row>
      <xdr:rowOff>168711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F04A7-D709-4394-8AE6-7C98E3D8E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227134</xdr:colOff>
      <xdr:row>22</xdr:row>
      <xdr:rowOff>139211</xdr:rowOff>
    </xdr:from>
    <xdr:to>
      <xdr:col>17</xdr:col>
      <xdr:colOff>30422</xdr:colOff>
      <xdr:row>37</xdr:row>
      <xdr:rowOff>39821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972832-AA4F-41C3-9C3B-BAD14E8D1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58615</xdr:colOff>
      <xdr:row>21</xdr:row>
      <xdr:rowOff>139212</xdr:rowOff>
    </xdr:from>
    <xdr:to>
      <xdr:col>36</xdr:col>
      <xdr:colOff>470038</xdr:colOff>
      <xdr:row>36</xdr:row>
      <xdr:rowOff>39822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6CEBDD-479F-4BEA-B375-B3F27B85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468923</xdr:colOff>
      <xdr:row>10</xdr:row>
      <xdr:rowOff>183173</xdr:rowOff>
    </xdr:from>
    <xdr:to>
      <xdr:col>7</xdr:col>
      <xdr:colOff>831604</xdr:colOff>
      <xdr:row>26</xdr:row>
      <xdr:rowOff>155330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A16222-A7B3-4892-92C9-C33D4222B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65942</xdr:colOff>
      <xdr:row>4</xdr:row>
      <xdr:rowOff>146538</xdr:rowOff>
    </xdr:from>
    <xdr:to>
      <xdr:col>31</xdr:col>
      <xdr:colOff>464144</xdr:colOff>
      <xdr:row>20</xdr:row>
      <xdr:rowOff>14846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740360-E55F-4116-B21D-168E5373C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80597</xdr:colOff>
      <xdr:row>33</xdr:row>
      <xdr:rowOff>175847</xdr:rowOff>
    </xdr:from>
    <xdr:to>
      <xdr:col>45</xdr:col>
      <xdr:colOff>440730</xdr:colOff>
      <xdr:row>49</xdr:row>
      <xdr:rowOff>91111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857CEA-F529-4F58-B47D-18E206B62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85725</xdr:colOff>
      <xdr:row>18</xdr:row>
      <xdr:rowOff>57150</xdr:rowOff>
    </xdr:from>
    <xdr:to>
      <xdr:col>53</xdr:col>
      <xdr:colOff>537795</xdr:colOff>
      <xdr:row>32</xdr:row>
      <xdr:rowOff>140096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8EEAD96-64F1-45C4-ACDD-C3F3AB0B9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57150</xdr:colOff>
      <xdr:row>21</xdr:row>
      <xdr:rowOff>114300</xdr:rowOff>
    </xdr:from>
    <xdr:to>
      <xdr:col>54</xdr:col>
      <xdr:colOff>509220</xdr:colOff>
      <xdr:row>36</xdr:row>
      <xdr:rowOff>6746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F35FFE-C32C-5185-F3DF-F5EEECFE20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608134</xdr:colOff>
      <xdr:row>25</xdr:row>
      <xdr:rowOff>186836</xdr:rowOff>
    </xdr:from>
    <xdr:to>
      <xdr:col>17</xdr:col>
      <xdr:colOff>411422</xdr:colOff>
      <xdr:row>39</xdr:row>
      <xdr:rowOff>87446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040B51-3557-61A9-BF81-6BAF81E24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449140</xdr:colOff>
      <xdr:row>23</xdr:row>
      <xdr:rowOff>101112</xdr:rowOff>
    </xdr:from>
    <xdr:to>
      <xdr:col>37</xdr:col>
      <xdr:colOff>250963</xdr:colOff>
      <xdr:row>37</xdr:row>
      <xdr:rowOff>182697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A57F545-AD7D-8A08-E540-B9CEF5E98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523875</xdr:colOff>
      <xdr:row>28</xdr:row>
      <xdr:rowOff>180975</xdr:rowOff>
    </xdr:from>
    <xdr:to>
      <xdr:col>46</xdr:col>
      <xdr:colOff>286311</xdr:colOff>
      <xdr:row>34</xdr:row>
      <xdr:rowOff>3362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96091F5C-3FB2-48E2-BE6A-D1E92ACE054C}"/>
            </a:ext>
          </a:extLst>
        </xdr:cNvPr>
        <xdr:cNvSpPr/>
      </xdr:nvSpPr>
      <xdr:spPr>
        <a:xfrm>
          <a:off x="30079950" y="57150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8.b-2</a:t>
          </a:r>
        </a:p>
      </xdr:txBody>
    </xdr:sp>
    <xdr:clientData/>
  </xdr:twoCellAnchor>
  <xdr:twoCellAnchor>
    <xdr:from>
      <xdr:col>8</xdr:col>
      <xdr:colOff>266700</xdr:colOff>
      <xdr:row>30</xdr:row>
      <xdr:rowOff>9525</xdr:rowOff>
    </xdr:from>
    <xdr:to>
      <xdr:col>9</xdr:col>
      <xdr:colOff>810186</xdr:colOff>
      <xdr:row>35</xdr:row>
      <xdr:rowOff>22412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5683CDD-F4BD-43A3-9986-5E2CA8FB6C94}"/>
            </a:ext>
          </a:extLst>
        </xdr:cNvPr>
        <xdr:cNvSpPr/>
      </xdr:nvSpPr>
      <xdr:spPr>
        <a:xfrm>
          <a:off x="7620000" y="59245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S2</a:t>
          </a:r>
        </a:p>
      </xdr:txBody>
    </xdr:sp>
    <xdr:clientData/>
  </xdr:twoCellAnchor>
  <xdr:twoCellAnchor>
    <xdr:from>
      <xdr:col>27</xdr:col>
      <xdr:colOff>219075</xdr:colOff>
      <xdr:row>28</xdr:row>
      <xdr:rowOff>19050</xdr:rowOff>
    </xdr:from>
    <xdr:to>
      <xdr:col>29</xdr:col>
      <xdr:colOff>591111</xdr:colOff>
      <xdr:row>33</xdr:row>
      <xdr:rowOff>31937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4C1F48F6-9389-4EDC-BFBE-033111C4D9B5}"/>
            </a:ext>
          </a:extLst>
        </xdr:cNvPr>
        <xdr:cNvSpPr/>
      </xdr:nvSpPr>
      <xdr:spPr>
        <a:xfrm>
          <a:off x="20021550" y="55530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S5</a:t>
          </a:r>
        </a:p>
      </xdr:txBody>
    </xdr:sp>
    <xdr:clientData/>
  </xdr:twoCellAnchor>
  <xdr:twoCellAnchor>
    <xdr:from>
      <xdr:col>0</xdr:col>
      <xdr:colOff>533400</xdr:colOff>
      <xdr:row>16</xdr:row>
      <xdr:rowOff>142875</xdr:rowOff>
    </xdr:from>
    <xdr:to>
      <xdr:col>2</xdr:col>
      <xdr:colOff>629211</xdr:colOff>
      <xdr:row>21</xdr:row>
      <xdr:rowOff>165287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82B2E8B-42EC-4C8F-93A8-4243A136BE23}"/>
            </a:ext>
          </a:extLst>
        </xdr:cNvPr>
        <xdr:cNvSpPr/>
      </xdr:nvSpPr>
      <xdr:spPr>
        <a:xfrm>
          <a:off x="533400" y="31908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S8-a</a:t>
          </a:r>
        </a:p>
      </xdr:txBody>
    </xdr:sp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0.44416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7" y="2009360"/>
          <a:ext cx="1146662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12.5mN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0.58807</cdr:x>
      <cdr:y>0.56631</cdr:y>
    </cdr:from>
    <cdr:to>
      <cdr:x>0.94448</cdr:x>
      <cdr:y>0.75992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6D8BEC73-35DC-4EF1-DA71-0E7EC5AA6BEE}"/>
            </a:ext>
          </a:extLst>
        </cdr:cNvPr>
        <cdr:cNvSpPr txBox="1"/>
      </cdr:nvSpPr>
      <cdr:spPr>
        <a:xfrm xmlns:a="http://schemas.openxmlformats.org/drawingml/2006/main">
          <a:off x="3143251" y="1714499"/>
          <a:ext cx="1904999" cy="58615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0.1508</cdr:y>
    </cdr:from>
    <cdr:to>
      <cdr:x>0.41111</cdr:x>
      <cdr:y>0.2381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446280"/>
          <a:ext cx="115226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0.1508</cdr:y>
    </cdr:from>
    <cdr:to>
      <cdr:x>0.41111</cdr:x>
      <cdr:y>0.2381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446280"/>
          <a:ext cx="115226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0.19854</cdr:x>
      <cdr:y>0.67809</cdr:y>
    </cdr:from>
    <cdr:to>
      <cdr:x>0.44416</cdr:x>
      <cdr:y>0.7736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26857" y="2009360"/>
          <a:ext cx="1146662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12.5mN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mN</a:t>
          </a: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646236</xdr:colOff>
      <xdr:row>3</xdr:row>
      <xdr:rowOff>130419</xdr:rowOff>
    </xdr:from>
    <xdr:to>
      <xdr:col>17</xdr:col>
      <xdr:colOff>38515</xdr:colOff>
      <xdr:row>19</xdr:row>
      <xdr:rowOff>99153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085E7-82A4-4D3B-BACA-FDC933AA8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234462</xdr:colOff>
      <xdr:row>3</xdr:row>
      <xdr:rowOff>65943</xdr:rowOff>
    </xdr:from>
    <xdr:to>
      <xdr:col>25</xdr:col>
      <xdr:colOff>24530</xdr:colOff>
      <xdr:row>18</xdr:row>
      <xdr:rowOff>124751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44523-EC01-43F3-8C6C-1B9628562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827944</xdr:colOff>
      <xdr:row>23</xdr:row>
      <xdr:rowOff>14653</xdr:rowOff>
    </xdr:from>
    <xdr:to>
      <xdr:col>17</xdr:col>
      <xdr:colOff>198944</xdr:colOff>
      <xdr:row>37</xdr:row>
      <xdr:rowOff>105763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93F0F-24B4-41D4-841C-8BA4A26EC0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95250</xdr:colOff>
      <xdr:row>23</xdr:row>
      <xdr:rowOff>14653</xdr:rowOff>
    </xdr:from>
    <xdr:to>
      <xdr:col>36</xdr:col>
      <xdr:colOff>506673</xdr:colOff>
      <xdr:row>37</xdr:row>
      <xdr:rowOff>105763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7FB998-DC8A-419E-B9E0-8F84A0F32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476250</xdr:colOff>
      <xdr:row>9</xdr:row>
      <xdr:rowOff>109904</xdr:rowOff>
    </xdr:from>
    <xdr:to>
      <xdr:col>9</xdr:col>
      <xdr:colOff>238123</xdr:colOff>
      <xdr:row>25</xdr:row>
      <xdr:rowOff>89388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B72D46-4816-42A2-8EAB-EB8D68529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446943</xdr:colOff>
      <xdr:row>3</xdr:row>
      <xdr:rowOff>65942</xdr:rowOff>
    </xdr:from>
    <xdr:to>
      <xdr:col>33</xdr:col>
      <xdr:colOff>237011</xdr:colOff>
      <xdr:row>18</xdr:row>
      <xdr:rowOff>124750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A945A7-7EFC-4F7B-80B4-15ACECC5E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175847</xdr:colOff>
      <xdr:row>33</xdr:row>
      <xdr:rowOff>43962</xdr:rowOff>
    </xdr:from>
    <xdr:to>
      <xdr:col>45</xdr:col>
      <xdr:colOff>535980</xdr:colOff>
      <xdr:row>48</xdr:row>
      <xdr:rowOff>149726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64FF1C-89C4-4DF1-A88F-90924314F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323850</xdr:colOff>
      <xdr:row>18</xdr:row>
      <xdr:rowOff>85725</xdr:rowOff>
    </xdr:from>
    <xdr:to>
      <xdr:col>51</xdr:col>
      <xdr:colOff>166320</xdr:colOff>
      <xdr:row>32</xdr:row>
      <xdr:rowOff>168671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45FAF6-39DB-4736-A4C6-AACC58012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247650</xdr:colOff>
      <xdr:row>14</xdr:row>
      <xdr:rowOff>161925</xdr:rowOff>
    </xdr:from>
    <xdr:to>
      <xdr:col>53</xdr:col>
      <xdr:colOff>90120</xdr:colOff>
      <xdr:row>29</xdr:row>
      <xdr:rowOff>63896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E8A4F0E-2335-3A42-E355-3364C4137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170719</xdr:colOff>
      <xdr:row>25</xdr:row>
      <xdr:rowOff>90853</xdr:rowOff>
    </xdr:from>
    <xdr:to>
      <xdr:col>17</xdr:col>
      <xdr:colOff>579944</xdr:colOff>
      <xdr:row>38</xdr:row>
      <xdr:rowOff>372463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424E6D9-B393-FEB7-20A6-EA8738970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29</xdr:col>
      <xdr:colOff>504825</xdr:colOff>
      <xdr:row>25</xdr:row>
      <xdr:rowOff>5128</xdr:rowOff>
    </xdr:from>
    <xdr:to>
      <xdr:col>37</xdr:col>
      <xdr:colOff>306648</xdr:colOff>
      <xdr:row>38</xdr:row>
      <xdr:rowOff>286738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D29D316-C16F-2A44-561F-D688FC67A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42</xdr:col>
      <xdr:colOff>209550</xdr:colOff>
      <xdr:row>18</xdr:row>
      <xdr:rowOff>85725</xdr:rowOff>
    </xdr:from>
    <xdr:to>
      <xdr:col>44</xdr:col>
      <xdr:colOff>581586</xdr:colOff>
      <xdr:row>23</xdr:row>
      <xdr:rowOff>108137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22546175-7FE0-477B-B1C8-B95C330F7925}"/>
            </a:ext>
          </a:extLst>
        </xdr:cNvPr>
        <xdr:cNvSpPr/>
      </xdr:nvSpPr>
      <xdr:spPr>
        <a:xfrm>
          <a:off x="29451300" y="35147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8.b-3</a:t>
          </a:r>
        </a:p>
      </xdr:txBody>
    </xdr:sp>
    <xdr:clientData/>
  </xdr:twoCellAnchor>
  <xdr:twoCellAnchor>
    <xdr:from>
      <xdr:col>8</xdr:col>
      <xdr:colOff>981075</xdr:colOff>
      <xdr:row>29</xdr:row>
      <xdr:rowOff>85725</xdr:rowOff>
    </xdr:from>
    <xdr:to>
      <xdr:col>10</xdr:col>
      <xdr:colOff>410136</xdr:colOff>
      <xdr:row>34</xdr:row>
      <xdr:rowOff>98612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2F9445C9-89C0-4466-8AE8-14BCBFBBCEFD}"/>
            </a:ext>
          </a:extLst>
        </xdr:cNvPr>
        <xdr:cNvSpPr/>
      </xdr:nvSpPr>
      <xdr:spPr>
        <a:xfrm>
          <a:off x="8553450" y="58102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S3</a:t>
          </a:r>
        </a:p>
      </xdr:txBody>
    </xdr:sp>
    <xdr:clientData/>
  </xdr:twoCellAnchor>
  <xdr:twoCellAnchor>
    <xdr:from>
      <xdr:col>27</xdr:col>
      <xdr:colOff>247650</xdr:colOff>
      <xdr:row>29</xdr:row>
      <xdr:rowOff>85725</xdr:rowOff>
    </xdr:from>
    <xdr:to>
      <xdr:col>30</xdr:col>
      <xdr:colOff>10086</xdr:colOff>
      <xdr:row>34</xdr:row>
      <xdr:rowOff>98612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297C3C72-A05E-4A6E-B54E-7EE398FAB8B5}"/>
            </a:ext>
          </a:extLst>
        </xdr:cNvPr>
        <xdr:cNvSpPr/>
      </xdr:nvSpPr>
      <xdr:spPr>
        <a:xfrm>
          <a:off x="20345400" y="58102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S6</a:t>
          </a:r>
        </a:p>
      </xdr:txBody>
    </xdr:sp>
    <xdr:clientData/>
  </xdr:twoCellAnchor>
  <xdr:twoCellAnchor>
    <xdr:from>
      <xdr:col>2</xdr:col>
      <xdr:colOff>447675</xdr:colOff>
      <xdr:row>15</xdr:row>
      <xdr:rowOff>9525</xdr:rowOff>
    </xdr:from>
    <xdr:to>
      <xdr:col>4</xdr:col>
      <xdr:colOff>38661</xdr:colOff>
      <xdr:row>20</xdr:row>
      <xdr:rowOff>31937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9E223287-545D-4711-B41D-DEB6B6C564C3}"/>
            </a:ext>
          </a:extLst>
        </xdr:cNvPr>
        <xdr:cNvSpPr/>
      </xdr:nvSpPr>
      <xdr:spPr>
        <a:xfrm>
          <a:off x="2162175" y="28670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S9-a</a:t>
          </a:r>
        </a:p>
      </xdr:txBody>
    </xdr:sp>
    <xdr:clientData/>
  </xdr:twoCell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0.18912</cdr:x>
      <cdr:y>0.69045</cdr:y>
    </cdr:from>
    <cdr:to>
      <cdr:x>0.43474</cdr:x>
      <cdr:y>0.78596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82895" y="2045994"/>
          <a:ext cx="114664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32mN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0.57848</cdr:x>
      <cdr:y>0.57599</cdr:y>
    </cdr:from>
    <cdr:to>
      <cdr:x>0.939</cdr:x>
      <cdr:y>0.77444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F457EF-5380-186F-7377-4B2BED86D59D}"/>
            </a:ext>
          </a:extLst>
        </cdr:cNvPr>
        <cdr:cNvSpPr txBox="1"/>
      </cdr:nvSpPr>
      <cdr:spPr>
        <a:xfrm xmlns:a="http://schemas.openxmlformats.org/drawingml/2006/main">
          <a:off x="3091961" y="1743808"/>
          <a:ext cx="1926981" cy="60080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0.65018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92697" y="282437"/>
          <a:ext cx="1855305" cy="42241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0.40336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61" y="2046003"/>
          <a:ext cx="1036776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0.19131</cdr:x>
      <cdr:y>0.20873</cdr:y>
    </cdr:from>
    <cdr:to>
      <cdr:x>0.40754</cdr:x>
      <cdr:y>0.29603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440" y="617742"/>
          <a:ext cx="1152262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0.19131</cdr:x>
      <cdr:y>0.20873</cdr:y>
    </cdr:from>
    <cdr:to>
      <cdr:x>0.40754</cdr:x>
      <cdr:y>0.29603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440" y="617742"/>
          <a:ext cx="1152262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0.18912</cdr:x>
      <cdr:y>0.69045</cdr:y>
    </cdr:from>
    <cdr:to>
      <cdr:x>0.43474</cdr:x>
      <cdr:y>0.78596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82895" y="2045994"/>
          <a:ext cx="1146644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32mN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0.18128</cdr:x>
      <cdr:y>0.69046</cdr:y>
    </cdr:from>
    <cdr:to>
      <cdr:x>0.43789</cdr:x>
      <cdr:y>0.78597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846281" y="2046015"/>
          <a:ext cx="1197931" cy="28302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mN</a:t>
          </a: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593480</xdr:colOff>
      <xdr:row>3</xdr:row>
      <xdr:rowOff>0</xdr:rowOff>
    </xdr:from>
    <xdr:to>
      <xdr:col>16</xdr:col>
      <xdr:colOff>583636</xdr:colOff>
      <xdr:row>18</xdr:row>
      <xdr:rowOff>159234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394F2-32C6-422B-A9F3-B30E5FDFE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578826</xdr:colOff>
      <xdr:row>19</xdr:row>
      <xdr:rowOff>139210</xdr:rowOff>
    </xdr:from>
    <xdr:to>
      <xdr:col>16</xdr:col>
      <xdr:colOff>596187</xdr:colOff>
      <xdr:row>35</xdr:row>
      <xdr:rowOff>56385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91CF5-B91D-45F3-83C0-612DAC3ED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117231</xdr:colOff>
      <xdr:row>1</xdr:row>
      <xdr:rowOff>73269</xdr:rowOff>
    </xdr:from>
    <xdr:to>
      <xdr:col>24</xdr:col>
      <xdr:colOff>515434</xdr:colOff>
      <xdr:row>16</xdr:row>
      <xdr:rowOff>132077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FB840-3089-4447-916F-07DC6EF6F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139212</xdr:colOff>
      <xdr:row>18</xdr:row>
      <xdr:rowOff>131885</xdr:rowOff>
    </xdr:from>
    <xdr:to>
      <xdr:col>35</xdr:col>
      <xdr:colOff>550634</xdr:colOff>
      <xdr:row>34</xdr:row>
      <xdr:rowOff>32495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BD5466-05E2-44E2-A48C-CA151ACB1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279889</xdr:colOff>
      <xdr:row>7</xdr:row>
      <xdr:rowOff>150202</xdr:rowOff>
    </xdr:from>
    <xdr:to>
      <xdr:col>9</xdr:col>
      <xdr:colOff>356820</xdr:colOff>
      <xdr:row>23</xdr:row>
      <xdr:rowOff>129686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32EC79-D60C-4896-996F-4A0FABCD7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124558</xdr:colOff>
      <xdr:row>1</xdr:row>
      <xdr:rowOff>73269</xdr:rowOff>
    </xdr:from>
    <xdr:to>
      <xdr:col>32</xdr:col>
      <xdr:colOff>522760</xdr:colOff>
      <xdr:row>16</xdr:row>
      <xdr:rowOff>132077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8AB5D2-4F71-4761-96EA-794DB3C15C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490904</xdr:colOff>
      <xdr:row>16</xdr:row>
      <xdr:rowOff>102577</xdr:rowOff>
    </xdr:from>
    <xdr:to>
      <xdr:col>45</xdr:col>
      <xdr:colOff>338153</xdr:colOff>
      <xdr:row>31</xdr:row>
      <xdr:rowOff>179033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6DD210-46D1-453F-8397-AB9CCC4B1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682072</xdr:colOff>
      <xdr:row>35</xdr:row>
      <xdr:rowOff>183045</xdr:rowOff>
    </xdr:from>
    <xdr:to>
      <xdr:col>18</xdr:col>
      <xdr:colOff>77282</xdr:colOff>
      <xdr:row>51</xdr:row>
      <xdr:rowOff>100220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4B763A-24A8-4323-9F41-89C9B351D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8283</xdr:colOff>
      <xdr:row>35</xdr:row>
      <xdr:rowOff>107674</xdr:rowOff>
    </xdr:from>
    <xdr:to>
      <xdr:col>36</xdr:col>
      <xdr:colOff>433849</xdr:colOff>
      <xdr:row>51</xdr:row>
      <xdr:rowOff>27334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C90E0A7-A59E-47EF-B35F-CF6CB6B67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523875</xdr:colOff>
      <xdr:row>0</xdr:row>
      <xdr:rowOff>180975</xdr:rowOff>
    </xdr:from>
    <xdr:to>
      <xdr:col>50</xdr:col>
      <xdr:colOff>366345</xdr:colOff>
      <xdr:row>16</xdr:row>
      <xdr:rowOff>92471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0AF963-0B2C-47D0-80DB-3B937CBD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186772</xdr:colOff>
      <xdr:row>39</xdr:row>
      <xdr:rowOff>144945</xdr:rowOff>
    </xdr:from>
    <xdr:to>
      <xdr:col>19</xdr:col>
      <xdr:colOff>10607</xdr:colOff>
      <xdr:row>55</xdr:row>
      <xdr:rowOff>62120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52DCC07-E273-9572-811E-10F7CB2A1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494058</xdr:colOff>
      <xdr:row>38</xdr:row>
      <xdr:rowOff>21949</xdr:rowOff>
    </xdr:from>
    <xdr:to>
      <xdr:col>37</xdr:col>
      <xdr:colOff>310024</xdr:colOff>
      <xdr:row>53</xdr:row>
      <xdr:rowOff>132109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66BFBB-A071-7E80-A90C-1F1005777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447675</xdr:colOff>
      <xdr:row>2</xdr:row>
      <xdr:rowOff>152400</xdr:rowOff>
    </xdr:from>
    <xdr:to>
      <xdr:col>51</xdr:col>
      <xdr:colOff>290145</xdr:colOff>
      <xdr:row>18</xdr:row>
      <xdr:rowOff>63896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32CF1C4-2ED1-27F8-97F3-285A8EDE8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1038225</xdr:colOff>
      <xdr:row>42</xdr:row>
      <xdr:rowOff>76200</xdr:rowOff>
    </xdr:from>
    <xdr:to>
      <xdr:col>10</xdr:col>
      <xdr:colOff>343461</xdr:colOff>
      <xdr:row>47</xdr:row>
      <xdr:rowOff>98612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C9258668-ACDF-4349-B387-29B5B270F08C}"/>
            </a:ext>
          </a:extLst>
        </xdr:cNvPr>
        <xdr:cNvSpPr/>
      </xdr:nvSpPr>
      <xdr:spPr>
        <a:xfrm>
          <a:off x="8743950" y="81153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5.b</a:t>
          </a:r>
        </a:p>
      </xdr:txBody>
    </xdr:sp>
    <xdr:clientData/>
  </xdr:twoCellAnchor>
  <xdr:twoCellAnchor>
    <xdr:from>
      <xdr:col>26</xdr:col>
      <xdr:colOff>217715</xdr:colOff>
      <xdr:row>44</xdr:row>
      <xdr:rowOff>27214</xdr:rowOff>
    </xdr:from>
    <xdr:to>
      <xdr:col>28</xdr:col>
      <xdr:colOff>584308</xdr:colOff>
      <xdr:row>49</xdr:row>
      <xdr:rowOff>49626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7FA8ED50-C7F8-4BFE-B4DC-AA269B322FCC}"/>
            </a:ext>
          </a:extLst>
        </xdr:cNvPr>
        <xdr:cNvSpPr/>
      </xdr:nvSpPr>
      <xdr:spPr>
        <a:xfrm>
          <a:off x="20016108" y="8463643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6.b</a:t>
          </a:r>
        </a:p>
      </xdr:txBody>
    </xdr:sp>
    <xdr:clientData/>
  </xdr:twoCellAnchor>
  <xdr:twoCellAnchor>
    <xdr:from>
      <xdr:col>40</xdr:col>
      <xdr:colOff>489857</xdr:colOff>
      <xdr:row>9</xdr:row>
      <xdr:rowOff>136072</xdr:rowOff>
    </xdr:from>
    <xdr:to>
      <xdr:col>43</xdr:col>
      <xdr:colOff>244129</xdr:colOff>
      <xdr:row>14</xdr:row>
      <xdr:rowOff>158484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D291767-6A48-4445-9172-780A0315E9C4}"/>
            </a:ext>
          </a:extLst>
        </xdr:cNvPr>
        <xdr:cNvSpPr/>
      </xdr:nvSpPr>
      <xdr:spPr>
        <a:xfrm>
          <a:off x="28860750" y="185057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8.a-2</a:t>
          </a:r>
        </a:p>
      </xdr:txBody>
    </xdr:sp>
    <xdr:clientData/>
  </xdr:twoCellAnchor>
  <xdr:twoCellAnchor>
    <xdr:from>
      <xdr:col>2</xdr:col>
      <xdr:colOff>762000</xdr:colOff>
      <xdr:row>13</xdr:row>
      <xdr:rowOff>57150</xdr:rowOff>
    </xdr:from>
    <xdr:to>
      <xdr:col>4</xdr:col>
      <xdr:colOff>352986</xdr:colOff>
      <xdr:row>18</xdr:row>
      <xdr:rowOff>79562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1AF4E1CF-B9B4-4DC1-AC28-65D91D5199D0}"/>
            </a:ext>
          </a:extLst>
        </xdr:cNvPr>
        <xdr:cNvSpPr/>
      </xdr:nvSpPr>
      <xdr:spPr>
        <a:xfrm>
          <a:off x="2438400" y="25336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S10-a</a:t>
          </a:r>
        </a:p>
      </xdr:txBody>
    </xdr:sp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0.53206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483828" y="1972734"/>
          <a:ext cx="1970960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0.57985</cdr:x>
      <cdr:y>0.56977</cdr:y>
    </cdr:from>
    <cdr:to>
      <cdr:x>0.93626</cdr:x>
      <cdr:y>0.7605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6B154E-B26D-4BB4-0843-134931BC458A}"/>
            </a:ext>
          </a:extLst>
        </cdr:cNvPr>
        <cdr:cNvSpPr txBox="1"/>
      </cdr:nvSpPr>
      <cdr:spPr>
        <a:xfrm xmlns:a="http://schemas.openxmlformats.org/drawingml/2006/main">
          <a:off x="3099288" y="1729154"/>
          <a:ext cx="1905000" cy="57882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0.46896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910" y="334057"/>
          <a:ext cx="147543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0.46784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4955" y="334337"/>
          <a:ext cx="1468110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0.47188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360555"/>
          <a:ext cx="147611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0.46896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5910" y="334057"/>
          <a:ext cx="147543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0.19234</cdr:x>
      <cdr:y>0.11266</cdr:y>
    </cdr:from>
    <cdr:to>
      <cdr:x>0.46784</cdr:x>
      <cdr:y>0.19996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24955" y="334337"/>
          <a:ext cx="1468110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0.19488</cdr:x>
      <cdr:y>0.12183</cdr:y>
    </cdr:from>
    <cdr:to>
      <cdr:x>0.47188</cdr:x>
      <cdr:y>0.20913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360555"/>
          <a:ext cx="1476110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87923</xdr:colOff>
      <xdr:row>3</xdr:row>
      <xdr:rowOff>68873</xdr:rowOff>
    </xdr:from>
    <xdr:to>
      <xdr:col>17</xdr:col>
      <xdr:colOff>498645</xdr:colOff>
      <xdr:row>19</xdr:row>
      <xdr:rowOff>37607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0762F-DAF9-45D3-AB46-FB6D54637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402980</xdr:colOff>
      <xdr:row>3</xdr:row>
      <xdr:rowOff>95250</xdr:rowOff>
    </xdr:from>
    <xdr:to>
      <xdr:col>25</xdr:col>
      <xdr:colOff>193048</xdr:colOff>
      <xdr:row>18</xdr:row>
      <xdr:rowOff>154058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7B9F4-2386-4C1B-9A4E-30AB93C95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1003788</xdr:colOff>
      <xdr:row>4</xdr:row>
      <xdr:rowOff>51289</xdr:rowOff>
    </xdr:from>
    <xdr:to>
      <xdr:col>8</xdr:col>
      <xdr:colOff>76931</xdr:colOff>
      <xdr:row>20</xdr:row>
      <xdr:rowOff>30773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EF4C2-4ECC-49CC-A85C-EFC484D51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402981</xdr:colOff>
      <xdr:row>3</xdr:row>
      <xdr:rowOff>183173</xdr:rowOff>
    </xdr:from>
    <xdr:to>
      <xdr:col>33</xdr:col>
      <xdr:colOff>193049</xdr:colOff>
      <xdr:row>19</xdr:row>
      <xdr:rowOff>51481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5091AE-E680-46D2-8086-86E0F8538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916184</xdr:colOff>
      <xdr:row>23</xdr:row>
      <xdr:rowOff>143415</xdr:rowOff>
    </xdr:from>
    <xdr:to>
      <xdr:col>17</xdr:col>
      <xdr:colOff>291580</xdr:colOff>
      <xdr:row>42</xdr:row>
      <xdr:rowOff>99390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BB5D9D-34DC-D7A8-88ED-848E66222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459441</xdr:colOff>
      <xdr:row>10</xdr:row>
      <xdr:rowOff>22412</xdr:rowOff>
    </xdr:from>
    <xdr:to>
      <xdr:col>2</xdr:col>
      <xdr:colOff>1120589</xdr:colOff>
      <xdr:row>15</xdr:row>
      <xdr:rowOff>44824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FDE670F4-7E30-4707-BBA7-18A998C367C2}"/>
            </a:ext>
          </a:extLst>
        </xdr:cNvPr>
        <xdr:cNvSpPr/>
      </xdr:nvSpPr>
      <xdr:spPr>
        <a:xfrm>
          <a:off x="1064559" y="192741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S11-a</a:t>
          </a:r>
        </a:p>
      </xdr:txBody>
    </xdr:sp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0.56203</cdr:x>
      <cdr:y>0.56873</cdr:y>
    </cdr:from>
    <cdr:to>
      <cdr:x>0.93489</cdr:x>
      <cdr:y>0.77202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075244D-A960-E03F-2EF3-385FBBD60FDD}"/>
            </a:ext>
          </a:extLst>
        </cdr:cNvPr>
        <cdr:cNvSpPr txBox="1"/>
      </cdr:nvSpPr>
      <cdr:spPr>
        <a:xfrm xmlns:a="http://schemas.openxmlformats.org/drawingml/2006/main">
          <a:off x="3004039" y="1721827"/>
          <a:ext cx="1992923" cy="615462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2</xdr:row>
      <xdr:rowOff>58616</xdr:rowOff>
    </xdr:from>
    <xdr:to>
      <xdr:col>17</xdr:col>
      <xdr:colOff>601223</xdr:colOff>
      <xdr:row>18</xdr:row>
      <xdr:rowOff>27350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498E0-021F-4FA1-AF81-E99DE69DE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183173</xdr:colOff>
      <xdr:row>2</xdr:row>
      <xdr:rowOff>109903</xdr:rowOff>
    </xdr:from>
    <xdr:to>
      <xdr:col>24</xdr:col>
      <xdr:colOff>581376</xdr:colOff>
      <xdr:row>17</xdr:row>
      <xdr:rowOff>168711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5D158-3E0A-44E1-99DE-EF12C0CFF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1025770</xdr:colOff>
      <xdr:row>5</xdr:row>
      <xdr:rowOff>139211</xdr:rowOff>
    </xdr:from>
    <xdr:to>
      <xdr:col>8</xdr:col>
      <xdr:colOff>560509</xdr:colOff>
      <xdr:row>21</xdr:row>
      <xdr:rowOff>118695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3C001D-88EA-4BCB-8C2E-A958A5770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227134</xdr:colOff>
      <xdr:row>2</xdr:row>
      <xdr:rowOff>124557</xdr:rowOff>
    </xdr:from>
    <xdr:to>
      <xdr:col>33</xdr:col>
      <xdr:colOff>17202</xdr:colOff>
      <xdr:row>17</xdr:row>
      <xdr:rowOff>183365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B39044-861F-4C92-B034-51966CD95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481852</xdr:colOff>
      <xdr:row>11</xdr:row>
      <xdr:rowOff>156882</xdr:rowOff>
    </xdr:from>
    <xdr:to>
      <xdr:col>2</xdr:col>
      <xdr:colOff>1075765</xdr:colOff>
      <xdr:row>16</xdr:row>
      <xdr:rowOff>179294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7ACAA1C2-F812-4CA6-BE87-B393A736D9F7}"/>
            </a:ext>
          </a:extLst>
        </xdr:cNvPr>
        <xdr:cNvSpPr/>
      </xdr:nvSpPr>
      <xdr:spPr>
        <a:xfrm>
          <a:off x="1086970" y="2252382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S12-a</a:t>
          </a:r>
        </a:p>
      </xdr:txBody>
    </xdr:sp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0.64291</cdr:x>
      <cdr:y>0.56631</cdr:y>
    </cdr:from>
    <cdr:to>
      <cdr:x>0.89788</cdr:x>
      <cdr:y>0.70668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03889CA-23A6-8F6B-BCC9-1B2C26D9EC74}"/>
            </a:ext>
          </a:extLst>
        </cdr:cNvPr>
        <cdr:cNvSpPr txBox="1"/>
      </cdr:nvSpPr>
      <cdr:spPr>
        <a:xfrm xmlns:a="http://schemas.openxmlformats.org/drawingml/2006/main">
          <a:off x="3436327" y="1714500"/>
          <a:ext cx="1362808" cy="424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0.52502</cdr:x>
      <cdr:y>0.55421</cdr:y>
    </cdr:from>
    <cdr:to>
      <cdr:x>0.93626</cdr:x>
      <cdr:y>0.76234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1192FA4-DC41-8935-1624-95C1BFB5859F}"/>
            </a:ext>
          </a:extLst>
        </cdr:cNvPr>
        <cdr:cNvSpPr txBox="1"/>
      </cdr:nvSpPr>
      <cdr:spPr>
        <a:xfrm xmlns:a="http://schemas.openxmlformats.org/drawingml/2006/main">
          <a:off x="2806212" y="1677865"/>
          <a:ext cx="2198077" cy="63011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102575</xdr:colOff>
      <xdr:row>1</xdr:row>
      <xdr:rowOff>117231</xdr:rowOff>
    </xdr:from>
    <xdr:to>
      <xdr:col>17</xdr:col>
      <xdr:colOff>513297</xdr:colOff>
      <xdr:row>17</xdr:row>
      <xdr:rowOff>85965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1419BB-971C-42E2-978E-7775CA992B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102576</xdr:colOff>
      <xdr:row>19</xdr:row>
      <xdr:rowOff>51289</xdr:rowOff>
    </xdr:from>
    <xdr:to>
      <xdr:col>17</xdr:col>
      <xdr:colOff>552226</xdr:colOff>
      <xdr:row>34</xdr:row>
      <xdr:rowOff>173618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063E6-CFCB-4716-9B78-2CF8F11C2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</xdr:row>
      <xdr:rowOff>0</xdr:rowOff>
    </xdr:from>
    <xdr:to>
      <xdr:col>25</xdr:col>
      <xdr:colOff>398202</xdr:colOff>
      <xdr:row>17</xdr:row>
      <xdr:rowOff>58808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8785E-4084-4478-8CA8-9956A3F01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608134</xdr:colOff>
      <xdr:row>17</xdr:row>
      <xdr:rowOff>153866</xdr:rowOff>
    </xdr:from>
    <xdr:to>
      <xdr:col>35</xdr:col>
      <xdr:colOff>411422</xdr:colOff>
      <xdr:row>33</xdr:row>
      <xdr:rowOff>39822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8C4F2A-AB19-46C7-990C-C9425B892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329712</xdr:colOff>
      <xdr:row>7</xdr:row>
      <xdr:rowOff>183173</xdr:rowOff>
    </xdr:from>
    <xdr:to>
      <xdr:col>7</xdr:col>
      <xdr:colOff>904874</xdr:colOff>
      <xdr:row>23</xdr:row>
      <xdr:rowOff>155330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14E7B0-DE53-4D65-A566-EC3CA8B73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549519</xdr:colOff>
      <xdr:row>2</xdr:row>
      <xdr:rowOff>73269</xdr:rowOff>
    </xdr:from>
    <xdr:to>
      <xdr:col>33</xdr:col>
      <xdr:colOff>339587</xdr:colOff>
      <xdr:row>17</xdr:row>
      <xdr:rowOff>132077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E5FACC-F78F-4CFF-BF8A-654B58874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571500</xdr:colOff>
      <xdr:row>16</xdr:row>
      <xdr:rowOff>7326</xdr:rowOff>
    </xdr:from>
    <xdr:to>
      <xdr:col>45</xdr:col>
      <xdr:colOff>418749</xdr:colOff>
      <xdr:row>31</xdr:row>
      <xdr:rowOff>69128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0837B4-2580-419A-8FD3-BA88B65ED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205154</xdr:colOff>
      <xdr:row>35</xdr:row>
      <xdr:rowOff>36634</xdr:rowOff>
    </xdr:from>
    <xdr:to>
      <xdr:col>19</xdr:col>
      <xdr:colOff>65782</xdr:colOff>
      <xdr:row>50</xdr:row>
      <xdr:rowOff>144309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D2C917-5CC2-4EA6-AF7F-3FA946A51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409575</xdr:colOff>
      <xdr:row>34</xdr:row>
      <xdr:rowOff>104775</xdr:rowOff>
    </xdr:from>
    <xdr:to>
      <xdr:col>36</xdr:col>
      <xdr:colOff>225541</xdr:colOff>
      <xdr:row>50</xdr:row>
      <xdr:rowOff>24435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6776A2F-4B01-4AFA-8C41-B944945CD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200025</xdr:colOff>
      <xdr:row>1</xdr:row>
      <xdr:rowOff>85725</xdr:rowOff>
    </xdr:from>
    <xdr:to>
      <xdr:col>50</xdr:col>
      <xdr:colOff>42495</xdr:colOff>
      <xdr:row>16</xdr:row>
      <xdr:rowOff>187721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C0D441E-C761-4342-9980-4E816380F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395654</xdr:colOff>
      <xdr:row>39</xdr:row>
      <xdr:rowOff>17584</xdr:rowOff>
    </xdr:from>
    <xdr:to>
      <xdr:col>20</xdr:col>
      <xdr:colOff>256282</xdr:colOff>
      <xdr:row>54</xdr:row>
      <xdr:rowOff>125259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6063842-A174-FC36-B388-AA8BAAFB9D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247650</xdr:colOff>
      <xdr:row>36</xdr:row>
      <xdr:rowOff>95250</xdr:rowOff>
    </xdr:from>
    <xdr:to>
      <xdr:col>37</xdr:col>
      <xdr:colOff>63616</xdr:colOff>
      <xdr:row>52</xdr:row>
      <xdr:rowOff>14910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3CC175-2FC9-19DB-9219-4322A27C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523875</xdr:colOff>
      <xdr:row>2</xdr:row>
      <xdr:rowOff>152400</xdr:rowOff>
    </xdr:from>
    <xdr:to>
      <xdr:col>50</xdr:col>
      <xdr:colOff>366345</xdr:colOff>
      <xdr:row>18</xdr:row>
      <xdr:rowOff>63896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B93246D-406D-B660-E2F7-E4D202BEB8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628650</xdr:colOff>
      <xdr:row>47</xdr:row>
      <xdr:rowOff>0</xdr:rowOff>
    </xdr:from>
    <xdr:to>
      <xdr:col>11</xdr:col>
      <xdr:colOff>572061</xdr:colOff>
      <xdr:row>52</xdr:row>
      <xdr:rowOff>22412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E827038-8D2E-4B63-89B3-0732B435978D}"/>
            </a:ext>
          </a:extLst>
        </xdr:cNvPr>
        <xdr:cNvSpPr/>
      </xdr:nvSpPr>
      <xdr:spPr>
        <a:xfrm>
          <a:off x="9105900" y="90106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5.c</a:t>
          </a:r>
        </a:p>
      </xdr:txBody>
    </xdr:sp>
    <xdr:clientData/>
  </xdr:twoCellAnchor>
  <xdr:twoCellAnchor>
    <xdr:from>
      <xdr:col>26</xdr:col>
      <xdr:colOff>0</xdr:colOff>
      <xdr:row>42</xdr:row>
      <xdr:rowOff>152400</xdr:rowOff>
    </xdr:from>
    <xdr:to>
      <xdr:col>28</xdr:col>
      <xdr:colOff>372036</xdr:colOff>
      <xdr:row>47</xdr:row>
      <xdr:rowOff>174812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15934D-04DC-4D27-9BCE-432A1C8F4C2B}"/>
            </a:ext>
          </a:extLst>
        </xdr:cNvPr>
        <xdr:cNvSpPr/>
      </xdr:nvSpPr>
      <xdr:spPr>
        <a:xfrm>
          <a:off x="19269075" y="82105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6.c</a:t>
          </a:r>
        </a:p>
      </xdr:txBody>
    </xdr:sp>
    <xdr:clientData/>
  </xdr:twoCellAnchor>
  <xdr:twoCellAnchor>
    <xdr:from>
      <xdr:col>39</xdr:col>
      <xdr:colOff>266700</xdr:colOff>
      <xdr:row>9</xdr:row>
      <xdr:rowOff>133350</xdr:rowOff>
    </xdr:from>
    <xdr:to>
      <xdr:col>42</xdr:col>
      <xdr:colOff>29136</xdr:colOff>
      <xdr:row>14</xdr:row>
      <xdr:rowOff>155762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2C0126C3-87C4-4F56-B7F2-D84DB09E898D}"/>
            </a:ext>
          </a:extLst>
        </xdr:cNvPr>
        <xdr:cNvSpPr/>
      </xdr:nvSpPr>
      <xdr:spPr>
        <a:xfrm>
          <a:off x="27460575" y="18478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8.a-3</a:t>
          </a:r>
        </a:p>
      </xdr:txBody>
    </xdr:sp>
    <xdr:clientData/>
  </xdr:twoCellAnchor>
  <xdr:twoCellAnchor>
    <xdr:from>
      <xdr:col>0</xdr:col>
      <xdr:colOff>400050</xdr:colOff>
      <xdr:row>13</xdr:row>
      <xdr:rowOff>9525</xdr:rowOff>
    </xdr:from>
    <xdr:to>
      <xdr:col>2</xdr:col>
      <xdr:colOff>486336</xdr:colOff>
      <xdr:row>18</xdr:row>
      <xdr:rowOff>31937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BCD14E3E-3531-49FA-B41A-1B998379F932}"/>
            </a:ext>
          </a:extLst>
        </xdr:cNvPr>
        <xdr:cNvSpPr/>
      </xdr:nvSpPr>
      <xdr:spPr>
        <a:xfrm>
          <a:off x="400050" y="24860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S13-a</a:t>
          </a:r>
        </a:p>
      </xdr:txBody>
    </xdr:sp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0.54949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586244" y="1962980"/>
          <a:ext cx="1905001" cy="28160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0.53206</cdr:x>
      <cdr:y>0.66573</cdr:y>
    </cdr:from>
    <cdr:to>
      <cdr:x>0.95425</cdr:x>
      <cdr:y>0.76124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2483828" y="1972734"/>
          <a:ext cx="1970960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0.56888</cdr:x>
      <cdr:y>0.54804</cdr:y>
    </cdr:from>
    <cdr:to>
      <cdr:x>0.94311</cdr:x>
      <cdr:y>0.75809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AF9E62F-175D-F4E2-0A34-7E5D4EA0AFED}"/>
            </a:ext>
          </a:extLst>
        </cdr:cNvPr>
        <cdr:cNvSpPr txBox="1"/>
      </cdr:nvSpPr>
      <cdr:spPr>
        <a:xfrm xmlns:a="http://schemas.openxmlformats.org/drawingml/2006/main">
          <a:off x="3040674" y="1663211"/>
          <a:ext cx="2000250" cy="637443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0.18318</cdr:x>
      <cdr:y>0.70282</cdr:y>
    </cdr:from>
    <cdr:to>
      <cdr:x>0.54809</cdr:x>
      <cdr:y>0.79833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974579" y="2082638"/>
          <a:ext cx="1941537" cy="283021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0.19097</cdr:x>
      <cdr:y>0.20162</cdr:y>
    </cdr:from>
    <cdr:to>
      <cdr:x>0.46759</cdr:x>
      <cdr:y>0.28892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8584" y="597826"/>
          <a:ext cx="147544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0.19234</cdr:x>
      <cdr:y>0.20895</cdr:y>
    </cdr:from>
    <cdr:to>
      <cdr:x>0.46784</cdr:x>
      <cdr:y>0.29625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857" y="620087"/>
          <a:ext cx="1460802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0.19488</cdr:x>
      <cdr:y>0.21838</cdr:y>
    </cdr:from>
    <cdr:to>
      <cdr:x>0.47188</cdr:x>
      <cdr:y>0.30568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646305"/>
          <a:ext cx="1476097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0.19097</cdr:x>
      <cdr:y>0.20162</cdr:y>
    </cdr:from>
    <cdr:to>
      <cdr:x>0.46759</cdr:x>
      <cdr:y>0.28892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8584" y="597826"/>
          <a:ext cx="1475447" cy="258859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0.19234</cdr:x>
      <cdr:y>0.20895</cdr:y>
    </cdr:from>
    <cdr:to>
      <cdr:x>0.46784</cdr:x>
      <cdr:y>0.29625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19857" y="620087"/>
          <a:ext cx="1460802" cy="25907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0.19488</cdr:x>
      <cdr:y>0.21838</cdr:y>
    </cdr:from>
    <cdr:to>
      <cdr:x>0.47188</cdr:x>
      <cdr:y>0.30568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1A6530-5E5E-9783-47BE-BE3DF7B2C782}"/>
            </a:ext>
          </a:extLst>
        </cdr:cNvPr>
        <cdr:cNvSpPr txBox="1"/>
      </cdr:nvSpPr>
      <cdr:spPr>
        <a:xfrm xmlns:a="http://schemas.openxmlformats.org/drawingml/2006/main">
          <a:off x="1038490" y="646305"/>
          <a:ext cx="1476097" cy="25836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227133</xdr:colOff>
      <xdr:row>4</xdr:row>
      <xdr:rowOff>117230</xdr:rowOff>
    </xdr:from>
    <xdr:to>
      <xdr:col>18</xdr:col>
      <xdr:colOff>29720</xdr:colOff>
      <xdr:row>20</xdr:row>
      <xdr:rowOff>85964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CEBB7-27E9-4BFA-BB74-CB8655ADA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190500</xdr:colOff>
      <xdr:row>4</xdr:row>
      <xdr:rowOff>139211</xdr:rowOff>
    </xdr:from>
    <xdr:to>
      <xdr:col>24</xdr:col>
      <xdr:colOff>588703</xdr:colOff>
      <xdr:row>20</xdr:row>
      <xdr:rowOff>7519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1D61A-83F5-464F-BBFC-9A3ED490D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395654</xdr:colOff>
      <xdr:row>6</xdr:row>
      <xdr:rowOff>131884</xdr:rowOff>
    </xdr:from>
    <xdr:to>
      <xdr:col>7</xdr:col>
      <xdr:colOff>875566</xdr:colOff>
      <xdr:row>22</xdr:row>
      <xdr:rowOff>111368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1A7C85-28A1-4482-9ED0-9552EAECF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33</xdr:col>
      <xdr:colOff>398203</xdr:colOff>
      <xdr:row>20</xdr:row>
      <xdr:rowOff>58808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65A98-BD1E-4074-8366-5B1B297AF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44824</xdr:colOff>
      <xdr:row>11</xdr:row>
      <xdr:rowOff>56029</xdr:rowOff>
    </xdr:from>
    <xdr:to>
      <xdr:col>2</xdr:col>
      <xdr:colOff>526678</xdr:colOff>
      <xdr:row>16</xdr:row>
      <xdr:rowOff>78441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86BD59B-C959-42CF-AC0A-4260EE684E75}"/>
            </a:ext>
          </a:extLst>
        </xdr:cNvPr>
        <xdr:cNvSpPr/>
      </xdr:nvSpPr>
      <xdr:spPr>
        <a:xfrm>
          <a:off x="649942" y="2151529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S14-a</a:t>
          </a:r>
        </a:p>
      </xdr:txBody>
    </xdr:sp>
    <xdr:clientData/>
  </xdr:twoCellAnchor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rate= 15 (mN/s)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0.55655</cdr:x>
      <cdr:y>0.56147</cdr:y>
    </cdr:from>
    <cdr:to>
      <cdr:x>0.92118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1F58B7-5D61-DC65-765C-E9245FC97601}"/>
            </a:ext>
          </a:extLst>
        </cdr:cNvPr>
        <cdr:cNvSpPr txBox="1"/>
      </cdr:nvSpPr>
      <cdr:spPr>
        <a:xfrm xmlns:a="http://schemas.openxmlformats.org/drawingml/2006/main">
          <a:off x="2974731" y="1699848"/>
          <a:ext cx="1948961" cy="586154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124559</xdr:colOff>
      <xdr:row>3</xdr:row>
      <xdr:rowOff>36635</xdr:rowOff>
    </xdr:from>
    <xdr:to>
      <xdr:col>17</xdr:col>
      <xdr:colOff>535280</xdr:colOff>
      <xdr:row>19</xdr:row>
      <xdr:rowOff>5369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EE200-C4AC-4DB9-92CB-016E000B29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146538</xdr:colOff>
      <xdr:row>4</xdr:row>
      <xdr:rowOff>109904</xdr:rowOff>
    </xdr:from>
    <xdr:to>
      <xdr:col>25</xdr:col>
      <xdr:colOff>544741</xdr:colOff>
      <xdr:row>19</xdr:row>
      <xdr:rowOff>168712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633C7F-9C42-4A44-86E9-BF55E6ECE0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432289</xdr:colOff>
      <xdr:row>3</xdr:row>
      <xdr:rowOff>65942</xdr:rowOff>
    </xdr:from>
    <xdr:to>
      <xdr:col>8</xdr:col>
      <xdr:colOff>40297</xdr:colOff>
      <xdr:row>19</xdr:row>
      <xdr:rowOff>45426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EABE0A-6FC4-4CFE-AA42-601D75C0F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0</xdr:colOff>
      <xdr:row>5</xdr:row>
      <xdr:rowOff>0</xdr:rowOff>
    </xdr:from>
    <xdr:to>
      <xdr:col>33</xdr:col>
      <xdr:colOff>398203</xdr:colOff>
      <xdr:row>20</xdr:row>
      <xdr:rowOff>58808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081E31-B362-4902-88A9-01F62E1CF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381000</xdr:colOff>
      <xdr:row>9</xdr:row>
      <xdr:rowOff>19050</xdr:rowOff>
    </xdr:from>
    <xdr:to>
      <xdr:col>2</xdr:col>
      <xdr:colOff>457761</xdr:colOff>
      <xdr:row>14</xdr:row>
      <xdr:rowOff>41462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BFD72A6-1498-471C-80BE-F1AFCD9E8779}"/>
            </a:ext>
          </a:extLst>
        </xdr:cNvPr>
        <xdr:cNvSpPr/>
      </xdr:nvSpPr>
      <xdr:spPr>
        <a:xfrm>
          <a:off x="381000" y="17335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S15-a</a:t>
          </a:r>
        </a:p>
      </xdr:txBody>
    </xdr:sp>
    <xdr:clientData/>
  </xdr:twoCellAnchor>
</xdr:wsDr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0.25442</cdr:x>
      <cdr:y>0.09685</cdr:y>
    </cdr:from>
    <cdr:to>
      <cdr:x>0.67994</cdr:x>
      <cdr:y>0.24169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184361" y="282444"/>
          <a:ext cx="1980869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0.54832</cdr:x>
      <cdr:y>0.54453</cdr:y>
    </cdr:from>
    <cdr:to>
      <cdr:x>0.92255</cdr:x>
      <cdr:y>0.75024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875BCA-5DFB-3728-6031-2E129AB06647}"/>
            </a:ext>
          </a:extLst>
        </cdr:cNvPr>
        <cdr:cNvSpPr txBox="1"/>
      </cdr:nvSpPr>
      <cdr:spPr>
        <a:xfrm xmlns:a="http://schemas.openxmlformats.org/drawingml/2006/main">
          <a:off x="2930769" y="1648558"/>
          <a:ext cx="2000250" cy="62278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(Pure PU)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0.58127</cdr:x>
      <cdr:y>0.21897</cdr:y>
    </cdr:from>
    <cdr:to>
      <cdr:x>0.87633</cdr:x>
      <cdr:y>0.39222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ED8D21-74AD-5E56-BC69-C9DAB14BA477}"/>
            </a:ext>
          </a:extLst>
        </cdr:cNvPr>
        <cdr:cNvSpPr txBox="1"/>
      </cdr:nvSpPr>
      <cdr:spPr>
        <a:xfrm xmlns:a="http://schemas.openxmlformats.org/drawingml/2006/main">
          <a:off x="2724980" y="638589"/>
          <a:ext cx="1383195" cy="5052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0.26386</cdr:x>
      <cdr:y>0.0667</cdr:y>
    </cdr:from>
    <cdr:to>
      <cdr:x>0.67679</cdr:x>
      <cdr:y>0.21154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07637F02-9F30-5707-A736-0082C3B95B9B}"/>
            </a:ext>
          </a:extLst>
        </cdr:cNvPr>
        <cdr:cNvSpPr txBox="1"/>
      </cdr:nvSpPr>
      <cdr:spPr>
        <a:xfrm xmlns:a="http://schemas.openxmlformats.org/drawingml/2006/main">
          <a:off x="1228323" y="194521"/>
          <a:ext cx="1922253" cy="422398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ysClr val="windowText" lastClr="000000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339587</xdr:colOff>
      <xdr:row>6</xdr:row>
      <xdr:rowOff>57979</xdr:rowOff>
    </xdr:from>
    <xdr:to>
      <xdr:col>6</xdr:col>
      <xdr:colOff>549359</xdr:colOff>
      <xdr:row>22</xdr:row>
      <xdr:rowOff>37463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9A544-FDC2-44CC-8DB9-DFFCB2561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0.55011</cdr:x>
      <cdr:y>0.54716</cdr:y>
    </cdr:from>
    <cdr:to>
      <cdr:x>0.90807</cdr:x>
      <cdr:y>0.76329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75A0C20-EEF9-0D6B-EA8F-E81DEB825A20}"/>
            </a:ext>
          </a:extLst>
        </cdr:cNvPr>
        <cdr:cNvSpPr txBox="1"/>
      </cdr:nvSpPr>
      <cdr:spPr>
        <a:xfrm xmlns:a="http://schemas.openxmlformats.org/drawingml/2006/main">
          <a:off x="2940328" y="1656521"/>
          <a:ext cx="1913281" cy="65432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306457</xdr:colOff>
      <xdr:row>4</xdr:row>
      <xdr:rowOff>182218</xdr:rowOff>
    </xdr:from>
    <xdr:to>
      <xdr:col>7</xdr:col>
      <xdr:colOff>557642</xdr:colOff>
      <xdr:row>20</xdr:row>
      <xdr:rowOff>161702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B60B9-D331-4C9B-8164-5068515A6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0.56096</cdr:x>
      <cdr:y>0.5499</cdr:y>
    </cdr:from>
    <cdr:to>
      <cdr:x>0.91272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3B57CF-0F7E-4B71-D8FB-F77F3A702C22}"/>
            </a:ext>
          </a:extLst>
        </cdr:cNvPr>
        <cdr:cNvSpPr txBox="1"/>
      </cdr:nvSpPr>
      <cdr:spPr>
        <a:xfrm xmlns:a="http://schemas.openxmlformats.org/drawingml/2006/main">
          <a:off x="2998304" y="1664805"/>
          <a:ext cx="1880151" cy="62119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165653</xdr:colOff>
      <xdr:row>8</xdr:row>
      <xdr:rowOff>49697</xdr:rowOff>
    </xdr:from>
    <xdr:to>
      <xdr:col>9</xdr:col>
      <xdr:colOff>118663</xdr:colOff>
      <xdr:row>24</xdr:row>
      <xdr:rowOff>29181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015D10-3C33-494C-8E6B-6ED3090FF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0.57645</cdr:x>
      <cdr:y>0.5499</cdr:y>
    </cdr:from>
    <cdr:to>
      <cdr:x>0.91891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1DCFF5C-AD8C-C5DD-BE73-F359D4FFEA72}"/>
            </a:ext>
          </a:extLst>
        </cdr:cNvPr>
        <cdr:cNvSpPr txBox="1"/>
      </cdr:nvSpPr>
      <cdr:spPr>
        <a:xfrm xmlns:a="http://schemas.openxmlformats.org/drawingml/2006/main">
          <a:off x="3081131" y="1664803"/>
          <a:ext cx="1830455" cy="621196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828675</xdr:colOff>
      <xdr:row>10</xdr:row>
      <xdr:rowOff>85725</xdr:rowOff>
    </xdr:from>
    <xdr:to>
      <xdr:col>8</xdr:col>
      <xdr:colOff>191964</xdr:colOff>
      <xdr:row>26</xdr:row>
      <xdr:rowOff>65209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5D3E1-B611-4DDC-9E85-34D896A73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0.5726</cdr:y>
    </cdr:from>
    <cdr:to>
      <cdr:x>0.92488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B468DD2-FA72-CFAA-16E5-8C67E7C9FE14}"/>
            </a:ext>
          </a:extLst>
        </cdr:cNvPr>
        <cdr:cNvSpPr txBox="1"/>
      </cdr:nvSpPr>
      <cdr:spPr>
        <a:xfrm xmlns:a="http://schemas.openxmlformats.org/drawingml/2006/main">
          <a:off x="2990849" y="1733550"/>
          <a:ext cx="1952625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8</xdr:row>
      <xdr:rowOff>95250</xdr:rowOff>
    </xdr:from>
    <xdr:to>
      <xdr:col>9</xdr:col>
      <xdr:colOff>496764</xdr:colOff>
      <xdr:row>24</xdr:row>
      <xdr:rowOff>74734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21173-6AED-4730-A996-5F1D93C21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381000</xdr:colOff>
      <xdr:row>12</xdr:row>
      <xdr:rowOff>157162</xdr:rowOff>
    </xdr:from>
    <xdr:to>
      <xdr:col>18</xdr:col>
      <xdr:colOff>76200</xdr:colOff>
      <xdr:row>27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C26E85-8A92-B56E-084D-C89A96EF7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0.56002</cdr:y>
    </cdr:from>
    <cdr:to>
      <cdr:x>0.92844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BB54DD-188C-5474-3F45-7AB5A939EEDA}"/>
            </a:ext>
          </a:extLst>
        </cdr:cNvPr>
        <cdr:cNvSpPr txBox="1"/>
      </cdr:nvSpPr>
      <cdr:spPr>
        <a:xfrm xmlns:a="http://schemas.openxmlformats.org/drawingml/2006/main">
          <a:off x="2990850" y="1695450"/>
          <a:ext cx="1971675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8</xdr:row>
      <xdr:rowOff>180975</xdr:rowOff>
    </xdr:from>
    <xdr:to>
      <xdr:col>8</xdr:col>
      <xdr:colOff>1030164</xdr:colOff>
      <xdr:row>24</xdr:row>
      <xdr:rowOff>160459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14973E-7D55-4D06-BE71-F71B29BDC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0.56313</cdr:x>
      <cdr:y>0.56631</cdr:y>
    </cdr:from>
    <cdr:to>
      <cdr:x>0.91953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29BA872-2175-3B83-EC5D-E9EC74C78502}"/>
            </a:ext>
          </a:extLst>
        </cdr:cNvPr>
        <cdr:cNvSpPr txBox="1"/>
      </cdr:nvSpPr>
      <cdr:spPr>
        <a:xfrm xmlns:a="http://schemas.openxmlformats.org/drawingml/2006/main">
          <a:off x="3009900" y="1714500"/>
          <a:ext cx="1905000" cy="60007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981075</xdr:colOff>
      <xdr:row>8</xdr:row>
      <xdr:rowOff>104775</xdr:rowOff>
    </xdr:from>
    <xdr:to>
      <xdr:col>7</xdr:col>
      <xdr:colOff>125289</xdr:colOff>
      <xdr:row>24</xdr:row>
      <xdr:rowOff>84259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B4373-4774-4CED-BD72-950F1E2A8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0.5726</cdr:y>
    </cdr:from>
    <cdr:to>
      <cdr:x>0.93379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C001C8E-ECEE-95C1-0232-D9F6FDA7EC88}"/>
            </a:ext>
          </a:extLst>
        </cdr:cNvPr>
        <cdr:cNvSpPr txBox="1"/>
      </cdr:nvSpPr>
      <cdr:spPr>
        <a:xfrm xmlns:a="http://schemas.openxmlformats.org/drawingml/2006/main">
          <a:off x="2981325" y="1733550"/>
          <a:ext cx="2009775" cy="59055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5</xdr:row>
      <xdr:rowOff>47625</xdr:rowOff>
    </xdr:from>
    <xdr:to>
      <xdr:col>7</xdr:col>
      <xdr:colOff>515814</xdr:colOff>
      <xdr:row>21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28A38-8C72-486D-A432-81CB4A393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0.56847</cdr:x>
      <cdr:y>0.5789</cdr:y>
    </cdr:from>
    <cdr:to>
      <cdr:x>0.92488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F7A2A50-AC5F-420F-D9C0-BDDED99AE8B4}"/>
            </a:ext>
          </a:extLst>
        </cdr:cNvPr>
        <cdr:cNvSpPr txBox="1"/>
      </cdr:nvSpPr>
      <cdr:spPr>
        <a:xfrm xmlns:a="http://schemas.openxmlformats.org/drawingml/2006/main">
          <a:off x="3038476" y="1752600"/>
          <a:ext cx="1905000" cy="5810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6</xdr:row>
      <xdr:rowOff>0</xdr:rowOff>
    </xdr:from>
    <xdr:to>
      <xdr:col>8</xdr:col>
      <xdr:colOff>687264</xdr:colOff>
      <xdr:row>21</xdr:row>
      <xdr:rowOff>169984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26A07-C57D-4196-A121-BF09FB02C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0.55243</cdr:x>
      <cdr:y>0.54743</cdr:y>
    </cdr:from>
    <cdr:to>
      <cdr:x>0.92844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48D3836-ACB4-5483-E57D-B3DC69DDAEA3}"/>
            </a:ext>
          </a:extLst>
        </cdr:cNvPr>
        <cdr:cNvSpPr txBox="1"/>
      </cdr:nvSpPr>
      <cdr:spPr>
        <a:xfrm xmlns:a="http://schemas.openxmlformats.org/drawingml/2006/main">
          <a:off x="2952750" y="1657350"/>
          <a:ext cx="2009776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(SSN@ZnO)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8</xdr:row>
      <xdr:rowOff>57150</xdr:rowOff>
    </xdr:from>
    <xdr:to>
      <xdr:col>9</xdr:col>
      <xdr:colOff>382464</xdr:colOff>
      <xdr:row>24</xdr:row>
      <xdr:rowOff>36634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72864F-99E4-4B2D-9875-C55A813DD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628650</xdr:colOff>
      <xdr:row>13</xdr:row>
      <xdr:rowOff>76200</xdr:rowOff>
    </xdr:from>
    <xdr:to>
      <xdr:col>4</xdr:col>
      <xdr:colOff>219636</xdr:colOff>
      <xdr:row>18</xdr:row>
      <xdr:rowOff>98612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6EF2089-04F3-433B-A32D-DC8DF5E29C4E}"/>
            </a:ext>
          </a:extLst>
        </xdr:cNvPr>
        <xdr:cNvSpPr/>
      </xdr:nvSpPr>
      <xdr:spPr>
        <a:xfrm>
          <a:off x="2209800" y="25527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S7-b</a:t>
          </a:r>
        </a:p>
      </xdr:txBody>
    </xdr:sp>
    <xdr:clientData/>
  </xdr:twoCellAnchor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0.56317</cdr:y>
    </cdr:from>
    <cdr:to>
      <cdr:x>0.92844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86F5DE2-1146-B7EA-48EB-FD36A51636BA}"/>
            </a:ext>
          </a:extLst>
        </cdr:cNvPr>
        <cdr:cNvSpPr txBox="1"/>
      </cdr:nvSpPr>
      <cdr:spPr>
        <a:xfrm xmlns:a="http://schemas.openxmlformats.org/drawingml/2006/main">
          <a:off x="2981325" y="1704974"/>
          <a:ext cx="1981200" cy="6191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11</xdr:row>
      <xdr:rowOff>19050</xdr:rowOff>
    </xdr:from>
    <xdr:to>
      <xdr:col>9</xdr:col>
      <xdr:colOff>115764</xdr:colOff>
      <xdr:row>26</xdr:row>
      <xdr:rowOff>189034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6AB7F-B621-4CB3-825A-85627E3BC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504825</xdr:colOff>
      <xdr:row>17</xdr:row>
      <xdr:rowOff>0</xdr:rowOff>
    </xdr:from>
    <xdr:to>
      <xdr:col>4</xdr:col>
      <xdr:colOff>95811</xdr:colOff>
      <xdr:row>22</xdr:row>
      <xdr:rowOff>22412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453A071-169F-4285-AADE-9E482671B4E9}"/>
            </a:ext>
          </a:extLst>
        </xdr:cNvPr>
        <xdr:cNvSpPr/>
      </xdr:nvSpPr>
      <xdr:spPr>
        <a:xfrm>
          <a:off x="2038350" y="32385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S8-b</a:t>
          </a:r>
        </a:p>
      </xdr:txBody>
    </xdr:sp>
    <xdr:clientData/>
  </xdr:twoCellAnchor>
</xdr:wsDr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0.56491</cdr:x>
      <cdr:y>0.5789</cdr:y>
    </cdr:from>
    <cdr:to>
      <cdr:x>0.93201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83FC50-75EA-129F-7CD8-05011103563C}"/>
            </a:ext>
          </a:extLst>
        </cdr:cNvPr>
        <cdr:cNvSpPr txBox="1"/>
      </cdr:nvSpPr>
      <cdr:spPr>
        <a:xfrm xmlns:a="http://schemas.openxmlformats.org/drawingml/2006/main">
          <a:off x="3019425" y="1752600"/>
          <a:ext cx="1962150" cy="5810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10</xdr:row>
      <xdr:rowOff>28575</xdr:rowOff>
    </xdr:from>
    <xdr:to>
      <xdr:col>8</xdr:col>
      <xdr:colOff>973014</xdr:colOff>
      <xdr:row>26</xdr:row>
      <xdr:rowOff>8059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82B025-7A02-4F85-843D-F42DCD3DC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314325</xdr:colOff>
      <xdr:row>19</xdr:row>
      <xdr:rowOff>38100</xdr:rowOff>
    </xdr:from>
    <xdr:to>
      <xdr:col>8</xdr:col>
      <xdr:colOff>561975</xdr:colOff>
      <xdr:row>22</xdr:row>
      <xdr:rowOff>57150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49878FA-A625-EE00-4AF7-FCE34B640E0F}"/>
            </a:ext>
          </a:extLst>
        </xdr:cNvPr>
        <xdr:cNvSpPr txBox="1"/>
      </xdr:nvSpPr>
      <xdr:spPr>
        <a:xfrm>
          <a:off x="6019800" y="3657600"/>
          <a:ext cx="1924050" cy="5905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xdr:txBody>
    </xdr:sp>
    <xdr:clientData/>
  </xdr:twoCellAnchor>
  <xdr:twoCellAnchor>
    <xdr:from>
      <xdr:col>2</xdr:col>
      <xdr:colOff>19050</xdr:colOff>
      <xdr:row>15</xdr:row>
      <xdr:rowOff>47625</xdr:rowOff>
    </xdr:from>
    <xdr:to>
      <xdr:col>3</xdr:col>
      <xdr:colOff>219636</xdr:colOff>
      <xdr:row>20</xdr:row>
      <xdr:rowOff>70037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CF002BFF-3068-4AB4-B36C-DE21624D9763}"/>
            </a:ext>
          </a:extLst>
        </xdr:cNvPr>
        <xdr:cNvSpPr/>
      </xdr:nvSpPr>
      <xdr:spPr>
        <a:xfrm>
          <a:off x="1533525" y="29051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S9-b</a:t>
          </a: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9</xdr:row>
      <xdr:rowOff>171450</xdr:rowOff>
    </xdr:from>
    <xdr:to>
      <xdr:col>8</xdr:col>
      <xdr:colOff>982539</xdr:colOff>
      <xdr:row>25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ED1C70-48E8-409D-A37C-386C14812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15</xdr:row>
      <xdr:rowOff>19050</xdr:rowOff>
    </xdr:from>
    <xdr:to>
      <xdr:col>3</xdr:col>
      <xdr:colOff>257736</xdr:colOff>
      <xdr:row>20</xdr:row>
      <xdr:rowOff>41462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5D1199B-4EE8-460A-9369-B114219C3BD9}"/>
            </a:ext>
          </a:extLst>
        </xdr:cNvPr>
        <xdr:cNvSpPr/>
      </xdr:nvSpPr>
      <xdr:spPr>
        <a:xfrm>
          <a:off x="1600200" y="28765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S10-b</a:t>
          </a:r>
        </a:p>
      </xdr:txBody>
    </xdr:sp>
    <xdr:clientData/>
  </xdr:twoCellAnchor>
</xdr:wsDr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0.54531</cdr:x>
      <cdr:y>0.55373</cdr:y>
    </cdr:from>
    <cdr:to>
      <cdr:x>0.91953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C248C04-F072-82C4-90A4-82054C4C3EF1}"/>
            </a:ext>
          </a:extLst>
        </cdr:cNvPr>
        <cdr:cNvSpPr txBox="1"/>
      </cdr:nvSpPr>
      <cdr:spPr>
        <a:xfrm xmlns:a="http://schemas.openxmlformats.org/drawingml/2006/main">
          <a:off x="2914650" y="1676400"/>
          <a:ext cx="2000250" cy="6477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10</xdr:row>
      <xdr:rowOff>47625</xdr:rowOff>
    </xdr:from>
    <xdr:to>
      <xdr:col>9</xdr:col>
      <xdr:colOff>115764</xdr:colOff>
      <xdr:row>26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0DA50-B7B9-49CA-B2A3-D4F50F203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152399</xdr:colOff>
      <xdr:row>3</xdr:row>
      <xdr:rowOff>16566</xdr:rowOff>
    </xdr:from>
    <xdr:to>
      <xdr:col>20</xdr:col>
      <xdr:colOff>124239</xdr:colOff>
      <xdr:row>24</xdr:row>
      <xdr:rowOff>160460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7C4CE-7AA9-091A-424C-0CFDB7D2E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773206</xdr:colOff>
      <xdr:row>15</xdr:row>
      <xdr:rowOff>56029</xdr:rowOff>
    </xdr:from>
    <xdr:to>
      <xdr:col>4</xdr:col>
      <xdr:colOff>369795</xdr:colOff>
      <xdr:row>20</xdr:row>
      <xdr:rowOff>78441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95E0170-724B-41DB-8C14-DE4B894C2DF6}"/>
            </a:ext>
          </a:extLst>
        </xdr:cNvPr>
        <xdr:cNvSpPr/>
      </xdr:nvSpPr>
      <xdr:spPr>
        <a:xfrm>
          <a:off x="2599765" y="2913529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S11-b</a:t>
          </a:r>
        </a:p>
      </xdr:txBody>
    </xdr:sp>
    <xdr:clientData/>
  </xdr:twoCellAnchor>
</xdr:wsDr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0.56669</cdr:x>
      <cdr:y>0.56631</cdr:y>
    </cdr:from>
    <cdr:to>
      <cdr:x>0.92488</cdr:x>
      <cdr:y>0.76137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B7C2-9267-344C-8160-8B6B8921BF7A}"/>
            </a:ext>
          </a:extLst>
        </cdr:cNvPr>
        <cdr:cNvSpPr txBox="1"/>
      </cdr:nvSpPr>
      <cdr:spPr>
        <a:xfrm xmlns:a="http://schemas.openxmlformats.org/drawingml/2006/main">
          <a:off x="3028951" y="1714500"/>
          <a:ext cx="1914524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0.52748</cdr:x>
      <cdr:y>0.60525</cdr:y>
    </cdr:from>
    <cdr:to>
      <cdr:x>0.9231</cdr:x>
      <cdr:y>0.77488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509B7C2-9267-344C-8160-8B6B8921BF7A}"/>
            </a:ext>
          </a:extLst>
        </cdr:cNvPr>
        <cdr:cNvSpPr txBox="1"/>
      </cdr:nvSpPr>
      <cdr:spPr>
        <a:xfrm xmlns:a="http://schemas.openxmlformats.org/drawingml/2006/main">
          <a:off x="2835129" y="2508382"/>
          <a:ext cx="2126344" cy="703027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4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rate= 10 (mN/s)</a:t>
          </a:r>
        </a:p>
      </cdr:txBody>
    </cdr:sp>
  </cdr:relSizeAnchor>
</c:userShapes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1038225</xdr:colOff>
      <xdr:row>8</xdr:row>
      <xdr:rowOff>66675</xdr:rowOff>
    </xdr:from>
    <xdr:to>
      <xdr:col>8</xdr:col>
      <xdr:colOff>220539</xdr:colOff>
      <xdr:row>24</xdr:row>
      <xdr:rowOff>46159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7FE9C-D64B-413A-829F-9A2CAF1C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628650</xdr:colOff>
      <xdr:row>13</xdr:row>
      <xdr:rowOff>66675</xdr:rowOff>
    </xdr:from>
    <xdr:to>
      <xdr:col>2</xdr:col>
      <xdr:colOff>1114986</xdr:colOff>
      <xdr:row>18</xdr:row>
      <xdr:rowOff>89087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B269677-5E9F-4AFF-AB35-DAA8C8FE3B12}"/>
            </a:ext>
          </a:extLst>
        </xdr:cNvPr>
        <xdr:cNvSpPr/>
      </xdr:nvSpPr>
      <xdr:spPr>
        <a:xfrm>
          <a:off x="1238250" y="25431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S12-b</a:t>
          </a:r>
        </a:p>
      </xdr:txBody>
    </xdr:sp>
    <xdr:clientData/>
  </xdr:twoCellAnchor>
</xdr:wsDr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0.55956</cdr:x>
      <cdr:y>0.56631</cdr:y>
    </cdr:from>
    <cdr:to>
      <cdr:x>0.93023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B47E15-4CF1-2B9A-618C-1E7BCF806861}"/>
            </a:ext>
          </a:extLst>
        </cdr:cNvPr>
        <cdr:cNvSpPr txBox="1"/>
      </cdr:nvSpPr>
      <cdr:spPr>
        <a:xfrm xmlns:a="http://schemas.openxmlformats.org/drawingml/2006/main">
          <a:off x="2990851" y="1714500"/>
          <a:ext cx="1981200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7</xdr:row>
      <xdr:rowOff>180975</xdr:rowOff>
    </xdr:from>
    <xdr:to>
      <xdr:col>8</xdr:col>
      <xdr:colOff>715839</xdr:colOff>
      <xdr:row>23</xdr:row>
      <xdr:rowOff>160459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83C9B-9AD1-4065-A85A-7881314F2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495300</xdr:colOff>
      <xdr:row>13</xdr:row>
      <xdr:rowOff>85725</xdr:rowOff>
    </xdr:from>
    <xdr:to>
      <xdr:col>4</xdr:col>
      <xdr:colOff>86286</xdr:colOff>
      <xdr:row>18</xdr:row>
      <xdr:rowOff>108137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E0FE389-8030-48A7-A88F-B2C0FC19FC9F}"/>
            </a:ext>
          </a:extLst>
        </xdr:cNvPr>
        <xdr:cNvSpPr/>
      </xdr:nvSpPr>
      <xdr:spPr>
        <a:xfrm>
          <a:off x="2028825" y="25622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S13-b</a:t>
          </a:r>
        </a:p>
      </xdr:txBody>
    </xdr:sp>
    <xdr:clientData/>
  </xdr:twoCellAnchor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0.55065</cdr:x>
      <cdr:y>0.56317</cdr:y>
    </cdr:from>
    <cdr:to>
      <cdr:x>0.92666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0214DA5-3185-4731-4351-454B852FAE86}"/>
            </a:ext>
          </a:extLst>
        </cdr:cNvPr>
        <cdr:cNvSpPr txBox="1"/>
      </cdr:nvSpPr>
      <cdr:spPr>
        <a:xfrm xmlns:a="http://schemas.openxmlformats.org/drawingml/2006/main">
          <a:off x="2943225" y="1704975"/>
          <a:ext cx="2009775" cy="628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8</xdr:row>
      <xdr:rowOff>47625</xdr:rowOff>
    </xdr:from>
    <xdr:to>
      <xdr:col>7</xdr:col>
      <xdr:colOff>658689</xdr:colOff>
      <xdr:row>24</xdr:row>
      <xdr:rowOff>27109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E9F3D-C4CC-4ADF-8B51-B050C93F4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447675</xdr:colOff>
      <xdr:row>12</xdr:row>
      <xdr:rowOff>95250</xdr:rowOff>
    </xdr:from>
    <xdr:to>
      <xdr:col>2</xdr:col>
      <xdr:colOff>457761</xdr:colOff>
      <xdr:row>17</xdr:row>
      <xdr:rowOff>117662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3CD1DCD-81A6-437F-BC5C-8F03E8984F53}"/>
            </a:ext>
          </a:extLst>
        </xdr:cNvPr>
        <xdr:cNvSpPr/>
      </xdr:nvSpPr>
      <xdr:spPr>
        <a:xfrm>
          <a:off x="447675" y="23812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S14-b</a:t>
          </a:r>
        </a:p>
      </xdr:txBody>
    </xdr:sp>
    <xdr:clientData/>
  </xdr:twoCellAnchor>
</xdr:wsDr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0.56002</cdr:y>
    </cdr:from>
    <cdr:to>
      <cdr:x>0.9231</cdr:x>
      <cdr:y>0.76137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ECF7BA5-698C-7349-54F4-775F5CBFC557}"/>
            </a:ext>
          </a:extLst>
        </cdr:cNvPr>
        <cdr:cNvSpPr txBox="1"/>
      </cdr:nvSpPr>
      <cdr:spPr>
        <a:xfrm xmlns:a="http://schemas.openxmlformats.org/drawingml/2006/main">
          <a:off x="2981325" y="1695450"/>
          <a:ext cx="1952625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8</xdr:row>
      <xdr:rowOff>171450</xdr:rowOff>
    </xdr:from>
    <xdr:to>
      <xdr:col>8</xdr:col>
      <xdr:colOff>30039</xdr:colOff>
      <xdr:row>24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3F64D-6F52-4739-917C-240DFCF961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13</xdr:row>
      <xdr:rowOff>152400</xdr:rowOff>
    </xdr:from>
    <xdr:to>
      <xdr:col>2</xdr:col>
      <xdr:colOff>791136</xdr:colOff>
      <xdr:row>18</xdr:row>
      <xdr:rowOff>174812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8BC4353-1774-4878-81FB-50BA5DA3274E}"/>
            </a:ext>
          </a:extLst>
        </xdr:cNvPr>
        <xdr:cNvSpPr/>
      </xdr:nvSpPr>
      <xdr:spPr>
        <a:xfrm>
          <a:off x="1076325" y="26289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S15-b</a:t>
          </a:r>
        </a:p>
      </xdr:txBody>
    </xdr:sp>
    <xdr:clientData/>
  </xdr:twoCellAnchor>
</xdr:wsDr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0.54174</cdr:x>
      <cdr:y>0.57575</cdr:y>
    </cdr:from>
    <cdr:to>
      <cdr:x>0.91953</cdr:x>
      <cdr:y>0.77081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56D958F-6D5B-35F2-1312-F97B7A9F49C1}"/>
            </a:ext>
          </a:extLst>
        </cdr:cNvPr>
        <cdr:cNvSpPr txBox="1"/>
      </cdr:nvSpPr>
      <cdr:spPr>
        <a:xfrm xmlns:a="http://schemas.openxmlformats.org/drawingml/2006/main">
          <a:off x="2895600" y="1743075"/>
          <a:ext cx="2019300" cy="5905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(HCM@TiO2)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11</xdr:row>
      <xdr:rowOff>38100</xdr:rowOff>
    </xdr:from>
    <xdr:to>
      <xdr:col>8</xdr:col>
      <xdr:colOff>334839</xdr:colOff>
      <xdr:row>27</xdr:row>
      <xdr:rowOff>17584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A455C-133D-4463-AB2B-C56E04965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466725</xdr:colOff>
      <xdr:row>16</xdr:row>
      <xdr:rowOff>9525</xdr:rowOff>
    </xdr:from>
    <xdr:to>
      <xdr:col>2</xdr:col>
      <xdr:colOff>1019736</xdr:colOff>
      <xdr:row>21</xdr:row>
      <xdr:rowOff>31937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FF36107F-6D27-45AD-8622-5BFEB6E7BD00}"/>
            </a:ext>
          </a:extLst>
        </xdr:cNvPr>
        <xdr:cNvSpPr/>
      </xdr:nvSpPr>
      <xdr:spPr>
        <a:xfrm>
          <a:off x="1076325" y="305752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S7-c</a:t>
          </a:r>
        </a:p>
      </xdr:txBody>
    </xdr:sp>
    <xdr:clientData/>
  </xdr:twoCellAnchor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0.56313</cdr:x>
      <cdr:y>0.56002</cdr:y>
    </cdr:from>
    <cdr:to>
      <cdr:x>0.92132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B5AF1FF-5C49-4085-2227-7402E583300D}"/>
            </a:ext>
          </a:extLst>
        </cdr:cNvPr>
        <cdr:cNvSpPr txBox="1"/>
      </cdr:nvSpPr>
      <cdr:spPr>
        <a:xfrm xmlns:a="http://schemas.openxmlformats.org/drawingml/2006/main">
          <a:off x="3009900" y="1695450"/>
          <a:ext cx="19145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838200</xdr:colOff>
      <xdr:row>10</xdr:row>
      <xdr:rowOff>9525</xdr:rowOff>
    </xdr:from>
    <xdr:to>
      <xdr:col>8</xdr:col>
      <xdr:colOff>230064</xdr:colOff>
      <xdr:row>25</xdr:row>
      <xdr:rowOff>179509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9F239-1CEA-4106-BF5F-9B22A2ABB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666750</xdr:colOff>
      <xdr:row>15</xdr:row>
      <xdr:rowOff>0</xdr:rowOff>
    </xdr:from>
    <xdr:to>
      <xdr:col>2</xdr:col>
      <xdr:colOff>1267386</xdr:colOff>
      <xdr:row>20</xdr:row>
      <xdr:rowOff>22412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4D21220F-934B-4142-B9BA-3B07025997C7}"/>
            </a:ext>
          </a:extLst>
        </xdr:cNvPr>
        <xdr:cNvSpPr/>
      </xdr:nvSpPr>
      <xdr:spPr>
        <a:xfrm>
          <a:off x="1276350" y="28575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S8-c</a:t>
          </a:r>
        </a:p>
      </xdr:txBody>
    </xdr:sp>
    <xdr:clientData/>
  </xdr:twoCellAnchor>
</xdr:wsDr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0.55422</cdr:x>
      <cdr:y>0.55058</cdr:y>
    </cdr:from>
    <cdr:to>
      <cdr:x>0.91597</cdr:x>
      <cdr:y>0.75194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5E52BD-E04B-7655-0E52-37F0F3F44023}"/>
            </a:ext>
          </a:extLst>
        </cdr:cNvPr>
        <cdr:cNvSpPr txBox="1"/>
      </cdr:nvSpPr>
      <cdr:spPr>
        <a:xfrm xmlns:a="http://schemas.openxmlformats.org/drawingml/2006/main">
          <a:off x="2962275" y="1666875"/>
          <a:ext cx="1933575" cy="6096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742950</xdr:colOff>
      <xdr:row>9</xdr:row>
      <xdr:rowOff>171450</xdr:rowOff>
    </xdr:from>
    <xdr:to>
      <xdr:col>8</xdr:col>
      <xdr:colOff>211014</xdr:colOff>
      <xdr:row>25</xdr:row>
      <xdr:rowOff>150934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E9306-F33E-47CC-9FF5-1B2ABEF93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123825</xdr:colOff>
      <xdr:row>15</xdr:row>
      <xdr:rowOff>133350</xdr:rowOff>
    </xdr:from>
    <xdr:to>
      <xdr:col>2</xdr:col>
      <xdr:colOff>848286</xdr:colOff>
      <xdr:row>20</xdr:row>
      <xdr:rowOff>155762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D93926C-A149-489E-9B84-6E8469300749}"/>
            </a:ext>
          </a:extLst>
        </xdr:cNvPr>
        <xdr:cNvSpPr/>
      </xdr:nvSpPr>
      <xdr:spPr>
        <a:xfrm>
          <a:off x="733425" y="29908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S9-c</a:t>
          </a:r>
        </a:p>
      </xdr:txBody>
    </xdr:sp>
    <xdr:clientData/>
  </xdr:twoCellAnchor>
</xdr:wsDr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0.57204</cdr:x>
      <cdr:y>0.54429</cdr:y>
    </cdr:from>
    <cdr:to>
      <cdr:x>0.9231</cdr:x>
      <cdr:y>0.75508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5AC647C-61DB-72B4-23E0-DC923941BD16}"/>
            </a:ext>
          </a:extLst>
        </cdr:cNvPr>
        <cdr:cNvSpPr txBox="1"/>
      </cdr:nvSpPr>
      <cdr:spPr>
        <a:xfrm xmlns:a="http://schemas.openxmlformats.org/drawingml/2006/main">
          <a:off x="3057525" y="1647825"/>
          <a:ext cx="1876425" cy="63817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5 (s)</a:t>
          </a: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8</xdr:row>
      <xdr:rowOff>57150</xdr:rowOff>
    </xdr:from>
    <xdr:to>
      <xdr:col>8</xdr:col>
      <xdr:colOff>258639</xdr:colOff>
      <xdr:row>24</xdr:row>
      <xdr:rowOff>36634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D5BB2D-C8E4-4664-AC37-07A005E33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542925</xdr:colOff>
      <xdr:row>13</xdr:row>
      <xdr:rowOff>142875</xdr:rowOff>
    </xdr:from>
    <xdr:to>
      <xdr:col>2</xdr:col>
      <xdr:colOff>676836</xdr:colOff>
      <xdr:row>18</xdr:row>
      <xdr:rowOff>165287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776FF16-CDE7-43A5-976F-F87384EB2D15}"/>
            </a:ext>
          </a:extLst>
        </xdr:cNvPr>
        <xdr:cNvSpPr/>
      </xdr:nvSpPr>
      <xdr:spPr>
        <a:xfrm>
          <a:off x="542925" y="26193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S10-c</a:t>
          </a:r>
        </a:p>
      </xdr:txBody>
    </xdr:sp>
    <xdr:clientData/>
  </xdr:twoCellAnchor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0.54709</cdr:x>
      <cdr:y>0.54743</cdr:y>
    </cdr:from>
    <cdr:to>
      <cdr:x>0.91803</cdr:x>
      <cdr:y>0.76452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CBBF4C2-55E1-6501-CD62-D15CA829C8C4}"/>
            </a:ext>
          </a:extLst>
        </cdr:cNvPr>
        <cdr:cNvSpPr txBox="1"/>
      </cdr:nvSpPr>
      <cdr:spPr>
        <a:xfrm xmlns:a="http://schemas.openxmlformats.org/drawingml/2006/main">
          <a:off x="2924176" y="1657349"/>
          <a:ext cx="1982664" cy="6572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9</xdr:row>
      <xdr:rowOff>114300</xdr:rowOff>
    </xdr:from>
    <xdr:to>
      <xdr:col>7</xdr:col>
      <xdr:colOff>353889</xdr:colOff>
      <xdr:row>25</xdr:row>
      <xdr:rowOff>93784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35375-B3B3-4FB0-889F-7C3645143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152400</xdr:rowOff>
    </xdr:from>
    <xdr:to>
      <xdr:col>2</xdr:col>
      <xdr:colOff>29136</xdr:colOff>
      <xdr:row>19</xdr:row>
      <xdr:rowOff>174812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962EA15-D8C9-48E2-8804-C26438337542}"/>
            </a:ext>
          </a:extLst>
        </xdr:cNvPr>
        <xdr:cNvSpPr/>
      </xdr:nvSpPr>
      <xdr:spPr>
        <a:xfrm>
          <a:off x="0" y="28194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S11-c</a:t>
          </a:r>
        </a:p>
      </xdr:txBody>
    </xdr:sp>
    <xdr:clientData/>
  </xdr:twoCellAnchor>
</xdr:wsDr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0.54531</cdr:x>
      <cdr:y>0.52856</cdr:y>
    </cdr:from>
    <cdr:to>
      <cdr:x>0.91597</cdr:x>
      <cdr:y>0.74564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413071F-665C-245D-0A73-DA335218B616}"/>
            </a:ext>
          </a:extLst>
        </cdr:cNvPr>
        <cdr:cNvSpPr txBox="1"/>
      </cdr:nvSpPr>
      <cdr:spPr>
        <a:xfrm xmlns:a="http://schemas.openxmlformats.org/drawingml/2006/main">
          <a:off x="2914650" y="1600200"/>
          <a:ext cx="1981200" cy="6572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9</xdr:row>
      <xdr:rowOff>76200</xdr:rowOff>
    </xdr:from>
    <xdr:to>
      <xdr:col>8</xdr:col>
      <xdr:colOff>411039</xdr:colOff>
      <xdr:row>25</xdr:row>
      <xdr:rowOff>55684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EF978-A974-445F-822E-ABC288C3B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15</xdr:row>
      <xdr:rowOff>0</xdr:rowOff>
    </xdr:from>
    <xdr:to>
      <xdr:col>2</xdr:col>
      <xdr:colOff>772086</xdr:colOff>
      <xdr:row>20</xdr:row>
      <xdr:rowOff>22412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0358B4A-ADF2-48A0-B68B-D5F3F606D6AF}"/>
            </a:ext>
          </a:extLst>
        </xdr:cNvPr>
        <xdr:cNvSpPr/>
      </xdr:nvSpPr>
      <xdr:spPr>
        <a:xfrm>
          <a:off x="609600" y="285750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S12-c</a:t>
          </a:r>
        </a:p>
      </xdr:txBody>
    </xdr:sp>
    <xdr:clientData/>
  </xdr:twoCellAnchor>
</xdr:wsDr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0.55065</cdr:x>
      <cdr:y>0.5317</cdr:y>
    </cdr:from>
    <cdr:to>
      <cdr:x>0.92844</cdr:x>
      <cdr:y>0.75194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97E1ACA-9626-A67C-CB56-7F01B97050B0}"/>
            </a:ext>
          </a:extLst>
        </cdr:cNvPr>
        <cdr:cNvSpPr txBox="1"/>
      </cdr:nvSpPr>
      <cdr:spPr>
        <a:xfrm xmlns:a="http://schemas.openxmlformats.org/drawingml/2006/main">
          <a:off x="2943226" y="1609725"/>
          <a:ext cx="2019300" cy="6667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10 (s)</a:t>
          </a: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8</xdr:row>
      <xdr:rowOff>19050</xdr:rowOff>
    </xdr:from>
    <xdr:to>
      <xdr:col>8</xdr:col>
      <xdr:colOff>963489</xdr:colOff>
      <xdr:row>23</xdr:row>
      <xdr:rowOff>189034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3EC33-4CFE-4F4D-9A68-FB696997F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704850</xdr:colOff>
      <xdr:row>14</xdr:row>
      <xdr:rowOff>19050</xdr:rowOff>
    </xdr:from>
    <xdr:to>
      <xdr:col>3</xdr:col>
      <xdr:colOff>48186</xdr:colOff>
      <xdr:row>19</xdr:row>
      <xdr:rowOff>41462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47A016-5F9E-4915-AB5D-B5C45D215E6C}"/>
            </a:ext>
          </a:extLst>
        </xdr:cNvPr>
        <xdr:cNvSpPr/>
      </xdr:nvSpPr>
      <xdr:spPr>
        <a:xfrm>
          <a:off x="1314450" y="26860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S13-c</a:t>
          </a:r>
        </a:p>
      </xdr:txBody>
    </xdr:sp>
    <xdr:clientData/>
  </xdr:twoCellAnchor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0.55778</cdr:x>
      <cdr:y>0.54429</cdr:y>
    </cdr:from>
    <cdr:to>
      <cdr:x>0.91597</cdr:x>
      <cdr:y>0.74879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8D6310C-FE55-2E9F-8034-5133885C9E79}"/>
            </a:ext>
          </a:extLst>
        </cdr:cNvPr>
        <cdr:cNvSpPr txBox="1"/>
      </cdr:nvSpPr>
      <cdr:spPr>
        <a:xfrm xmlns:a="http://schemas.openxmlformats.org/drawingml/2006/main">
          <a:off x="2981325" y="1647825"/>
          <a:ext cx="19145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1123950</xdr:colOff>
      <xdr:row>11</xdr:row>
      <xdr:rowOff>85725</xdr:rowOff>
    </xdr:from>
    <xdr:to>
      <xdr:col>8</xdr:col>
      <xdr:colOff>753939</xdr:colOff>
      <xdr:row>27</xdr:row>
      <xdr:rowOff>65209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84691-68E4-49F0-B6B1-1F0CBE2B8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514350</xdr:colOff>
      <xdr:row>15</xdr:row>
      <xdr:rowOff>171450</xdr:rowOff>
    </xdr:from>
    <xdr:to>
      <xdr:col>2</xdr:col>
      <xdr:colOff>1229286</xdr:colOff>
      <xdr:row>21</xdr:row>
      <xdr:rowOff>3362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BCEC9A4-263E-4609-95E0-487B2042192B}"/>
            </a:ext>
          </a:extLst>
        </xdr:cNvPr>
        <xdr:cNvSpPr/>
      </xdr:nvSpPr>
      <xdr:spPr>
        <a:xfrm>
          <a:off x="1123950" y="3028950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S14-c</a:t>
          </a:r>
        </a:p>
      </xdr:txBody>
    </xdr:sp>
    <xdr:clientData/>
  </xdr:twoCellAnchor>
</xdr:wsDr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0.55243</cdr:x>
      <cdr:y>0.55373</cdr:y>
    </cdr:from>
    <cdr:to>
      <cdr:x>0.92488</cdr:x>
      <cdr:y>0.76767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2BE8DC2-31F8-5BCC-EE5B-576A391EACF5}"/>
            </a:ext>
          </a:extLst>
        </cdr:cNvPr>
        <cdr:cNvSpPr txBox="1"/>
      </cdr:nvSpPr>
      <cdr:spPr>
        <a:xfrm xmlns:a="http://schemas.openxmlformats.org/drawingml/2006/main">
          <a:off x="2952750" y="1676400"/>
          <a:ext cx="1990725" cy="64770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12.5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8</xdr:row>
      <xdr:rowOff>104775</xdr:rowOff>
    </xdr:from>
    <xdr:to>
      <xdr:col>8</xdr:col>
      <xdr:colOff>30039</xdr:colOff>
      <xdr:row>24</xdr:row>
      <xdr:rowOff>84259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C1C51-DA80-4CB6-9851-5B79D6ACA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13</xdr:row>
      <xdr:rowOff>104775</xdr:rowOff>
    </xdr:from>
    <xdr:to>
      <xdr:col>2</xdr:col>
      <xdr:colOff>581586</xdr:colOff>
      <xdr:row>18</xdr:row>
      <xdr:rowOff>127187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A6300BB9-C5FA-4287-B5E3-8B3047ACAF89}"/>
            </a:ext>
          </a:extLst>
        </xdr:cNvPr>
        <xdr:cNvSpPr/>
      </xdr:nvSpPr>
      <xdr:spPr>
        <a:xfrm>
          <a:off x="581025" y="2581275"/>
          <a:ext cx="1591236" cy="974912"/>
        </a:xfrm>
        <a:prstGeom prst="rightArrow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Fig S15-c</a:t>
          </a:r>
        </a:p>
      </xdr:txBody>
    </xdr:sp>
    <xdr:clientData/>
  </xdr:twoCellAnchor>
</xdr:wsDr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0.55422</cdr:x>
      <cdr:y>0.55373</cdr:y>
    </cdr:from>
    <cdr:to>
      <cdr:x>0.92666</cdr:x>
      <cdr:y>0.75823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6F4E23B-7611-4A8D-374D-4EAA7980B565}"/>
            </a:ext>
          </a:extLst>
        </cdr:cNvPr>
        <cdr:cNvSpPr txBox="1"/>
      </cdr:nvSpPr>
      <cdr:spPr>
        <a:xfrm xmlns:a="http://schemas.openxmlformats.org/drawingml/2006/main">
          <a:off x="2962275" y="1676400"/>
          <a:ext cx="1990725" cy="61912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(SSN@TiO2)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Load= 32 (mN)</a:t>
          </a:r>
        </a:p>
        <a:p xmlns:a="http://schemas.openxmlformats.org/drawingml/2006/main">
          <a:pPr algn="l" rtl="0">
            <a:def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r>
            <a:rPr lang="en-GB" sz="1100" b="0" i="0" u="none" strike="noStrike" kern="1200" spc="0" baseline="0">
              <a:solidFill>
                <a:srgbClr val="FF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Loading time= 15 (s)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ulsbuac-my.sharepoint.com/personal/e410621_lsbu_ac_uk/Documents/Desktop/Nader's%20Documents/3-%20Research/0-%20My%20Manuscripts/1-%202024-%20Creep/FTIR%20and%20XRD%20files%20from%20Jaya/FTIR-%20Nader.xlsx" TargetMode="External"/><Relationship Id="rId1" Type="http://schemas.openxmlformats.org/officeDocument/2006/relationships/externalLinkPath" Target="/personal/e410621_lsbu_ac_uk/Documents/Desktop/Nader's%20Documents/3-%20Research/0-%20My%20Manuscripts/1-%202024-%20Creep/FTIR%20and%20XRD%20files%20from%20Jaya/FTIR-%20Nader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ulsbuac-my.sharepoint.com/personal/e410621_lsbu_ac_uk/Documents/Desktop/Nader's%20Documents/3-%20Research/0-%20My%20Manuscripts/1-%202024-%20Creep/Creep%20Files%20-%20from%20Beth/Polymer%20coatings%20SRS.xlsx" TargetMode="External"/><Relationship Id="rId1" Type="http://schemas.openxmlformats.org/officeDocument/2006/relationships/externalLinkPath" Target="Polymer%20coatings%20S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HCM</v>
          </cell>
          <cell r="C1" t="str">
            <v>HCM@TiO2</v>
          </cell>
        </row>
        <row r="2">
          <cell r="A2">
            <v>501.49216000000001</v>
          </cell>
          <cell r="B2">
            <v>79.114639999999994</v>
          </cell>
          <cell r="C2">
            <v>66.798919999999995</v>
          </cell>
        </row>
        <row r="3">
          <cell r="A3">
            <v>505.34978999999998</v>
          </cell>
          <cell r="B3">
            <v>79.867040000000003</v>
          </cell>
          <cell r="C3">
            <v>63.615740000000002</v>
          </cell>
        </row>
        <row r="4">
          <cell r="A4">
            <v>509.20742000000001</v>
          </cell>
          <cell r="B4">
            <v>80.536349999999999</v>
          </cell>
          <cell r="C4">
            <v>62.209539999999997</v>
          </cell>
        </row>
        <row r="5">
          <cell r="A5">
            <v>513.06506000000002</v>
          </cell>
          <cell r="B5">
            <v>81.300079999999994</v>
          </cell>
          <cell r="C5">
            <v>64.047870000000003</v>
          </cell>
        </row>
        <row r="6">
          <cell r="A6">
            <v>516.92268999999999</v>
          </cell>
          <cell r="B6">
            <v>82.195779999999999</v>
          </cell>
          <cell r="C6">
            <v>63.657580000000003</v>
          </cell>
        </row>
        <row r="7">
          <cell r="A7">
            <v>520.78031999999996</v>
          </cell>
          <cell r="B7">
            <v>82.629409999999993</v>
          </cell>
          <cell r="C7">
            <v>61.7423</v>
          </cell>
        </row>
        <row r="8">
          <cell r="A8">
            <v>524.63795000000005</v>
          </cell>
          <cell r="B8">
            <v>82.568539999999999</v>
          </cell>
          <cell r="C8">
            <v>60.544670000000004</v>
          </cell>
        </row>
        <row r="9">
          <cell r="A9">
            <v>528.49558000000002</v>
          </cell>
          <cell r="B9">
            <v>80.720699999999994</v>
          </cell>
          <cell r="C9">
            <v>62.65898</v>
          </cell>
        </row>
        <row r="10">
          <cell r="A10">
            <v>532.35321999999996</v>
          </cell>
          <cell r="B10">
            <v>78.702529999999996</v>
          </cell>
          <cell r="C10">
            <v>65.091470000000001</v>
          </cell>
        </row>
        <row r="11">
          <cell r="A11">
            <v>536.21085000000005</v>
          </cell>
          <cell r="B11">
            <v>78.329350000000005</v>
          </cell>
          <cell r="C11">
            <v>64.75403</v>
          </cell>
        </row>
        <row r="12">
          <cell r="A12">
            <v>540.06848000000002</v>
          </cell>
          <cell r="B12">
            <v>78.084779999999995</v>
          </cell>
          <cell r="C12">
            <v>64.459280000000007</v>
          </cell>
        </row>
        <row r="13">
          <cell r="A13">
            <v>543.92610999999999</v>
          </cell>
          <cell r="B13">
            <v>79.793930000000003</v>
          </cell>
          <cell r="C13">
            <v>65.544390000000007</v>
          </cell>
        </row>
        <row r="14">
          <cell r="A14">
            <v>547.78373999999997</v>
          </cell>
          <cell r="B14">
            <v>79.770089999999996</v>
          </cell>
          <cell r="C14">
            <v>66.323120000000003</v>
          </cell>
        </row>
        <row r="15">
          <cell r="A15">
            <v>551.64138000000003</v>
          </cell>
          <cell r="B15">
            <v>80.415130000000005</v>
          </cell>
          <cell r="C15">
            <v>67.106290000000001</v>
          </cell>
        </row>
        <row r="16">
          <cell r="A16">
            <v>555.49901</v>
          </cell>
          <cell r="B16">
            <v>81.917469999999994</v>
          </cell>
          <cell r="C16">
            <v>66.762200000000007</v>
          </cell>
        </row>
        <row r="17">
          <cell r="A17">
            <v>559.35663999999997</v>
          </cell>
          <cell r="B17">
            <v>81.799120000000002</v>
          </cell>
          <cell r="C17">
            <v>66.348709999999997</v>
          </cell>
        </row>
        <row r="18">
          <cell r="A18">
            <v>563.21427000000006</v>
          </cell>
          <cell r="B18">
            <v>82.843829999999997</v>
          </cell>
          <cell r="C18">
            <v>66.720650000000006</v>
          </cell>
        </row>
        <row r="19">
          <cell r="A19">
            <v>567.07190000000003</v>
          </cell>
          <cell r="B19">
            <v>83.292749999999998</v>
          </cell>
          <cell r="C19">
            <v>66.189229999999995</v>
          </cell>
        </row>
        <row r="20">
          <cell r="A20">
            <v>570.92953999999997</v>
          </cell>
          <cell r="B20">
            <v>83.496729999999999</v>
          </cell>
          <cell r="C20">
            <v>67.04374</v>
          </cell>
        </row>
        <row r="21">
          <cell r="A21">
            <v>574.78716999999995</v>
          </cell>
          <cell r="B21">
            <v>85.233459999999994</v>
          </cell>
          <cell r="C21">
            <v>67.597750000000005</v>
          </cell>
        </row>
        <row r="22">
          <cell r="A22">
            <v>578.64480000000003</v>
          </cell>
          <cell r="B22">
            <v>86.384280000000004</v>
          </cell>
          <cell r="C22">
            <v>68.691839999999999</v>
          </cell>
        </row>
        <row r="23">
          <cell r="A23">
            <v>582.50243</v>
          </cell>
          <cell r="B23">
            <v>85.850149999999999</v>
          </cell>
          <cell r="C23">
            <v>70.516739999999999</v>
          </cell>
        </row>
        <row r="24">
          <cell r="A24">
            <v>586.36005999999998</v>
          </cell>
          <cell r="B24">
            <v>86.262889999999999</v>
          </cell>
          <cell r="C24">
            <v>70.070359999999994</v>
          </cell>
        </row>
        <row r="25">
          <cell r="A25">
            <v>590.21770000000004</v>
          </cell>
          <cell r="B25">
            <v>86.672929999999994</v>
          </cell>
          <cell r="C25">
            <v>68.85812</v>
          </cell>
        </row>
        <row r="26">
          <cell r="A26">
            <v>594.07533000000001</v>
          </cell>
          <cell r="B26">
            <v>86.439909999999998</v>
          </cell>
          <cell r="C26">
            <v>70.087819999999994</v>
          </cell>
        </row>
        <row r="27">
          <cell r="A27">
            <v>597.93295999999998</v>
          </cell>
          <cell r="B27">
            <v>87.304670000000002</v>
          </cell>
          <cell r="C27">
            <v>71.795529999999999</v>
          </cell>
        </row>
        <row r="28">
          <cell r="A28">
            <v>601.79058999999995</v>
          </cell>
          <cell r="B28">
            <v>89.122559999999993</v>
          </cell>
          <cell r="C28">
            <v>71.530709999999999</v>
          </cell>
        </row>
        <row r="29">
          <cell r="A29">
            <v>605.64822000000004</v>
          </cell>
          <cell r="B29">
            <v>89.188299999999998</v>
          </cell>
          <cell r="C29">
            <v>71.180880000000002</v>
          </cell>
        </row>
        <row r="30">
          <cell r="A30">
            <v>609.50585999999998</v>
          </cell>
          <cell r="B30">
            <v>88.37697</v>
          </cell>
          <cell r="C30">
            <v>71.870320000000007</v>
          </cell>
        </row>
        <row r="31">
          <cell r="A31">
            <v>613.36348999999996</v>
          </cell>
          <cell r="B31">
            <v>88.269409999999993</v>
          </cell>
          <cell r="C31">
            <v>71.994529999999997</v>
          </cell>
        </row>
        <row r="32">
          <cell r="A32">
            <v>617.22112000000004</v>
          </cell>
          <cell r="B32">
            <v>88.477010000000007</v>
          </cell>
          <cell r="C32">
            <v>71.292630000000003</v>
          </cell>
        </row>
        <row r="33">
          <cell r="A33">
            <v>621.07875000000001</v>
          </cell>
          <cell r="B33">
            <v>89.241010000000003</v>
          </cell>
          <cell r="C33">
            <v>71.686480000000003</v>
          </cell>
        </row>
        <row r="34">
          <cell r="A34">
            <v>624.93637999999999</v>
          </cell>
          <cell r="B34">
            <v>90.430869999999999</v>
          </cell>
          <cell r="C34">
            <v>72.156360000000006</v>
          </cell>
        </row>
        <row r="35">
          <cell r="A35">
            <v>628.79402000000005</v>
          </cell>
          <cell r="B35">
            <v>91.219189999999998</v>
          </cell>
          <cell r="C35">
            <v>72.420079999999999</v>
          </cell>
        </row>
        <row r="36">
          <cell r="A36">
            <v>632.65165000000002</v>
          </cell>
          <cell r="B36">
            <v>91.681470000000004</v>
          </cell>
          <cell r="C36">
            <v>72.55583</v>
          </cell>
        </row>
        <row r="37">
          <cell r="A37">
            <v>636.50927999999999</v>
          </cell>
          <cell r="B37">
            <v>91.260689999999997</v>
          </cell>
          <cell r="C37">
            <v>72.644019999999998</v>
          </cell>
        </row>
        <row r="38">
          <cell r="A38">
            <v>640.36690999999996</v>
          </cell>
          <cell r="B38">
            <v>91.304860000000005</v>
          </cell>
          <cell r="C38">
            <v>72.938490000000002</v>
          </cell>
        </row>
        <row r="39">
          <cell r="A39">
            <v>644.22454000000005</v>
          </cell>
          <cell r="B39">
            <v>92.326849999999993</v>
          </cell>
          <cell r="C39">
            <v>73.362070000000003</v>
          </cell>
        </row>
        <row r="40">
          <cell r="A40">
            <v>648.08217999999999</v>
          </cell>
          <cell r="B40">
            <v>92.844250000000002</v>
          </cell>
          <cell r="C40">
            <v>73.691680000000005</v>
          </cell>
        </row>
        <row r="41">
          <cell r="A41">
            <v>651.93980999999997</v>
          </cell>
          <cell r="B41">
            <v>92.192599999999999</v>
          </cell>
          <cell r="C41">
            <v>73.903400000000005</v>
          </cell>
        </row>
        <row r="42">
          <cell r="A42">
            <v>655.79744000000005</v>
          </cell>
          <cell r="B42">
            <v>92.192740000000001</v>
          </cell>
          <cell r="C42">
            <v>73.906480000000002</v>
          </cell>
        </row>
        <row r="43">
          <cell r="A43">
            <v>659.65507000000002</v>
          </cell>
          <cell r="B43">
            <v>92.225840000000005</v>
          </cell>
          <cell r="C43">
            <v>74.01455</v>
          </cell>
        </row>
        <row r="44">
          <cell r="A44">
            <v>663.5127</v>
          </cell>
          <cell r="B44">
            <v>92.064449999999994</v>
          </cell>
          <cell r="C44">
            <v>74.361189999999993</v>
          </cell>
        </row>
        <row r="45">
          <cell r="A45">
            <v>667.37034000000006</v>
          </cell>
          <cell r="B45">
            <v>91.764480000000006</v>
          </cell>
          <cell r="C45">
            <v>74.615979999999993</v>
          </cell>
        </row>
        <row r="46">
          <cell r="A46">
            <v>671.22797000000003</v>
          </cell>
          <cell r="B46">
            <v>91.712329999999994</v>
          </cell>
          <cell r="C46">
            <v>74.897769999999994</v>
          </cell>
        </row>
        <row r="47">
          <cell r="A47">
            <v>675.0856</v>
          </cell>
          <cell r="B47">
            <v>91.315479999999994</v>
          </cell>
          <cell r="C47">
            <v>75.206649999999996</v>
          </cell>
        </row>
        <row r="48">
          <cell r="A48">
            <v>678.94322999999997</v>
          </cell>
          <cell r="B48">
            <v>90.584100000000007</v>
          </cell>
          <cell r="C48">
            <v>75.680030000000002</v>
          </cell>
        </row>
        <row r="49">
          <cell r="A49">
            <v>682.80085999999994</v>
          </cell>
          <cell r="B49">
            <v>91.06044</v>
          </cell>
          <cell r="C49">
            <v>76.252369999999999</v>
          </cell>
        </row>
        <row r="50">
          <cell r="A50">
            <v>686.6585</v>
          </cell>
          <cell r="B50">
            <v>91.414749999999998</v>
          </cell>
          <cell r="C50">
            <v>76.775319999999994</v>
          </cell>
        </row>
        <row r="51">
          <cell r="A51">
            <v>690.51612999999998</v>
          </cell>
          <cell r="B51">
            <v>91.589879999999994</v>
          </cell>
          <cell r="C51">
            <v>77.045060000000007</v>
          </cell>
        </row>
        <row r="52">
          <cell r="A52">
            <v>694.37375999999995</v>
          </cell>
          <cell r="B52">
            <v>91.596270000000004</v>
          </cell>
          <cell r="C52">
            <v>77.321809999999999</v>
          </cell>
        </row>
        <row r="53">
          <cell r="A53">
            <v>698.23139000000003</v>
          </cell>
          <cell r="B53">
            <v>91.247190000000003</v>
          </cell>
          <cell r="C53">
            <v>77.496740000000003</v>
          </cell>
        </row>
        <row r="54">
          <cell r="A54">
            <v>702.08902</v>
          </cell>
          <cell r="B54">
            <v>90.767910000000001</v>
          </cell>
          <cell r="C54">
            <v>77.356679999999997</v>
          </cell>
        </row>
        <row r="55">
          <cell r="A55">
            <v>705.94665999999995</v>
          </cell>
          <cell r="B55">
            <v>90.598240000000004</v>
          </cell>
          <cell r="C55">
            <v>77.915279999999996</v>
          </cell>
        </row>
        <row r="56">
          <cell r="A56">
            <v>709.80429000000004</v>
          </cell>
          <cell r="B56">
            <v>89.906310000000005</v>
          </cell>
          <cell r="C56">
            <v>78.334549999999993</v>
          </cell>
        </row>
        <row r="57">
          <cell r="A57">
            <v>713.66192000000001</v>
          </cell>
          <cell r="B57">
            <v>89.536360000000002</v>
          </cell>
          <cell r="C57">
            <v>78.466790000000003</v>
          </cell>
        </row>
        <row r="58">
          <cell r="A58">
            <v>717.51954999999998</v>
          </cell>
          <cell r="B58">
            <v>89.549019999999999</v>
          </cell>
          <cell r="C58">
            <v>78.670990000000003</v>
          </cell>
        </row>
        <row r="59">
          <cell r="A59">
            <v>721.37717999999995</v>
          </cell>
          <cell r="B59">
            <v>89.47672</v>
          </cell>
          <cell r="C59">
            <v>78.989729999999994</v>
          </cell>
        </row>
        <row r="60">
          <cell r="A60">
            <v>725.23482000000001</v>
          </cell>
          <cell r="B60">
            <v>89.504660000000001</v>
          </cell>
          <cell r="C60">
            <v>79.026340000000005</v>
          </cell>
        </row>
        <row r="61">
          <cell r="A61">
            <v>729.09244999999999</v>
          </cell>
          <cell r="B61">
            <v>89.543149999999997</v>
          </cell>
          <cell r="C61">
            <v>79.02619</v>
          </cell>
        </row>
        <row r="62">
          <cell r="A62">
            <v>732.95007999999996</v>
          </cell>
          <cell r="B62">
            <v>88.942300000000003</v>
          </cell>
          <cell r="C62">
            <v>79.502440000000007</v>
          </cell>
        </row>
        <row r="63">
          <cell r="A63">
            <v>736.80771000000004</v>
          </cell>
          <cell r="B63">
            <v>88.360129999999998</v>
          </cell>
          <cell r="C63">
            <v>79.961849999999998</v>
          </cell>
        </row>
        <row r="64">
          <cell r="A64">
            <v>740.66534000000001</v>
          </cell>
          <cell r="B64">
            <v>88.350520000000003</v>
          </cell>
          <cell r="C64">
            <v>80.292879999999997</v>
          </cell>
        </row>
        <row r="65">
          <cell r="A65">
            <v>744.52297999999996</v>
          </cell>
          <cell r="B65">
            <v>88.573710000000005</v>
          </cell>
          <cell r="C65">
            <v>80.375709999999998</v>
          </cell>
        </row>
        <row r="66">
          <cell r="A66">
            <v>748.38061000000005</v>
          </cell>
          <cell r="B66">
            <v>88.596220000000002</v>
          </cell>
          <cell r="C66">
            <v>80.50264</v>
          </cell>
        </row>
        <row r="67">
          <cell r="A67">
            <v>752.23824000000002</v>
          </cell>
          <cell r="B67">
            <v>88.806740000000005</v>
          </cell>
          <cell r="C67">
            <v>80.758510000000001</v>
          </cell>
        </row>
        <row r="68">
          <cell r="A68">
            <v>756.09586999999999</v>
          </cell>
          <cell r="B68">
            <v>88.745559999999998</v>
          </cell>
          <cell r="C68">
            <v>81.293369999999996</v>
          </cell>
        </row>
        <row r="69">
          <cell r="A69">
            <v>759.95349999999996</v>
          </cell>
          <cell r="B69">
            <v>88.995480000000001</v>
          </cell>
          <cell r="C69">
            <v>81.718119999999999</v>
          </cell>
        </row>
        <row r="70">
          <cell r="A70">
            <v>763.81114000000002</v>
          </cell>
          <cell r="B70">
            <v>89.011740000000003</v>
          </cell>
          <cell r="C70">
            <v>81.419700000000006</v>
          </cell>
        </row>
        <row r="71">
          <cell r="A71">
            <v>767.66876999999999</v>
          </cell>
          <cell r="B71">
            <v>89.119889999999998</v>
          </cell>
          <cell r="C71">
            <v>81.353740000000002</v>
          </cell>
        </row>
        <row r="72">
          <cell r="A72">
            <v>771.52639999999997</v>
          </cell>
          <cell r="B72">
            <v>88.862899999999996</v>
          </cell>
          <cell r="C72">
            <v>81.428169999999994</v>
          </cell>
        </row>
        <row r="73">
          <cell r="A73">
            <v>775.38403000000005</v>
          </cell>
          <cell r="B73">
            <v>88.642830000000004</v>
          </cell>
          <cell r="C73">
            <v>82.044280000000001</v>
          </cell>
        </row>
        <row r="74">
          <cell r="A74">
            <v>779.24166000000002</v>
          </cell>
          <cell r="B74">
            <v>88.842460000000003</v>
          </cell>
          <cell r="C74">
            <v>82.843609999999998</v>
          </cell>
        </row>
        <row r="75">
          <cell r="A75">
            <v>783.09929999999997</v>
          </cell>
          <cell r="B75">
            <v>88.952929999999995</v>
          </cell>
          <cell r="C75">
            <v>83.062830000000005</v>
          </cell>
        </row>
        <row r="76">
          <cell r="A76">
            <v>786.95693000000006</v>
          </cell>
          <cell r="B76">
            <v>88.322959999999995</v>
          </cell>
          <cell r="C76">
            <v>83.171390000000002</v>
          </cell>
        </row>
        <row r="77">
          <cell r="A77">
            <v>790.81456000000003</v>
          </cell>
          <cell r="B77">
            <v>87.750550000000004</v>
          </cell>
          <cell r="C77">
            <v>83.913390000000007</v>
          </cell>
        </row>
        <row r="78">
          <cell r="A78">
            <v>794.67219</v>
          </cell>
          <cell r="B78">
            <v>87.763360000000006</v>
          </cell>
          <cell r="C78">
            <v>84.249690000000001</v>
          </cell>
        </row>
        <row r="79">
          <cell r="A79">
            <v>798.52981999999997</v>
          </cell>
          <cell r="B79">
            <v>87.881169999999997</v>
          </cell>
          <cell r="C79">
            <v>84.233760000000004</v>
          </cell>
        </row>
        <row r="80">
          <cell r="A80">
            <v>802.38746000000003</v>
          </cell>
          <cell r="B80">
            <v>87.969089999999994</v>
          </cell>
          <cell r="C80">
            <v>84.467680000000001</v>
          </cell>
        </row>
        <row r="81">
          <cell r="A81">
            <v>806.24509</v>
          </cell>
          <cell r="B81">
            <v>88.350920000000002</v>
          </cell>
          <cell r="C81">
            <v>84.946100000000001</v>
          </cell>
        </row>
        <row r="82">
          <cell r="A82">
            <v>810.10271999999998</v>
          </cell>
          <cell r="B82">
            <v>88.275909999999996</v>
          </cell>
          <cell r="C82">
            <v>85.412890000000004</v>
          </cell>
        </row>
        <row r="83">
          <cell r="A83">
            <v>813.96034999999995</v>
          </cell>
          <cell r="B83">
            <v>88.378069999999994</v>
          </cell>
          <cell r="C83">
            <v>85.703460000000007</v>
          </cell>
        </row>
        <row r="84">
          <cell r="A84">
            <v>817.81798000000003</v>
          </cell>
          <cell r="B84">
            <v>88.577629999999999</v>
          </cell>
          <cell r="C84">
            <v>85.932460000000006</v>
          </cell>
        </row>
        <row r="85">
          <cell r="A85">
            <v>821.67561999999998</v>
          </cell>
          <cell r="B85">
            <v>88.259609999999995</v>
          </cell>
          <cell r="C85">
            <v>85.878240000000005</v>
          </cell>
        </row>
        <row r="86">
          <cell r="A86">
            <v>825.53324999999995</v>
          </cell>
          <cell r="B86">
            <v>87.718990000000005</v>
          </cell>
          <cell r="C86">
            <v>85.891829999999999</v>
          </cell>
        </row>
        <row r="87">
          <cell r="A87">
            <v>829.39088000000004</v>
          </cell>
          <cell r="B87">
            <v>87.814959999999999</v>
          </cell>
          <cell r="C87">
            <v>86.902550000000005</v>
          </cell>
        </row>
        <row r="88">
          <cell r="A88">
            <v>833.24851000000001</v>
          </cell>
          <cell r="B88">
            <v>88.292969999999997</v>
          </cell>
          <cell r="C88">
            <v>87.68683</v>
          </cell>
        </row>
        <row r="89">
          <cell r="A89">
            <v>837.10613999999998</v>
          </cell>
          <cell r="B89">
            <v>88.95008</v>
          </cell>
          <cell r="C89">
            <v>87.695760000000007</v>
          </cell>
        </row>
        <row r="90">
          <cell r="A90">
            <v>840.96378000000004</v>
          </cell>
          <cell r="B90">
            <v>89.227890000000002</v>
          </cell>
          <cell r="C90">
            <v>87.881259999999997</v>
          </cell>
        </row>
        <row r="91">
          <cell r="A91">
            <v>844.82141000000001</v>
          </cell>
          <cell r="B91">
            <v>88.822609999999997</v>
          </cell>
          <cell r="C91">
            <v>88.208860000000001</v>
          </cell>
        </row>
        <row r="92">
          <cell r="A92">
            <v>848.67903999999999</v>
          </cell>
          <cell r="B92">
            <v>88.786100000000005</v>
          </cell>
          <cell r="C92">
            <v>88.558499999999995</v>
          </cell>
        </row>
        <row r="93">
          <cell r="A93">
            <v>852.53666999999996</v>
          </cell>
          <cell r="B93">
            <v>89.133049999999997</v>
          </cell>
          <cell r="C93">
            <v>88.374229999999997</v>
          </cell>
        </row>
        <row r="94">
          <cell r="A94">
            <v>856.39430000000004</v>
          </cell>
          <cell r="B94">
            <v>89.366669999999999</v>
          </cell>
          <cell r="C94">
            <v>88.351179999999999</v>
          </cell>
        </row>
        <row r="95">
          <cell r="A95">
            <v>860.25193999999999</v>
          </cell>
          <cell r="B95">
            <v>89.275239999999997</v>
          </cell>
          <cell r="C95">
            <v>88.598249999999993</v>
          </cell>
        </row>
        <row r="96">
          <cell r="A96">
            <v>864.10956999999996</v>
          </cell>
          <cell r="B96">
            <v>89.339420000000004</v>
          </cell>
          <cell r="C96">
            <v>88.689660000000003</v>
          </cell>
        </row>
        <row r="97">
          <cell r="A97">
            <v>867.96720000000005</v>
          </cell>
          <cell r="B97">
            <v>89.722769999999997</v>
          </cell>
          <cell r="C97">
            <v>88.775779999999997</v>
          </cell>
        </row>
        <row r="98">
          <cell r="A98">
            <v>871.82483000000002</v>
          </cell>
          <cell r="B98">
            <v>89.925719999999998</v>
          </cell>
          <cell r="C98">
            <v>89.151200000000003</v>
          </cell>
        </row>
        <row r="99">
          <cell r="A99">
            <v>875.68245999999999</v>
          </cell>
          <cell r="B99">
            <v>89.818700000000007</v>
          </cell>
          <cell r="C99">
            <v>89.629239999999996</v>
          </cell>
        </row>
        <row r="100">
          <cell r="A100">
            <v>879.54010000000005</v>
          </cell>
          <cell r="B100">
            <v>89.761840000000007</v>
          </cell>
          <cell r="C100">
            <v>89.890820000000005</v>
          </cell>
        </row>
        <row r="101">
          <cell r="A101">
            <v>883.39773000000002</v>
          </cell>
          <cell r="B101">
            <v>89.879159999999999</v>
          </cell>
          <cell r="C101">
            <v>90.020129999999995</v>
          </cell>
        </row>
        <row r="102">
          <cell r="A102">
            <v>887.25536</v>
          </cell>
          <cell r="B102">
            <v>89.982619999999997</v>
          </cell>
          <cell r="C102">
            <v>89.666070000000005</v>
          </cell>
        </row>
        <row r="103">
          <cell r="A103">
            <v>891.11298999999997</v>
          </cell>
          <cell r="B103">
            <v>89.960549999999998</v>
          </cell>
          <cell r="C103">
            <v>89.499440000000007</v>
          </cell>
        </row>
        <row r="104">
          <cell r="A104">
            <v>894.97062000000005</v>
          </cell>
          <cell r="B104">
            <v>89.829580000000007</v>
          </cell>
          <cell r="C104">
            <v>89.48742</v>
          </cell>
        </row>
        <row r="105">
          <cell r="A105">
            <v>898.82826</v>
          </cell>
          <cell r="B105">
            <v>90.187820000000002</v>
          </cell>
          <cell r="C105">
            <v>89.628519999999995</v>
          </cell>
        </row>
        <row r="106">
          <cell r="A106">
            <v>902.68588999999997</v>
          </cell>
          <cell r="B106">
            <v>90.309389999999993</v>
          </cell>
          <cell r="C106">
            <v>89.698499999999996</v>
          </cell>
        </row>
        <row r="107">
          <cell r="A107">
            <v>906.54351999999994</v>
          </cell>
          <cell r="B107">
            <v>90.404979999999995</v>
          </cell>
          <cell r="C107">
            <v>89.72099</v>
          </cell>
        </row>
        <row r="108">
          <cell r="A108">
            <v>910.40115000000003</v>
          </cell>
          <cell r="B108">
            <v>90.602739999999997</v>
          </cell>
          <cell r="C108">
            <v>89.875910000000005</v>
          </cell>
        </row>
        <row r="109">
          <cell r="A109">
            <v>914.25878</v>
          </cell>
          <cell r="B109">
            <v>90.571700000000007</v>
          </cell>
          <cell r="C109">
            <v>89.999070000000003</v>
          </cell>
        </row>
        <row r="110">
          <cell r="A110">
            <v>918.11641999999995</v>
          </cell>
          <cell r="B110">
            <v>90.697490000000002</v>
          </cell>
          <cell r="C110">
            <v>90.008039999999994</v>
          </cell>
        </row>
        <row r="111">
          <cell r="A111">
            <v>921.97405000000003</v>
          </cell>
          <cell r="B111">
            <v>90.930570000000003</v>
          </cell>
          <cell r="C111">
            <v>90.391180000000006</v>
          </cell>
        </row>
        <row r="112">
          <cell r="A112">
            <v>925.83168000000001</v>
          </cell>
          <cell r="B112">
            <v>91.07996</v>
          </cell>
          <cell r="C112">
            <v>90.760999999999996</v>
          </cell>
        </row>
        <row r="113">
          <cell r="A113">
            <v>929.68930999999998</v>
          </cell>
          <cell r="B113">
            <v>91.104370000000003</v>
          </cell>
          <cell r="C113">
            <v>90.808359999999993</v>
          </cell>
        </row>
        <row r="114">
          <cell r="A114">
            <v>933.54693999999995</v>
          </cell>
          <cell r="B114">
            <v>91.200819999999993</v>
          </cell>
          <cell r="C114">
            <v>90.932860000000005</v>
          </cell>
        </row>
        <row r="115">
          <cell r="A115">
            <v>937.40458000000001</v>
          </cell>
          <cell r="B115">
            <v>91.193960000000004</v>
          </cell>
          <cell r="C115">
            <v>90.667379999999994</v>
          </cell>
        </row>
        <row r="116">
          <cell r="A116">
            <v>941.26220999999998</v>
          </cell>
          <cell r="B116">
            <v>91.224180000000004</v>
          </cell>
          <cell r="C116">
            <v>90.42989</v>
          </cell>
        </row>
        <row r="117">
          <cell r="A117">
            <v>945.11983999999995</v>
          </cell>
          <cell r="B117">
            <v>91.307569999999998</v>
          </cell>
          <cell r="C117">
            <v>90.540149999999997</v>
          </cell>
        </row>
        <row r="118">
          <cell r="A118">
            <v>948.97747000000004</v>
          </cell>
          <cell r="B118">
            <v>91.315520000000006</v>
          </cell>
          <cell r="C118">
            <v>90.594729999999998</v>
          </cell>
        </row>
        <row r="119">
          <cell r="A119">
            <v>952.83510000000001</v>
          </cell>
          <cell r="B119">
            <v>91.129000000000005</v>
          </cell>
          <cell r="C119">
            <v>90.433279999999996</v>
          </cell>
        </row>
        <row r="120">
          <cell r="A120">
            <v>956.69273999999996</v>
          </cell>
          <cell r="B120">
            <v>90.863339999999994</v>
          </cell>
          <cell r="C120">
            <v>90.368880000000004</v>
          </cell>
        </row>
        <row r="121">
          <cell r="A121">
            <v>960.55037000000004</v>
          </cell>
          <cell r="B121">
            <v>90.904129999999995</v>
          </cell>
          <cell r="C121">
            <v>90.265820000000005</v>
          </cell>
        </row>
        <row r="122">
          <cell r="A122">
            <v>964.40800000000002</v>
          </cell>
          <cell r="B122">
            <v>91.164190000000005</v>
          </cell>
          <cell r="C122">
            <v>90.279750000000007</v>
          </cell>
        </row>
        <row r="123">
          <cell r="A123">
            <v>968.26562999999999</v>
          </cell>
          <cell r="B123">
            <v>91.309439999999995</v>
          </cell>
          <cell r="C123">
            <v>90.296499999999995</v>
          </cell>
        </row>
        <row r="124">
          <cell r="A124">
            <v>972.12325999999996</v>
          </cell>
          <cell r="B124">
            <v>91.133669999999995</v>
          </cell>
          <cell r="C124">
            <v>90.111180000000004</v>
          </cell>
        </row>
        <row r="125">
          <cell r="A125">
            <v>975.98090000000002</v>
          </cell>
          <cell r="B125">
            <v>90.912459999999996</v>
          </cell>
          <cell r="C125">
            <v>89.674340000000001</v>
          </cell>
        </row>
        <row r="126">
          <cell r="A126">
            <v>979.83852999999999</v>
          </cell>
          <cell r="B126">
            <v>90.703919999999997</v>
          </cell>
          <cell r="C126">
            <v>89.348640000000003</v>
          </cell>
        </row>
        <row r="127">
          <cell r="A127">
            <v>983.69615999999996</v>
          </cell>
          <cell r="B127">
            <v>90.471549999999993</v>
          </cell>
          <cell r="C127">
            <v>89.482420000000005</v>
          </cell>
        </row>
        <row r="128">
          <cell r="A128">
            <v>987.55379000000005</v>
          </cell>
          <cell r="B128">
            <v>90.425399999999996</v>
          </cell>
          <cell r="C128">
            <v>89.419359999999998</v>
          </cell>
        </row>
        <row r="129">
          <cell r="A129">
            <v>991.41142000000002</v>
          </cell>
          <cell r="B129">
            <v>90.404640000000001</v>
          </cell>
          <cell r="C129">
            <v>89.341750000000005</v>
          </cell>
        </row>
        <row r="130">
          <cell r="A130">
            <v>995.26905999999997</v>
          </cell>
          <cell r="B130">
            <v>90.189599999999999</v>
          </cell>
          <cell r="C130">
            <v>89.240939999999995</v>
          </cell>
        </row>
        <row r="131">
          <cell r="A131">
            <v>999.12669000000005</v>
          </cell>
          <cell r="B131">
            <v>89.820130000000006</v>
          </cell>
          <cell r="C131">
            <v>88.991950000000003</v>
          </cell>
        </row>
        <row r="132">
          <cell r="A132">
            <v>1002.98432</v>
          </cell>
          <cell r="B132">
            <v>89.561670000000007</v>
          </cell>
          <cell r="C132">
            <v>88.748990000000006</v>
          </cell>
        </row>
        <row r="133">
          <cell r="A133">
            <v>1006.84195</v>
          </cell>
          <cell r="B133">
            <v>89.704269999999994</v>
          </cell>
          <cell r="C133">
            <v>88.826030000000003</v>
          </cell>
        </row>
        <row r="134">
          <cell r="A134">
            <v>1010.69958</v>
          </cell>
          <cell r="B134">
            <v>89.764099999999999</v>
          </cell>
          <cell r="C134">
            <v>88.893100000000004</v>
          </cell>
        </row>
        <row r="135">
          <cell r="A135">
            <v>1014.55722</v>
          </cell>
          <cell r="B135">
            <v>89.430019999999999</v>
          </cell>
          <cell r="C135">
            <v>88.803259999999995</v>
          </cell>
        </row>
        <row r="136">
          <cell r="A136">
            <v>1018.41485</v>
          </cell>
          <cell r="B136">
            <v>89.083969999999994</v>
          </cell>
          <cell r="C136">
            <v>88.743920000000003</v>
          </cell>
        </row>
        <row r="137">
          <cell r="A137">
            <v>1022.27248</v>
          </cell>
          <cell r="B137">
            <v>88.869929999999997</v>
          </cell>
          <cell r="C137">
            <v>88.682640000000006</v>
          </cell>
        </row>
        <row r="138">
          <cell r="A138">
            <v>1026.1301100000001</v>
          </cell>
          <cell r="B138">
            <v>88.645480000000006</v>
          </cell>
          <cell r="C138">
            <v>88.782629999999997</v>
          </cell>
        </row>
        <row r="139">
          <cell r="A139">
            <v>1029.98774</v>
          </cell>
          <cell r="B139">
            <v>88.461399999999998</v>
          </cell>
          <cell r="C139">
            <v>88.942099999999996</v>
          </cell>
        </row>
        <row r="140">
          <cell r="A140">
            <v>1033.84538</v>
          </cell>
          <cell r="B140">
            <v>88.285820000000001</v>
          </cell>
          <cell r="C140">
            <v>89.019499999999994</v>
          </cell>
        </row>
        <row r="141">
          <cell r="A141">
            <v>1037.7030099999999</v>
          </cell>
          <cell r="B141">
            <v>87.921859999999995</v>
          </cell>
          <cell r="C141">
            <v>89.059510000000003</v>
          </cell>
        </row>
        <row r="142">
          <cell r="A142">
            <v>1041.5606399999999</v>
          </cell>
          <cell r="B142">
            <v>87.731039999999993</v>
          </cell>
          <cell r="C142">
            <v>89.290499999999994</v>
          </cell>
        </row>
        <row r="143">
          <cell r="A143">
            <v>1045.4182699999999</v>
          </cell>
          <cell r="B143">
            <v>87.714190000000002</v>
          </cell>
          <cell r="C143">
            <v>89.732669999999999</v>
          </cell>
        </row>
        <row r="144">
          <cell r="A144">
            <v>1049.2759000000001</v>
          </cell>
          <cell r="B144">
            <v>87.691209999999998</v>
          </cell>
          <cell r="C144">
            <v>90.267560000000003</v>
          </cell>
        </row>
        <row r="145">
          <cell r="A145">
            <v>1053.13354</v>
          </cell>
          <cell r="B145">
            <v>87.638189999999994</v>
          </cell>
          <cell r="C145">
            <v>90.599419999999995</v>
          </cell>
        </row>
        <row r="146">
          <cell r="A146">
            <v>1056.99117</v>
          </cell>
          <cell r="B146">
            <v>87.428970000000007</v>
          </cell>
          <cell r="C146">
            <v>90.468209999999999</v>
          </cell>
        </row>
        <row r="147">
          <cell r="A147">
            <v>1060.8488</v>
          </cell>
          <cell r="B147">
            <v>87.260319999999993</v>
          </cell>
          <cell r="C147">
            <v>90.383099999999999</v>
          </cell>
        </row>
        <row r="148">
          <cell r="A148">
            <v>1064.70643</v>
          </cell>
          <cell r="B148">
            <v>87.182609999999997</v>
          </cell>
          <cell r="C148">
            <v>90.794449999999998</v>
          </cell>
        </row>
        <row r="149">
          <cell r="A149">
            <v>1068.5640599999999</v>
          </cell>
          <cell r="B149">
            <v>87.26576</v>
          </cell>
          <cell r="C149">
            <v>90.854910000000004</v>
          </cell>
        </row>
        <row r="150">
          <cell r="A150">
            <v>1072.4217000000001</v>
          </cell>
          <cell r="B150">
            <v>87.160570000000007</v>
          </cell>
          <cell r="C150">
            <v>90.905360000000002</v>
          </cell>
        </row>
        <row r="151">
          <cell r="A151">
            <v>1076.2793300000001</v>
          </cell>
          <cell r="B151">
            <v>86.961259999999996</v>
          </cell>
          <cell r="C151">
            <v>90.998270000000005</v>
          </cell>
        </row>
        <row r="152">
          <cell r="A152">
            <v>1080.13696</v>
          </cell>
          <cell r="B152">
            <v>86.896699999999996</v>
          </cell>
          <cell r="C152">
            <v>91.284520000000001</v>
          </cell>
        </row>
        <row r="153">
          <cell r="A153">
            <v>1083.99459</v>
          </cell>
          <cell r="B153">
            <v>86.747339999999994</v>
          </cell>
          <cell r="C153">
            <v>91.559970000000007</v>
          </cell>
        </row>
        <row r="154">
          <cell r="A154">
            <v>1087.85222</v>
          </cell>
          <cell r="B154">
            <v>86.712850000000003</v>
          </cell>
          <cell r="C154">
            <v>91.697630000000004</v>
          </cell>
        </row>
        <row r="155">
          <cell r="A155">
            <v>1091.7098599999999</v>
          </cell>
          <cell r="B155">
            <v>86.873480000000001</v>
          </cell>
          <cell r="C155">
            <v>91.924440000000004</v>
          </cell>
        </row>
        <row r="156">
          <cell r="A156">
            <v>1095.5674899999999</v>
          </cell>
          <cell r="B156">
            <v>86.990189999999998</v>
          </cell>
          <cell r="C156">
            <v>92.105429999999998</v>
          </cell>
        </row>
        <row r="157">
          <cell r="A157">
            <v>1099.4251200000001</v>
          </cell>
          <cell r="B157">
            <v>87.149280000000005</v>
          </cell>
          <cell r="C157">
            <v>92.119069999999994</v>
          </cell>
        </row>
        <row r="158">
          <cell r="A158">
            <v>1103.2827500000001</v>
          </cell>
          <cell r="B158">
            <v>87.5214</v>
          </cell>
          <cell r="C158">
            <v>92.232690000000005</v>
          </cell>
        </row>
        <row r="159">
          <cell r="A159">
            <v>1107.1403800000001</v>
          </cell>
          <cell r="B159">
            <v>87.650769999999994</v>
          </cell>
          <cell r="C159">
            <v>92.336740000000006</v>
          </cell>
        </row>
        <row r="160">
          <cell r="A160">
            <v>1110.99802</v>
          </cell>
          <cell r="B160">
            <v>87.814589999999995</v>
          </cell>
          <cell r="C160">
            <v>92.436700000000002</v>
          </cell>
        </row>
        <row r="161">
          <cell r="A161">
            <v>1114.85565</v>
          </cell>
          <cell r="B161">
            <v>88.309479999999994</v>
          </cell>
          <cell r="C161">
            <v>92.673900000000003</v>
          </cell>
        </row>
        <row r="162">
          <cell r="A162">
            <v>1118.7132799999999</v>
          </cell>
          <cell r="B162">
            <v>88.783230000000003</v>
          </cell>
          <cell r="C162">
            <v>92.990650000000002</v>
          </cell>
        </row>
        <row r="163">
          <cell r="A163">
            <v>1122.5709099999999</v>
          </cell>
          <cell r="B163">
            <v>89.294709999999995</v>
          </cell>
          <cell r="C163">
            <v>93.140199999999993</v>
          </cell>
        </row>
        <row r="164">
          <cell r="A164">
            <v>1126.4285400000001</v>
          </cell>
          <cell r="B164">
            <v>89.566919999999996</v>
          </cell>
          <cell r="C164">
            <v>93.398309999999995</v>
          </cell>
        </row>
        <row r="165">
          <cell r="A165">
            <v>1130.2861800000001</v>
          </cell>
          <cell r="B165">
            <v>90.000619999999998</v>
          </cell>
          <cell r="C165">
            <v>93.654110000000003</v>
          </cell>
        </row>
        <row r="166">
          <cell r="A166">
            <v>1134.14381</v>
          </cell>
          <cell r="B166">
            <v>90.224040000000002</v>
          </cell>
          <cell r="C166">
            <v>93.913449999999997</v>
          </cell>
        </row>
        <row r="167">
          <cell r="A167">
            <v>1138.00144</v>
          </cell>
          <cell r="B167">
            <v>90.515919999999994</v>
          </cell>
          <cell r="C167">
            <v>94.35</v>
          </cell>
        </row>
        <row r="168">
          <cell r="A168">
            <v>1141.85907</v>
          </cell>
          <cell r="B168">
            <v>91.067099999999996</v>
          </cell>
          <cell r="C168">
            <v>94.664689999999993</v>
          </cell>
        </row>
        <row r="169">
          <cell r="A169">
            <v>1145.7166999999999</v>
          </cell>
          <cell r="B169">
            <v>91.437349999999995</v>
          </cell>
          <cell r="C169">
            <v>94.727270000000004</v>
          </cell>
        </row>
        <row r="170">
          <cell r="A170">
            <v>1149.5743399999999</v>
          </cell>
          <cell r="B170">
            <v>91.358419999999995</v>
          </cell>
          <cell r="C170">
            <v>94.809460000000001</v>
          </cell>
        </row>
        <row r="171">
          <cell r="A171">
            <v>1153.4319700000001</v>
          </cell>
          <cell r="B171">
            <v>91.151359999999997</v>
          </cell>
          <cell r="C171">
            <v>95.018039999999999</v>
          </cell>
        </row>
        <row r="172">
          <cell r="A172">
            <v>1157.2896000000001</v>
          </cell>
          <cell r="B172">
            <v>91.226529999999997</v>
          </cell>
          <cell r="C172">
            <v>94.942769999999996</v>
          </cell>
        </row>
        <row r="173">
          <cell r="A173">
            <v>1161.14723</v>
          </cell>
          <cell r="B173">
            <v>91.613590000000002</v>
          </cell>
          <cell r="C173">
            <v>94.713250000000002</v>
          </cell>
        </row>
        <row r="174">
          <cell r="A174">
            <v>1165.00486</v>
          </cell>
          <cell r="B174">
            <v>91.971819999999994</v>
          </cell>
          <cell r="C174">
            <v>94.767830000000004</v>
          </cell>
        </row>
        <row r="175">
          <cell r="A175">
            <v>1168.8625</v>
          </cell>
          <cell r="B175">
            <v>92.308689999999999</v>
          </cell>
          <cell r="C175">
            <v>95.043189999999996</v>
          </cell>
        </row>
        <row r="176">
          <cell r="A176">
            <v>1172.7201299999999</v>
          </cell>
          <cell r="B176">
            <v>92.527249999999995</v>
          </cell>
          <cell r="C176">
            <v>95.158349999999999</v>
          </cell>
        </row>
        <row r="177">
          <cell r="A177">
            <v>1176.5777599999999</v>
          </cell>
          <cell r="B177">
            <v>92.733019999999996</v>
          </cell>
          <cell r="C177">
            <v>95.315150000000003</v>
          </cell>
        </row>
        <row r="178">
          <cell r="A178">
            <v>1180.4353900000001</v>
          </cell>
          <cell r="B178">
            <v>93.078559999999996</v>
          </cell>
          <cell r="C178">
            <v>95.385570000000001</v>
          </cell>
        </row>
        <row r="179">
          <cell r="A179">
            <v>1184.2930200000001</v>
          </cell>
          <cell r="B179">
            <v>93.570350000000005</v>
          </cell>
          <cell r="C179">
            <v>95.384020000000007</v>
          </cell>
        </row>
        <row r="180">
          <cell r="A180">
            <v>1188.15066</v>
          </cell>
          <cell r="B180">
            <v>93.858459999999994</v>
          </cell>
          <cell r="C180">
            <v>95.418080000000003</v>
          </cell>
        </row>
        <row r="181">
          <cell r="A181">
            <v>1192.00829</v>
          </cell>
          <cell r="B181">
            <v>94.010159999999999</v>
          </cell>
          <cell r="C181">
            <v>95.718320000000006</v>
          </cell>
        </row>
        <row r="182">
          <cell r="A182">
            <v>1195.86592</v>
          </cell>
          <cell r="B182">
            <v>94.192660000000004</v>
          </cell>
          <cell r="C182">
            <v>95.901790000000005</v>
          </cell>
        </row>
        <row r="183">
          <cell r="A183">
            <v>1199.7235499999999</v>
          </cell>
          <cell r="B183">
            <v>94.54316</v>
          </cell>
          <cell r="C183">
            <v>95.849050000000005</v>
          </cell>
        </row>
        <row r="184">
          <cell r="A184">
            <v>1203.5811799999999</v>
          </cell>
          <cell r="B184">
            <v>94.977429999999998</v>
          </cell>
          <cell r="C184">
            <v>95.827659999999995</v>
          </cell>
        </row>
        <row r="185">
          <cell r="A185">
            <v>1207.4388200000001</v>
          </cell>
          <cell r="B185">
            <v>95.269840000000002</v>
          </cell>
          <cell r="C185">
            <v>95.894009999999994</v>
          </cell>
        </row>
        <row r="186">
          <cell r="A186">
            <v>1211.29645</v>
          </cell>
          <cell r="B186">
            <v>95.536789999999996</v>
          </cell>
          <cell r="C186">
            <v>95.914559999999994</v>
          </cell>
        </row>
        <row r="187">
          <cell r="A187">
            <v>1215.15408</v>
          </cell>
          <cell r="B187">
            <v>95.730909999999994</v>
          </cell>
          <cell r="C187">
            <v>95.858260000000001</v>
          </cell>
        </row>
        <row r="188">
          <cell r="A188">
            <v>1219.01171</v>
          </cell>
          <cell r="B188">
            <v>95.860910000000004</v>
          </cell>
          <cell r="C188">
            <v>95.744060000000005</v>
          </cell>
        </row>
        <row r="189">
          <cell r="A189">
            <v>1222.86934</v>
          </cell>
          <cell r="B189">
            <v>96.069400000000002</v>
          </cell>
          <cell r="C189">
            <v>95.571179999999998</v>
          </cell>
        </row>
        <row r="190">
          <cell r="A190">
            <v>1226.7269799999999</v>
          </cell>
          <cell r="B190">
            <v>96.264939999999996</v>
          </cell>
          <cell r="C190">
            <v>95.405559999999994</v>
          </cell>
        </row>
        <row r="191">
          <cell r="A191">
            <v>1230.5846100000001</v>
          </cell>
          <cell r="B191">
            <v>96.525260000000003</v>
          </cell>
          <cell r="C191">
            <v>95.480819999999994</v>
          </cell>
        </row>
        <row r="192">
          <cell r="A192">
            <v>1234.4422400000001</v>
          </cell>
          <cell r="B192">
            <v>96.842619999999997</v>
          </cell>
          <cell r="C192">
            <v>95.541960000000003</v>
          </cell>
        </row>
        <row r="193">
          <cell r="A193">
            <v>1238.2998700000001</v>
          </cell>
          <cell r="B193">
            <v>97.016220000000004</v>
          </cell>
          <cell r="C193">
            <v>95.556820000000002</v>
          </cell>
        </row>
        <row r="194">
          <cell r="A194">
            <v>1242.1575</v>
          </cell>
          <cell r="B194">
            <v>97.124930000000006</v>
          </cell>
          <cell r="C194">
            <v>95.464590000000001</v>
          </cell>
        </row>
        <row r="195">
          <cell r="A195">
            <v>1246.01514</v>
          </cell>
          <cell r="B195">
            <v>97.310199999999995</v>
          </cell>
          <cell r="C195">
            <v>95.222669999999994</v>
          </cell>
        </row>
        <row r="196">
          <cell r="A196">
            <v>1249.8727699999999</v>
          </cell>
          <cell r="B196">
            <v>97.689620000000005</v>
          </cell>
          <cell r="C196">
            <v>95.068070000000006</v>
          </cell>
        </row>
        <row r="197">
          <cell r="A197">
            <v>1253.7303999999999</v>
          </cell>
          <cell r="B197">
            <v>98.099490000000003</v>
          </cell>
          <cell r="C197">
            <v>94.711590000000001</v>
          </cell>
        </row>
        <row r="198">
          <cell r="A198">
            <v>1257.5880299999999</v>
          </cell>
          <cell r="B198">
            <v>98.302629999999994</v>
          </cell>
          <cell r="C198">
            <v>94.252780000000001</v>
          </cell>
        </row>
        <row r="199">
          <cell r="A199">
            <v>1261.4456600000001</v>
          </cell>
          <cell r="B199">
            <v>98.447469999999996</v>
          </cell>
          <cell r="C199">
            <v>93.663169999999994</v>
          </cell>
        </row>
        <row r="200">
          <cell r="A200">
            <v>1265.3033</v>
          </cell>
          <cell r="B200">
            <v>98.594980000000007</v>
          </cell>
          <cell r="C200">
            <v>93.236509999999996</v>
          </cell>
        </row>
        <row r="201">
          <cell r="A201">
            <v>1269.16093</v>
          </cell>
          <cell r="B201">
            <v>98.552210000000002</v>
          </cell>
          <cell r="C201">
            <v>93.297460000000001</v>
          </cell>
        </row>
        <row r="202">
          <cell r="A202">
            <v>1273.01856</v>
          </cell>
          <cell r="B202">
            <v>98.766670000000005</v>
          </cell>
          <cell r="C202">
            <v>93.727260000000001</v>
          </cell>
        </row>
        <row r="203">
          <cell r="A203">
            <v>1276.87619</v>
          </cell>
          <cell r="B203">
            <v>98.972530000000006</v>
          </cell>
          <cell r="C203">
            <v>94.375579999999999</v>
          </cell>
        </row>
        <row r="204">
          <cell r="A204">
            <v>1280.7338199999999</v>
          </cell>
          <cell r="B204">
            <v>98.996560000000002</v>
          </cell>
          <cell r="C204">
            <v>95.004260000000002</v>
          </cell>
        </row>
        <row r="205">
          <cell r="A205">
            <v>1284.5914600000001</v>
          </cell>
          <cell r="B205">
            <v>98.923479999999998</v>
          </cell>
          <cell r="C205">
            <v>95.362080000000006</v>
          </cell>
        </row>
        <row r="206">
          <cell r="A206">
            <v>1288.4490900000001</v>
          </cell>
          <cell r="B206">
            <v>98.968580000000003</v>
          </cell>
          <cell r="C206">
            <v>95.339960000000005</v>
          </cell>
        </row>
        <row r="207">
          <cell r="A207">
            <v>1292.30672</v>
          </cell>
          <cell r="B207">
            <v>98.997870000000006</v>
          </cell>
          <cell r="C207">
            <v>95.126949999999994</v>
          </cell>
        </row>
        <row r="208">
          <cell r="A208">
            <v>1296.16435</v>
          </cell>
          <cell r="B208">
            <v>98.897170000000003</v>
          </cell>
          <cell r="C208">
            <v>94.964200000000005</v>
          </cell>
        </row>
        <row r="209">
          <cell r="A209">
            <v>1300.02198</v>
          </cell>
          <cell r="B209">
            <v>98.945779999999999</v>
          </cell>
          <cell r="C209">
            <v>94.746579999999994</v>
          </cell>
        </row>
        <row r="210">
          <cell r="A210">
            <v>1303.8796199999999</v>
          </cell>
          <cell r="B210">
            <v>99.060329999999993</v>
          </cell>
          <cell r="C210">
            <v>94.647869999999998</v>
          </cell>
        </row>
        <row r="211">
          <cell r="A211">
            <v>1307.7372499999999</v>
          </cell>
          <cell r="B211">
            <v>99.040869999999998</v>
          </cell>
          <cell r="C211">
            <v>94.679209999999998</v>
          </cell>
        </row>
        <row r="212">
          <cell r="A212">
            <v>1311.5948800000001</v>
          </cell>
          <cell r="B212">
            <v>98.860699999999994</v>
          </cell>
          <cell r="C212">
            <v>94.644620000000003</v>
          </cell>
        </row>
        <row r="213">
          <cell r="A213">
            <v>1315.4525100000001</v>
          </cell>
          <cell r="B213">
            <v>98.833870000000005</v>
          </cell>
          <cell r="C213">
            <v>94.551850000000002</v>
          </cell>
        </row>
        <row r="214">
          <cell r="A214">
            <v>1319.31014</v>
          </cell>
          <cell r="B214">
            <v>98.818830000000005</v>
          </cell>
          <cell r="C214">
            <v>94.428820000000002</v>
          </cell>
        </row>
        <row r="215">
          <cell r="A215">
            <v>1323.16778</v>
          </cell>
          <cell r="B215">
            <v>98.961370000000002</v>
          </cell>
          <cell r="C215">
            <v>94.408389999999997</v>
          </cell>
        </row>
        <row r="216">
          <cell r="A216">
            <v>1327.02541</v>
          </cell>
          <cell r="B216">
            <v>99.097589999999997</v>
          </cell>
          <cell r="C216">
            <v>94.385099999999994</v>
          </cell>
        </row>
        <row r="217">
          <cell r="A217">
            <v>1330.8830399999999</v>
          </cell>
          <cell r="B217">
            <v>99.050129999999996</v>
          </cell>
          <cell r="C217">
            <v>94.42989</v>
          </cell>
        </row>
        <row r="218">
          <cell r="A218">
            <v>1334.7406699999999</v>
          </cell>
          <cell r="B218">
            <v>99.052999999999997</v>
          </cell>
          <cell r="C218">
            <v>94.467680000000001</v>
          </cell>
        </row>
        <row r="219">
          <cell r="A219">
            <v>1338.5983000000001</v>
          </cell>
          <cell r="B219">
            <v>99.070440000000005</v>
          </cell>
          <cell r="C219">
            <v>94.362899999999996</v>
          </cell>
        </row>
        <row r="220">
          <cell r="A220">
            <v>1342.4559400000001</v>
          </cell>
          <cell r="B220">
            <v>99.039839999999998</v>
          </cell>
          <cell r="C220">
            <v>94.308809999999994</v>
          </cell>
        </row>
        <row r="221">
          <cell r="A221">
            <v>1346.31357</v>
          </cell>
          <cell r="B221">
            <v>98.964579999999998</v>
          </cell>
          <cell r="C221">
            <v>94.33963</v>
          </cell>
        </row>
        <row r="222">
          <cell r="A222">
            <v>1350.1712</v>
          </cell>
          <cell r="B222">
            <v>98.868660000000006</v>
          </cell>
          <cell r="C222">
            <v>94.566460000000006</v>
          </cell>
        </row>
        <row r="223">
          <cell r="A223">
            <v>1354.02883</v>
          </cell>
          <cell r="B223">
            <v>98.946860000000001</v>
          </cell>
          <cell r="C223">
            <v>94.859790000000004</v>
          </cell>
        </row>
        <row r="224">
          <cell r="A224">
            <v>1357.8864599999999</v>
          </cell>
          <cell r="B224">
            <v>99.015209999999996</v>
          </cell>
          <cell r="C224">
            <v>94.914320000000004</v>
          </cell>
        </row>
        <row r="225">
          <cell r="A225">
            <v>1361.7440999999999</v>
          </cell>
          <cell r="B225">
            <v>98.771879999999996</v>
          </cell>
          <cell r="C225">
            <v>94.909499999999994</v>
          </cell>
        </row>
        <row r="226">
          <cell r="A226">
            <v>1365.6017300000001</v>
          </cell>
          <cell r="B226">
            <v>98.646039999999999</v>
          </cell>
          <cell r="C226">
            <v>94.898129999999995</v>
          </cell>
        </row>
        <row r="227">
          <cell r="A227">
            <v>1369.4593600000001</v>
          </cell>
          <cell r="B227">
            <v>98.936530000000005</v>
          </cell>
          <cell r="C227">
            <v>94.836209999999994</v>
          </cell>
        </row>
        <row r="228">
          <cell r="A228">
            <v>1373.31699</v>
          </cell>
          <cell r="B228">
            <v>98.999080000000006</v>
          </cell>
          <cell r="C228">
            <v>94.752070000000003</v>
          </cell>
        </row>
        <row r="229">
          <cell r="A229">
            <v>1377.17462</v>
          </cell>
          <cell r="B229">
            <v>98.994010000000003</v>
          </cell>
          <cell r="C229">
            <v>94.897959999999998</v>
          </cell>
        </row>
        <row r="230">
          <cell r="A230">
            <v>1381.03226</v>
          </cell>
          <cell r="B230">
            <v>99.009050000000002</v>
          </cell>
          <cell r="C230">
            <v>94.986080000000001</v>
          </cell>
        </row>
        <row r="231">
          <cell r="A231">
            <v>1384.8898899999999</v>
          </cell>
          <cell r="B231">
            <v>98.960220000000007</v>
          </cell>
          <cell r="C231">
            <v>94.860169999999997</v>
          </cell>
        </row>
        <row r="232">
          <cell r="A232">
            <v>1388.7475199999999</v>
          </cell>
          <cell r="B232">
            <v>98.965159999999997</v>
          </cell>
          <cell r="C232">
            <v>94.75676</v>
          </cell>
        </row>
        <row r="233">
          <cell r="A233">
            <v>1392.6051500000001</v>
          </cell>
          <cell r="B233">
            <v>99.047280000000001</v>
          </cell>
          <cell r="C233">
            <v>94.742720000000006</v>
          </cell>
        </row>
        <row r="234">
          <cell r="A234">
            <v>1396.4627800000001</v>
          </cell>
          <cell r="B234">
            <v>99.054130000000001</v>
          </cell>
          <cell r="C234">
            <v>94.570319999999995</v>
          </cell>
        </row>
        <row r="235">
          <cell r="A235">
            <v>1400.32042</v>
          </cell>
          <cell r="B235">
            <v>98.998009999999994</v>
          </cell>
          <cell r="C235">
            <v>94.419240000000002</v>
          </cell>
        </row>
        <row r="236">
          <cell r="A236">
            <v>1404.17805</v>
          </cell>
          <cell r="B236">
            <v>99.005229999999997</v>
          </cell>
          <cell r="C236">
            <v>94.401240000000001</v>
          </cell>
        </row>
        <row r="237">
          <cell r="A237">
            <v>1408.03568</v>
          </cell>
          <cell r="B237">
            <v>98.952110000000005</v>
          </cell>
          <cell r="C237">
            <v>94.433400000000006</v>
          </cell>
        </row>
        <row r="238">
          <cell r="A238">
            <v>1411.8933099999999</v>
          </cell>
          <cell r="B238">
            <v>98.920950000000005</v>
          </cell>
          <cell r="C238">
            <v>94.3827</v>
          </cell>
        </row>
        <row r="239">
          <cell r="A239">
            <v>1415.7509399999999</v>
          </cell>
          <cell r="B239">
            <v>98.934550000000002</v>
          </cell>
          <cell r="C239">
            <v>94.326970000000003</v>
          </cell>
        </row>
        <row r="240">
          <cell r="A240">
            <v>1419.6085800000001</v>
          </cell>
          <cell r="B240">
            <v>98.854510000000005</v>
          </cell>
          <cell r="C240">
            <v>94.301450000000003</v>
          </cell>
        </row>
        <row r="241">
          <cell r="A241">
            <v>1423.46621</v>
          </cell>
          <cell r="B241">
            <v>98.825370000000007</v>
          </cell>
          <cell r="C241">
            <v>94.290989999999994</v>
          </cell>
        </row>
        <row r="242">
          <cell r="A242">
            <v>1427.32384</v>
          </cell>
          <cell r="B242">
            <v>98.844099999999997</v>
          </cell>
          <cell r="C242">
            <v>94.337069999999997</v>
          </cell>
        </row>
        <row r="243">
          <cell r="A243">
            <v>1431.18147</v>
          </cell>
          <cell r="B243">
            <v>98.883859999999999</v>
          </cell>
          <cell r="C243">
            <v>94.401179999999997</v>
          </cell>
        </row>
        <row r="244">
          <cell r="A244">
            <v>1435.0391</v>
          </cell>
          <cell r="B244">
            <v>98.822860000000006</v>
          </cell>
          <cell r="C244">
            <v>94.426929999999999</v>
          </cell>
        </row>
        <row r="245">
          <cell r="A245">
            <v>1438.8967399999999</v>
          </cell>
          <cell r="B245">
            <v>98.857429999999994</v>
          </cell>
          <cell r="C245">
            <v>94.547839999999994</v>
          </cell>
        </row>
        <row r="246">
          <cell r="A246">
            <v>1442.7543700000001</v>
          </cell>
          <cell r="B246">
            <v>98.901169999999993</v>
          </cell>
          <cell r="C246">
            <v>94.70975</v>
          </cell>
        </row>
        <row r="247">
          <cell r="A247">
            <v>1446.6120000000001</v>
          </cell>
          <cell r="B247">
            <v>98.943060000000003</v>
          </cell>
          <cell r="C247">
            <v>94.827709999999996</v>
          </cell>
        </row>
        <row r="248">
          <cell r="A248">
            <v>1450.4696300000001</v>
          </cell>
          <cell r="B248">
            <v>98.989159999999998</v>
          </cell>
          <cell r="C248">
            <v>94.999489999999994</v>
          </cell>
        </row>
        <row r="249">
          <cell r="A249">
            <v>1454.32726</v>
          </cell>
          <cell r="B249">
            <v>98.911320000000003</v>
          </cell>
          <cell r="C249">
            <v>95.368369999999999</v>
          </cell>
        </row>
        <row r="250">
          <cell r="A250">
            <v>1458.1849</v>
          </cell>
          <cell r="B250">
            <v>98.83417</v>
          </cell>
          <cell r="C250">
            <v>95.672870000000003</v>
          </cell>
        </row>
        <row r="251">
          <cell r="A251">
            <v>1462.0425299999999</v>
          </cell>
          <cell r="B251">
            <v>98.895669999999996</v>
          </cell>
          <cell r="C251">
            <v>95.699359999999999</v>
          </cell>
        </row>
        <row r="252">
          <cell r="A252">
            <v>1465.9001599999999</v>
          </cell>
          <cell r="B252">
            <v>98.897909999999996</v>
          </cell>
          <cell r="C252">
            <v>95.820149999999998</v>
          </cell>
        </row>
        <row r="253">
          <cell r="A253">
            <v>1469.7577900000001</v>
          </cell>
          <cell r="B253">
            <v>98.935429999999997</v>
          </cell>
          <cell r="C253">
            <v>96.164820000000006</v>
          </cell>
        </row>
        <row r="254">
          <cell r="A254">
            <v>1473.6154200000001</v>
          </cell>
          <cell r="B254">
            <v>98.912080000000003</v>
          </cell>
          <cell r="C254">
            <v>96.528989999999993</v>
          </cell>
        </row>
        <row r="255">
          <cell r="A255">
            <v>1477.47306</v>
          </cell>
          <cell r="B255">
            <v>98.828860000000006</v>
          </cell>
          <cell r="C255">
            <v>96.795869999999994</v>
          </cell>
        </row>
        <row r="256">
          <cell r="A256">
            <v>1481.33069</v>
          </cell>
          <cell r="B256">
            <v>98.763729999999995</v>
          </cell>
          <cell r="C256">
            <v>97.01164</v>
          </cell>
        </row>
        <row r="257">
          <cell r="A257">
            <v>1485.18832</v>
          </cell>
          <cell r="B257">
            <v>98.678229999999999</v>
          </cell>
          <cell r="C257">
            <v>97.094430000000003</v>
          </cell>
        </row>
        <row r="258">
          <cell r="A258">
            <v>1489.0459499999999</v>
          </cell>
          <cell r="B258">
            <v>98.607810000000001</v>
          </cell>
          <cell r="C258">
            <v>97.181439999999995</v>
          </cell>
        </row>
        <row r="259">
          <cell r="A259">
            <v>1492.9035799999999</v>
          </cell>
          <cell r="B259">
            <v>98.618830000000003</v>
          </cell>
          <cell r="C259">
            <v>97.231840000000005</v>
          </cell>
        </row>
        <row r="260">
          <cell r="A260">
            <v>1496.7612200000001</v>
          </cell>
          <cell r="B260">
            <v>98.538219999999995</v>
          </cell>
          <cell r="C260">
            <v>97.288560000000004</v>
          </cell>
        </row>
        <row r="261">
          <cell r="A261">
            <v>1500.6188500000001</v>
          </cell>
          <cell r="B261">
            <v>98.611149999999995</v>
          </cell>
          <cell r="C261">
            <v>97.367789999999999</v>
          </cell>
        </row>
        <row r="262">
          <cell r="A262">
            <v>1504.47648</v>
          </cell>
          <cell r="B262">
            <v>98.664609999999996</v>
          </cell>
          <cell r="C262">
            <v>97.561859999999996</v>
          </cell>
        </row>
        <row r="263">
          <cell r="A263">
            <v>1508.33411</v>
          </cell>
          <cell r="B263">
            <v>98.577979999999997</v>
          </cell>
          <cell r="C263">
            <v>97.606470000000002</v>
          </cell>
        </row>
        <row r="264">
          <cell r="A264">
            <v>1512.19174</v>
          </cell>
          <cell r="B264">
            <v>98.565079999999995</v>
          </cell>
          <cell r="C264">
            <v>97.605080000000001</v>
          </cell>
        </row>
        <row r="265">
          <cell r="A265">
            <v>1516.0493799999999</v>
          </cell>
          <cell r="B265">
            <v>98.371399999999994</v>
          </cell>
          <cell r="C265">
            <v>97.564269999999993</v>
          </cell>
        </row>
        <row r="266">
          <cell r="A266">
            <v>1519.9070099999999</v>
          </cell>
          <cell r="B266">
            <v>97.920010000000005</v>
          </cell>
          <cell r="C266">
            <v>97.359849999999994</v>
          </cell>
        </row>
        <row r="267">
          <cell r="A267">
            <v>1523.7646400000001</v>
          </cell>
          <cell r="B267">
            <v>97.948080000000004</v>
          </cell>
          <cell r="C267">
            <v>97.372249999999994</v>
          </cell>
        </row>
        <row r="268">
          <cell r="A268">
            <v>1527.6222700000001</v>
          </cell>
          <cell r="B268">
            <v>98.517709999999994</v>
          </cell>
          <cell r="C268">
            <v>97.417069999999995</v>
          </cell>
        </row>
        <row r="269">
          <cell r="A269">
            <v>1531.4799</v>
          </cell>
          <cell r="B269">
            <v>98.978520000000003</v>
          </cell>
          <cell r="C269">
            <v>97.335049999999995</v>
          </cell>
        </row>
        <row r="270">
          <cell r="A270">
            <v>1535.33754</v>
          </cell>
          <cell r="B270">
            <v>99.130439999999993</v>
          </cell>
          <cell r="C270">
            <v>97.140839999999997</v>
          </cell>
        </row>
        <row r="271">
          <cell r="A271">
            <v>1539.19517</v>
          </cell>
          <cell r="B271">
            <v>99.194720000000004</v>
          </cell>
          <cell r="C271">
            <v>96.999690000000001</v>
          </cell>
        </row>
        <row r="272">
          <cell r="A272">
            <v>1543.0527999999999</v>
          </cell>
          <cell r="B272">
            <v>98.961029999999994</v>
          </cell>
          <cell r="C272">
            <v>97.077439999999996</v>
          </cell>
        </row>
        <row r="273">
          <cell r="A273">
            <v>1546.9104299999999</v>
          </cell>
          <cell r="B273">
            <v>98.673599999999993</v>
          </cell>
          <cell r="C273">
            <v>97.194990000000004</v>
          </cell>
        </row>
        <row r="274">
          <cell r="A274">
            <v>1550.7680600000001</v>
          </cell>
          <cell r="B274">
            <v>98.595209999999994</v>
          </cell>
          <cell r="C274">
            <v>97.255750000000006</v>
          </cell>
        </row>
        <row r="275">
          <cell r="A275">
            <v>1554.6257000000001</v>
          </cell>
          <cell r="B275">
            <v>98.632320000000007</v>
          </cell>
          <cell r="C275">
            <v>97.331299999999999</v>
          </cell>
        </row>
        <row r="276">
          <cell r="A276">
            <v>1558.48333</v>
          </cell>
          <cell r="B276">
            <v>98.661659999999998</v>
          </cell>
          <cell r="C276">
            <v>97.360420000000005</v>
          </cell>
        </row>
        <row r="277">
          <cell r="A277">
            <v>1562.34096</v>
          </cell>
          <cell r="B277">
            <v>98.836299999999994</v>
          </cell>
          <cell r="C277">
            <v>97.195390000000003</v>
          </cell>
        </row>
        <row r="278">
          <cell r="A278">
            <v>1566.19859</v>
          </cell>
          <cell r="B278">
            <v>99.012339999999995</v>
          </cell>
          <cell r="C278">
            <v>97.131969999999995</v>
          </cell>
        </row>
        <row r="279">
          <cell r="A279">
            <v>1570.0562199999999</v>
          </cell>
          <cell r="B279">
            <v>98.967010000000002</v>
          </cell>
          <cell r="C279">
            <v>97.190560000000005</v>
          </cell>
        </row>
        <row r="280">
          <cell r="A280">
            <v>1573.9138600000001</v>
          </cell>
          <cell r="B280">
            <v>98.821839999999995</v>
          </cell>
          <cell r="C280">
            <v>97.327209999999994</v>
          </cell>
        </row>
        <row r="281">
          <cell r="A281">
            <v>1577.7714900000001</v>
          </cell>
          <cell r="B281">
            <v>98.684600000000003</v>
          </cell>
          <cell r="C281">
            <v>97.31362</v>
          </cell>
        </row>
        <row r="282">
          <cell r="A282">
            <v>1581.6291200000001</v>
          </cell>
          <cell r="B282">
            <v>98.769220000000004</v>
          </cell>
          <cell r="C282">
            <v>97.177670000000006</v>
          </cell>
        </row>
        <row r="283">
          <cell r="A283">
            <v>1585.48675</v>
          </cell>
          <cell r="B283">
            <v>98.854299999999995</v>
          </cell>
          <cell r="C283">
            <v>97.049539999999993</v>
          </cell>
        </row>
        <row r="284">
          <cell r="A284">
            <v>1589.34438</v>
          </cell>
          <cell r="B284">
            <v>98.748320000000007</v>
          </cell>
          <cell r="C284">
            <v>97.091329999999999</v>
          </cell>
        </row>
        <row r="285">
          <cell r="A285">
            <v>1593.2020199999999</v>
          </cell>
          <cell r="B285">
            <v>98.790840000000003</v>
          </cell>
          <cell r="C285">
            <v>97.25094</v>
          </cell>
        </row>
        <row r="286">
          <cell r="A286">
            <v>1597.0596499999999</v>
          </cell>
          <cell r="B286">
            <v>98.674940000000007</v>
          </cell>
          <cell r="C286">
            <v>97.379630000000006</v>
          </cell>
        </row>
        <row r="287">
          <cell r="A287">
            <v>1600.9172799999999</v>
          </cell>
          <cell r="B287">
            <v>98.592089999999999</v>
          </cell>
          <cell r="C287">
            <v>97.191640000000007</v>
          </cell>
        </row>
        <row r="288">
          <cell r="A288">
            <v>1604.7749100000001</v>
          </cell>
          <cell r="B288">
            <v>98.824680000000001</v>
          </cell>
          <cell r="C288">
            <v>97.075550000000007</v>
          </cell>
        </row>
        <row r="289">
          <cell r="A289">
            <v>1608.6325400000001</v>
          </cell>
          <cell r="B289">
            <v>98.95017</v>
          </cell>
          <cell r="C289">
            <v>97.131519999999995</v>
          </cell>
        </row>
        <row r="290">
          <cell r="A290">
            <v>1612.49018</v>
          </cell>
          <cell r="B290">
            <v>98.694710000000001</v>
          </cell>
          <cell r="C290">
            <v>97.225110000000001</v>
          </cell>
        </row>
        <row r="291">
          <cell r="A291">
            <v>1616.34781</v>
          </cell>
          <cell r="B291">
            <v>98.631230000000002</v>
          </cell>
          <cell r="C291">
            <v>97.116770000000002</v>
          </cell>
        </row>
        <row r="292">
          <cell r="A292">
            <v>1620.20544</v>
          </cell>
          <cell r="B292">
            <v>98.838430000000002</v>
          </cell>
          <cell r="C292">
            <v>97.001429999999999</v>
          </cell>
        </row>
        <row r="293">
          <cell r="A293">
            <v>1624.0630699999999</v>
          </cell>
          <cell r="B293">
            <v>98.889970000000005</v>
          </cell>
          <cell r="C293">
            <v>97.089659999999995</v>
          </cell>
        </row>
        <row r="294">
          <cell r="A294">
            <v>1627.9206999999999</v>
          </cell>
          <cell r="B294">
            <v>98.853620000000006</v>
          </cell>
          <cell r="C294">
            <v>96.922970000000007</v>
          </cell>
        </row>
        <row r="295">
          <cell r="A295">
            <v>1631.7783400000001</v>
          </cell>
          <cell r="B295">
            <v>98.81026</v>
          </cell>
          <cell r="C295">
            <v>96.877480000000006</v>
          </cell>
        </row>
        <row r="296">
          <cell r="A296">
            <v>1635.63597</v>
          </cell>
          <cell r="B296">
            <v>98.588279999999997</v>
          </cell>
          <cell r="C296">
            <v>97.064920000000001</v>
          </cell>
        </row>
        <row r="297">
          <cell r="A297">
            <v>1639.4936</v>
          </cell>
          <cell r="B297">
            <v>98.283320000000003</v>
          </cell>
          <cell r="C297">
            <v>97.159390000000002</v>
          </cell>
        </row>
        <row r="298">
          <cell r="A298">
            <v>1643.35123</v>
          </cell>
          <cell r="B298">
            <v>98.500280000000004</v>
          </cell>
          <cell r="C298">
            <v>97.058220000000006</v>
          </cell>
        </row>
        <row r="299">
          <cell r="A299">
            <v>1647.20886</v>
          </cell>
          <cell r="B299">
            <v>98.912599999999998</v>
          </cell>
          <cell r="C299">
            <v>96.94229</v>
          </cell>
        </row>
        <row r="300">
          <cell r="A300">
            <v>1651.0664999999999</v>
          </cell>
          <cell r="B300">
            <v>99.030810000000002</v>
          </cell>
          <cell r="C300">
            <v>96.87809</v>
          </cell>
        </row>
        <row r="301">
          <cell r="A301">
            <v>1654.9241300000001</v>
          </cell>
          <cell r="B301">
            <v>98.841099999999997</v>
          </cell>
          <cell r="C301">
            <v>96.975769999999997</v>
          </cell>
        </row>
        <row r="302">
          <cell r="A302">
            <v>1658.7817600000001</v>
          </cell>
          <cell r="B302">
            <v>98.834029999999998</v>
          </cell>
          <cell r="C302">
            <v>97.02346</v>
          </cell>
        </row>
        <row r="303">
          <cell r="A303">
            <v>1662.63939</v>
          </cell>
          <cell r="B303">
            <v>98.512690000000006</v>
          </cell>
          <cell r="C303">
            <v>97.114180000000005</v>
          </cell>
        </row>
        <row r="304">
          <cell r="A304">
            <v>1666.49702</v>
          </cell>
          <cell r="B304">
            <v>98.492009999999993</v>
          </cell>
          <cell r="C304">
            <v>97.188959999999994</v>
          </cell>
        </row>
        <row r="305">
          <cell r="A305">
            <v>1670.35466</v>
          </cell>
          <cell r="B305">
            <v>98.74051</v>
          </cell>
          <cell r="C305">
            <v>97.089759999999998</v>
          </cell>
        </row>
        <row r="306">
          <cell r="A306">
            <v>1674.2122899999999</v>
          </cell>
          <cell r="B306">
            <v>98.818569999999994</v>
          </cell>
          <cell r="C306">
            <v>97.053979999999996</v>
          </cell>
        </row>
        <row r="307">
          <cell r="A307">
            <v>1678.0699199999999</v>
          </cell>
          <cell r="B307">
            <v>98.736689999999996</v>
          </cell>
          <cell r="C307">
            <v>97.065299999999993</v>
          </cell>
        </row>
        <row r="308">
          <cell r="A308">
            <v>1681.9275500000001</v>
          </cell>
          <cell r="B308">
            <v>98.786349999999999</v>
          </cell>
          <cell r="C308">
            <v>96.919650000000004</v>
          </cell>
        </row>
        <row r="309">
          <cell r="A309">
            <v>1685.7851800000001</v>
          </cell>
          <cell r="B309">
            <v>98.707440000000005</v>
          </cell>
          <cell r="C309">
            <v>96.783060000000006</v>
          </cell>
        </row>
        <row r="310">
          <cell r="A310">
            <v>1689.64282</v>
          </cell>
          <cell r="B310">
            <v>98.658230000000003</v>
          </cell>
          <cell r="C310">
            <v>96.881950000000003</v>
          </cell>
        </row>
        <row r="311">
          <cell r="A311">
            <v>1693.50045</v>
          </cell>
          <cell r="B311">
            <v>98.720929999999996</v>
          </cell>
          <cell r="C311">
            <v>97.026539999999997</v>
          </cell>
        </row>
        <row r="312">
          <cell r="A312">
            <v>1697.35808</v>
          </cell>
          <cell r="B312">
            <v>98.693349999999995</v>
          </cell>
          <cell r="C312">
            <v>97.144959999999998</v>
          </cell>
        </row>
        <row r="313">
          <cell r="A313">
            <v>1701.2157099999999</v>
          </cell>
          <cell r="B313">
            <v>98.582830000000001</v>
          </cell>
          <cell r="C313">
            <v>96.772400000000005</v>
          </cell>
        </row>
        <row r="314">
          <cell r="A314">
            <v>1705.0733399999999</v>
          </cell>
          <cell r="B314">
            <v>98.731620000000007</v>
          </cell>
          <cell r="C314">
            <v>96.550619999999995</v>
          </cell>
        </row>
        <row r="315">
          <cell r="A315">
            <v>1708.9309800000001</v>
          </cell>
          <cell r="B315">
            <v>98.814130000000006</v>
          </cell>
          <cell r="C315">
            <v>96.577529999999996</v>
          </cell>
        </row>
        <row r="316">
          <cell r="A316">
            <v>1712.7886100000001</v>
          </cell>
          <cell r="B316">
            <v>98.799220000000005</v>
          </cell>
          <cell r="C316">
            <v>96.470470000000006</v>
          </cell>
        </row>
        <row r="317">
          <cell r="A317">
            <v>1716.64624</v>
          </cell>
          <cell r="B317">
            <v>98.702969999999993</v>
          </cell>
          <cell r="C317">
            <v>96.245509999999996</v>
          </cell>
        </row>
        <row r="318">
          <cell r="A318">
            <v>1720.50387</v>
          </cell>
          <cell r="B318">
            <v>98.722359999999995</v>
          </cell>
          <cell r="C318">
            <v>96.134280000000004</v>
          </cell>
        </row>
        <row r="319">
          <cell r="A319">
            <v>1724.3615</v>
          </cell>
          <cell r="B319">
            <v>98.78631</v>
          </cell>
          <cell r="C319">
            <v>96.080119999999994</v>
          </cell>
        </row>
        <row r="320">
          <cell r="A320">
            <v>1728.2191399999999</v>
          </cell>
          <cell r="B320">
            <v>98.942800000000005</v>
          </cell>
          <cell r="C320">
            <v>96.14058</v>
          </cell>
        </row>
        <row r="321">
          <cell r="A321">
            <v>1732.0767699999999</v>
          </cell>
          <cell r="B321">
            <v>98.917150000000007</v>
          </cell>
          <cell r="C321">
            <v>96.099100000000007</v>
          </cell>
        </row>
        <row r="322">
          <cell r="A322">
            <v>1735.9344000000001</v>
          </cell>
          <cell r="B322">
            <v>98.879000000000005</v>
          </cell>
          <cell r="C322">
            <v>96.247500000000002</v>
          </cell>
        </row>
        <row r="323">
          <cell r="A323">
            <v>1739.7920300000001</v>
          </cell>
          <cell r="B323">
            <v>98.713579999999993</v>
          </cell>
          <cell r="C323">
            <v>96.526669999999996</v>
          </cell>
        </row>
        <row r="324">
          <cell r="A324">
            <v>1743.64966</v>
          </cell>
          <cell r="B324">
            <v>98.213970000000003</v>
          </cell>
          <cell r="C324">
            <v>96.631960000000007</v>
          </cell>
        </row>
        <row r="325">
          <cell r="A325">
            <v>1747.5073</v>
          </cell>
          <cell r="B325">
            <v>97.808660000000003</v>
          </cell>
          <cell r="C325">
            <v>96.617829999999998</v>
          </cell>
        </row>
        <row r="326">
          <cell r="A326">
            <v>1751.36493</v>
          </cell>
          <cell r="B326">
            <v>97.874650000000003</v>
          </cell>
          <cell r="C326">
            <v>96.769279999999995</v>
          </cell>
        </row>
        <row r="327">
          <cell r="A327">
            <v>1755.2225599999999</v>
          </cell>
          <cell r="B327">
            <v>98.237009999999998</v>
          </cell>
          <cell r="C327">
            <v>97.166330000000002</v>
          </cell>
        </row>
        <row r="328">
          <cell r="A328">
            <v>1759.0801899999999</v>
          </cell>
          <cell r="B328">
            <v>98.459860000000006</v>
          </cell>
          <cell r="C328">
            <v>97.473870000000005</v>
          </cell>
        </row>
        <row r="329">
          <cell r="A329">
            <v>1762.9378200000001</v>
          </cell>
          <cell r="B329">
            <v>98.732069999999993</v>
          </cell>
          <cell r="C329">
            <v>97.384950000000003</v>
          </cell>
        </row>
        <row r="330">
          <cell r="A330">
            <v>1766.79546</v>
          </cell>
          <cell r="B330">
            <v>98.741759999999999</v>
          </cell>
          <cell r="C330">
            <v>97.128529999999998</v>
          </cell>
        </row>
        <row r="331">
          <cell r="A331">
            <v>1770.65309</v>
          </cell>
          <cell r="B331">
            <v>98.720870000000005</v>
          </cell>
          <cell r="C331">
            <v>97.175939999999997</v>
          </cell>
        </row>
        <row r="332">
          <cell r="A332">
            <v>1774.51072</v>
          </cell>
          <cell r="B332">
            <v>98.662360000000007</v>
          </cell>
          <cell r="C332">
            <v>97.274280000000005</v>
          </cell>
        </row>
        <row r="333">
          <cell r="A333">
            <v>1778.36835</v>
          </cell>
          <cell r="B333">
            <v>98.578239999999994</v>
          </cell>
          <cell r="C333">
            <v>97.319900000000004</v>
          </cell>
        </row>
        <row r="334">
          <cell r="A334">
            <v>1782.2259799999999</v>
          </cell>
          <cell r="B334">
            <v>98.386759999999995</v>
          </cell>
          <cell r="C334">
            <v>97.210049999999995</v>
          </cell>
        </row>
        <row r="335">
          <cell r="A335">
            <v>1786.0836200000001</v>
          </cell>
          <cell r="B335">
            <v>98.229370000000003</v>
          </cell>
          <cell r="C335">
            <v>97.125470000000007</v>
          </cell>
        </row>
        <row r="336">
          <cell r="A336">
            <v>1789.9412500000001</v>
          </cell>
          <cell r="B336">
            <v>98.315889999999996</v>
          </cell>
          <cell r="C336">
            <v>97.299520000000001</v>
          </cell>
        </row>
        <row r="337">
          <cell r="A337">
            <v>1793.7988800000001</v>
          </cell>
          <cell r="B337">
            <v>98.454589999999996</v>
          </cell>
          <cell r="C337">
            <v>97.496629999999996</v>
          </cell>
        </row>
        <row r="338">
          <cell r="A338">
            <v>1797.65651</v>
          </cell>
          <cell r="B338">
            <v>98.355930000000001</v>
          </cell>
          <cell r="C338">
            <v>97.524850000000001</v>
          </cell>
        </row>
        <row r="339">
          <cell r="A339">
            <v>1801.51414</v>
          </cell>
          <cell r="B339">
            <v>98.277190000000004</v>
          </cell>
          <cell r="C339">
            <v>97.384450000000001</v>
          </cell>
        </row>
        <row r="340">
          <cell r="A340">
            <v>1805.3717799999999</v>
          </cell>
          <cell r="B340">
            <v>98.481059999999999</v>
          </cell>
          <cell r="C340">
            <v>97.298069999999996</v>
          </cell>
        </row>
        <row r="341">
          <cell r="A341">
            <v>1809.2294099999999</v>
          </cell>
          <cell r="B341">
            <v>98.396770000000004</v>
          </cell>
          <cell r="C341">
            <v>97.244659999999996</v>
          </cell>
        </row>
        <row r="342">
          <cell r="A342">
            <v>1813.0870399999999</v>
          </cell>
          <cell r="B342">
            <v>98.352360000000004</v>
          </cell>
          <cell r="C342">
            <v>97.234390000000005</v>
          </cell>
        </row>
        <row r="343">
          <cell r="A343">
            <v>1816.9446700000001</v>
          </cell>
          <cell r="B343">
            <v>98.459739999999996</v>
          </cell>
          <cell r="C343">
            <v>97.108710000000002</v>
          </cell>
        </row>
        <row r="344">
          <cell r="A344">
            <v>1820.8023000000001</v>
          </cell>
          <cell r="B344">
            <v>98.573409999999996</v>
          </cell>
          <cell r="C344">
            <v>97.191180000000003</v>
          </cell>
        </row>
        <row r="345">
          <cell r="A345">
            <v>1824.65994</v>
          </cell>
          <cell r="B345">
            <v>98.523529999999994</v>
          </cell>
          <cell r="C345">
            <v>97.406869999999998</v>
          </cell>
        </row>
        <row r="346">
          <cell r="A346">
            <v>1828.51757</v>
          </cell>
          <cell r="B346">
            <v>98.64922</v>
          </cell>
          <cell r="C346">
            <v>97.423649999999995</v>
          </cell>
        </row>
        <row r="347">
          <cell r="A347">
            <v>1832.3751999999999</v>
          </cell>
          <cell r="B347">
            <v>98.757630000000006</v>
          </cell>
          <cell r="C347">
            <v>97.62715</v>
          </cell>
        </row>
        <row r="348">
          <cell r="A348">
            <v>1836.2328299999999</v>
          </cell>
          <cell r="B348">
            <v>99.10472</v>
          </cell>
          <cell r="C348">
            <v>97.681989999999999</v>
          </cell>
        </row>
        <row r="349">
          <cell r="A349">
            <v>1840.0904599999999</v>
          </cell>
          <cell r="B349">
            <v>99.087879999999998</v>
          </cell>
          <cell r="C349">
            <v>97.533519999999996</v>
          </cell>
        </row>
        <row r="350">
          <cell r="A350">
            <v>1843.9481000000001</v>
          </cell>
          <cell r="B350">
            <v>98.902339999999995</v>
          </cell>
          <cell r="C350">
            <v>97.587230000000005</v>
          </cell>
        </row>
        <row r="351">
          <cell r="A351">
            <v>1847.80573</v>
          </cell>
          <cell r="B351">
            <v>98.616789999999995</v>
          </cell>
          <cell r="C351">
            <v>97.390450000000001</v>
          </cell>
        </row>
        <row r="352">
          <cell r="A352">
            <v>1851.66336</v>
          </cell>
          <cell r="B352">
            <v>98.561359999999993</v>
          </cell>
          <cell r="C352">
            <v>97.174899999999994</v>
          </cell>
        </row>
        <row r="353">
          <cell r="A353">
            <v>1855.52099</v>
          </cell>
          <cell r="B353">
            <v>98.713579999999993</v>
          </cell>
          <cell r="C353">
            <v>97.265460000000004</v>
          </cell>
        </row>
        <row r="354">
          <cell r="A354">
            <v>1859.37862</v>
          </cell>
          <cell r="B354">
            <v>98.825580000000002</v>
          </cell>
          <cell r="C354">
            <v>97.42268</v>
          </cell>
        </row>
        <row r="355">
          <cell r="A355">
            <v>1863.2362599999999</v>
          </cell>
          <cell r="B355">
            <v>98.603700000000003</v>
          </cell>
          <cell r="C355">
            <v>97.181100000000001</v>
          </cell>
        </row>
        <row r="356">
          <cell r="A356">
            <v>1867.0938900000001</v>
          </cell>
          <cell r="B356">
            <v>97.940209999999993</v>
          </cell>
          <cell r="C356">
            <v>96.792109999999994</v>
          </cell>
        </row>
        <row r="357">
          <cell r="A357">
            <v>1870.9515200000001</v>
          </cell>
          <cell r="B357">
            <v>97.877520000000004</v>
          </cell>
          <cell r="C357">
            <v>97.268439999999998</v>
          </cell>
        </row>
        <row r="358">
          <cell r="A358">
            <v>1874.80915</v>
          </cell>
          <cell r="B358">
            <v>98.523570000000007</v>
          </cell>
          <cell r="C358">
            <v>97.903700000000001</v>
          </cell>
        </row>
        <row r="359">
          <cell r="A359">
            <v>1878.66678</v>
          </cell>
          <cell r="B359">
            <v>99.082949999999997</v>
          </cell>
          <cell r="C359">
            <v>97.538889999999995</v>
          </cell>
        </row>
        <row r="360">
          <cell r="A360">
            <v>1882.52442</v>
          </cell>
          <cell r="B360">
            <v>99.772739999999999</v>
          </cell>
          <cell r="C360">
            <v>97.266099999999994</v>
          </cell>
        </row>
        <row r="361">
          <cell r="A361">
            <v>1886.3820499999999</v>
          </cell>
          <cell r="B361">
            <v>99.763819999999996</v>
          </cell>
          <cell r="C361">
            <v>97.704319999999996</v>
          </cell>
        </row>
        <row r="362">
          <cell r="A362">
            <v>1890.2396799999999</v>
          </cell>
          <cell r="B362">
            <v>98.992769999999993</v>
          </cell>
          <cell r="C362">
            <v>97.374110000000002</v>
          </cell>
        </row>
        <row r="363">
          <cell r="A363">
            <v>1894.0973100000001</v>
          </cell>
          <cell r="B363">
            <v>99.13</v>
          </cell>
          <cell r="C363">
            <v>97.035309999999996</v>
          </cell>
        </row>
        <row r="364">
          <cell r="A364">
            <v>1897.9549400000001</v>
          </cell>
          <cell r="B364">
            <v>98.960449999999994</v>
          </cell>
          <cell r="C364">
            <v>97.195210000000003</v>
          </cell>
        </row>
        <row r="365">
          <cell r="A365">
            <v>1901.81258</v>
          </cell>
          <cell r="B365">
            <v>98.664209999999997</v>
          </cell>
          <cell r="C365">
            <v>97.121279999999999</v>
          </cell>
        </row>
        <row r="366">
          <cell r="A366">
            <v>1905.67021</v>
          </cell>
          <cell r="B366">
            <v>98.762780000000006</v>
          </cell>
          <cell r="C366">
            <v>97.463660000000004</v>
          </cell>
        </row>
        <row r="367">
          <cell r="A367">
            <v>1909.52784</v>
          </cell>
          <cell r="B367">
            <v>97.774069999999995</v>
          </cell>
          <cell r="C367">
            <v>97.358519999999999</v>
          </cell>
        </row>
        <row r="368">
          <cell r="A368">
            <v>1913.3854699999999</v>
          </cell>
          <cell r="B368">
            <v>97.908879999999996</v>
          </cell>
          <cell r="C368">
            <v>97.986310000000003</v>
          </cell>
        </row>
        <row r="369">
          <cell r="A369">
            <v>1917.2430999999999</v>
          </cell>
          <cell r="B369">
            <v>99.061300000000003</v>
          </cell>
          <cell r="C369">
            <v>98.297610000000006</v>
          </cell>
        </row>
        <row r="370">
          <cell r="A370">
            <v>1921.1007400000001</v>
          </cell>
          <cell r="B370">
            <v>99.443049999999999</v>
          </cell>
          <cell r="C370">
            <v>97.856949999999998</v>
          </cell>
        </row>
        <row r="371">
          <cell r="A371">
            <v>1924.9583700000001</v>
          </cell>
          <cell r="B371">
            <v>99.898830000000004</v>
          </cell>
          <cell r="C371">
            <v>97.169470000000004</v>
          </cell>
        </row>
        <row r="372">
          <cell r="A372">
            <v>1928.816</v>
          </cell>
          <cell r="B372">
            <v>100.79322000000001</v>
          </cell>
          <cell r="C372">
            <v>97.083359999999999</v>
          </cell>
        </row>
        <row r="373">
          <cell r="A373">
            <v>1932.67363</v>
          </cell>
          <cell r="B373">
            <v>100.95622</v>
          </cell>
          <cell r="C373">
            <v>97.022279999999995</v>
          </cell>
        </row>
        <row r="374">
          <cell r="A374">
            <v>1936.53126</v>
          </cell>
          <cell r="B374">
            <v>100.47332</v>
          </cell>
          <cell r="C374">
            <v>97.413719999999998</v>
          </cell>
        </row>
        <row r="375">
          <cell r="A375">
            <v>1940.3888999999999</v>
          </cell>
          <cell r="B375">
            <v>98.641769999999994</v>
          </cell>
          <cell r="C375">
            <v>98.12764</v>
          </cell>
        </row>
        <row r="376">
          <cell r="A376">
            <v>1944.2465299999999</v>
          </cell>
          <cell r="B376">
            <v>96.996629999999996</v>
          </cell>
          <cell r="C376">
            <v>98.934870000000004</v>
          </cell>
        </row>
        <row r="377">
          <cell r="A377">
            <v>1948.1041600000001</v>
          </cell>
          <cell r="B377">
            <v>96.224220000000003</v>
          </cell>
          <cell r="C377">
            <v>99.097440000000006</v>
          </cell>
        </row>
        <row r="378">
          <cell r="A378">
            <v>1951.9617900000001</v>
          </cell>
          <cell r="B378">
            <v>96.879009999999994</v>
          </cell>
          <cell r="C378">
            <v>99.210570000000004</v>
          </cell>
        </row>
        <row r="379">
          <cell r="A379">
            <v>1955.81942</v>
          </cell>
          <cell r="B379">
            <v>100.27087</v>
          </cell>
          <cell r="C379">
            <v>99.111639999999994</v>
          </cell>
        </row>
        <row r="380">
          <cell r="A380">
            <v>1959.67706</v>
          </cell>
          <cell r="B380">
            <v>103.59493000000001</v>
          </cell>
          <cell r="C380">
            <v>99.401269999999997</v>
          </cell>
        </row>
        <row r="381">
          <cell r="A381">
            <v>1963.53469</v>
          </cell>
          <cell r="B381">
            <v>103.14764</v>
          </cell>
          <cell r="C381">
            <v>99.191029999999998</v>
          </cell>
        </row>
        <row r="382">
          <cell r="A382">
            <v>1967.3923199999999</v>
          </cell>
          <cell r="B382">
            <v>101.3049</v>
          </cell>
          <cell r="C382">
            <v>96.803529999999995</v>
          </cell>
        </row>
        <row r="383">
          <cell r="A383">
            <v>1971.2499499999999</v>
          </cell>
          <cell r="B383">
            <v>100.17773</v>
          </cell>
          <cell r="C383">
            <v>94.807180000000002</v>
          </cell>
        </row>
        <row r="384">
          <cell r="A384">
            <v>1975.1075800000001</v>
          </cell>
          <cell r="B384">
            <v>99.516030000000001</v>
          </cell>
          <cell r="C384">
            <v>96.577449999999999</v>
          </cell>
        </row>
        <row r="385">
          <cell r="A385">
            <v>1978.96522</v>
          </cell>
          <cell r="B385">
            <v>98.819540000000003</v>
          </cell>
          <cell r="C385">
            <v>98.386279999999999</v>
          </cell>
        </row>
        <row r="386">
          <cell r="A386">
            <v>1982.82285</v>
          </cell>
          <cell r="B386">
            <v>99.438450000000003</v>
          </cell>
          <cell r="C386">
            <v>97.2864</v>
          </cell>
        </row>
        <row r="387">
          <cell r="A387">
            <v>1986.68048</v>
          </cell>
          <cell r="B387">
            <v>100.28179</v>
          </cell>
          <cell r="C387">
            <v>95.932429999999997</v>
          </cell>
        </row>
        <row r="388">
          <cell r="A388">
            <v>1990.53811</v>
          </cell>
          <cell r="B388">
            <v>98.765500000000003</v>
          </cell>
          <cell r="C388">
            <v>95.948759999999993</v>
          </cell>
        </row>
        <row r="389">
          <cell r="A389">
            <v>1994.3957399999999</v>
          </cell>
          <cell r="B389">
            <v>96.987799999999993</v>
          </cell>
          <cell r="C389">
            <v>97.521150000000006</v>
          </cell>
        </row>
        <row r="390">
          <cell r="A390">
            <v>1998.2533800000001</v>
          </cell>
          <cell r="B390">
            <v>95.762479999999996</v>
          </cell>
          <cell r="C390">
            <v>98.065219999999997</v>
          </cell>
        </row>
        <row r="391">
          <cell r="A391">
            <v>2002.1110100000001</v>
          </cell>
          <cell r="B391">
            <v>96.382469999999998</v>
          </cell>
          <cell r="C391">
            <v>99.567750000000004</v>
          </cell>
        </row>
        <row r="392">
          <cell r="A392">
            <v>2005.9686400000001</v>
          </cell>
          <cell r="B392">
            <v>98.311070000000001</v>
          </cell>
          <cell r="C392">
            <v>99.943020000000004</v>
          </cell>
        </row>
        <row r="393">
          <cell r="A393">
            <v>2009.82627</v>
          </cell>
          <cell r="B393">
            <v>98.915809999999993</v>
          </cell>
          <cell r="C393">
            <v>101.38281000000001</v>
          </cell>
        </row>
        <row r="394">
          <cell r="A394">
            <v>2013.6839</v>
          </cell>
          <cell r="B394">
            <v>101.70023999999999</v>
          </cell>
          <cell r="C394">
            <v>99.394019999999998</v>
          </cell>
        </row>
        <row r="395">
          <cell r="A395">
            <v>2017.5415399999999</v>
          </cell>
          <cell r="B395">
            <v>100.74674</v>
          </cell>
          <cell r="C395">
            <v>95.893129999999999</v>
          </cell>
        </row>
        <row r="396">
          <cell r="A396">
            <v>2021.3991699999999</v>
          </cell>
          <cell r="B396">
            <v>99.311120000000003</v>
          </cell>
          <cell r="C396">
            <v>96.118960000000001</v>
          </cell>
        </row>
        <row r="397">
          <cell r="A397">
            <v>2025.2568000000001</v>
          </cell>
          <cell r="B397">
            <v>102.12483</v>
          </cell>
          <cell r="C397">
            <v>98.089979999999997</v>
          </cell>
        </row>
        <row r="398">
          <cell r="A398">
            <v>2029.1144300000001</v>
          </cell>
          <cell r="B398">
            <v>101.90849</v>
          </cell>
          <cell r="C398">
            <v>100.08242</v>
          </cell>
        </row>
        <row r="399">
          <cell r="A399">
            <v>2032.9720600000001</v>
          </cell>
          <cell r="B399">
            <v>95.705460000000002</v>
          </cell>
          <cell r="C399">
            <v>98.929659999999998</v>
          </cell>
        </row>
        <row r="400">
          <cell r="A400">
            <v>2036.8297</v>
          </cell>
          <cell r="B400">
            <v>95.231740000000002</v>
          </cell>
          <cell r="C400">
            <v>96.494820000000004</v>
          </cell>
        </row>
        <row r="401">
          <cell r="A401">
            <v>2040.68733</v>
          </cell>
          <cell r="B401">
            <v>96.898200000000003</v>
          </cell>
          <cell r="C401">
            <v>97.50103</v>
          </cell>
        </row>
        <row r="402">
          <cell r="A402">
            <v>2044.5449599999999</v>
          </cell>
          <cell r="B402">
            <v>96.46199</v>
          </cell>
          <cell r="C402">
            <v>98.453850000000003</v>
          </cell>
        </row>
        <row r="403">
          <cell r="A403">
            <v>2048.4025900000001</v>
          </cell>
          <cell r="B403">
            <v>99.065910000000002</v>
          </cell>
          <cell r="C403">
            <v>97.756590000000003</v>
          </cell>
        </row>
        <row r="404">
          <cell r="A404">
            <v>2052.2602200000001</v>
          </cell>
          <cell r="B404">
            <v>100.65116999999999</v>
          </cell>
          <cell r="C404">
            <v>96.501900000000006</v>
          </cell>
        </row>
        <row r="405">
          <cell r="A405">
            <v>2056.1178599999998</v>
          </cell>
          <cell r="B405">
            <v>99.724990000000005</v>
          </cell>
          <cell r="C405">
            <v>96.536270000000002</v>
          </cell>
        </row>
        <row r="406">
          <cell r="A406">
            <v>2059.9754899999998</v>
          </cell>
          <cell r="B406">
            <v>98.120800000000003</v>
          </cell>
          <cell r="C406">
            <v>97.428709999999995</v>
          </cell>
        </row>
        <row r="407">
          <cell r="A407">
            <v>2063.8331199999998</v>
          </cell>
          <cell r="B407">
            <v>96.335390000000004</v>
          </cell>
          <cell r="C407">
            <v>97.460790000000003</v>
          </cell>
        </row>
        <row r="408">
          <cell r="A408">
            <v>2067.6907500000002</v>
          </cell>
          <cell r="B408">
            <v>96.344579999999993</v>
          </cell>
          <cell r="C408">
            <v>96.607489999999999</v>
          </cell>
        </row>
        <row r="409">
          <cell r="A409">
            <v>2071.5483800000002</v>
          </cell>
          <cell r="B409">
            <v>97.366079999999997</v>
          </cell>
          <cell r="C409">
            <v>95.255350000000007</v>
          </cell>
        </row>
        <row r="410">
          <cell r="A410">
            <v>2075.4060199999999</v>
          </cell>
          <cell r="B410">
            <v>98.058400000000006</v>
          </cell>
          <cell r="C410">
            <v>94.574820000000003</v>
          </cell>
        </row>
        <row r="411">
          <cell r="A411">
            <v>2079.2636499999999</v>
          </cell>
          <cell r="B411">
            <v>97.738380000000006</v>
          </cell>
          <cell r="C411">
            <v>94.951430000000002</v>
          </cell>
        </row>
        <row r="412">
          <cell r="A412">
            <v>2083.1212799999998</v>
          </cell>
          <cell r="B412">
            <v>97.572379999999995</v>
          </cell>
          <cell r="C412">
            <v>96.31532</v>
          </cell>
        </row>
        <row r="413">
          <cell r="A413">
            <v>2086.9789099999998</v>
          </cell>
          <cell r="B413">
            <v>98.901840000000007</v>
          </cell>
          <cell r="C413">
            <v>96.682680000000005</v>
          </cell>
        </row>
        <row r="414">
          <cell r="A414">
            <v>2090.8365399999998</v>
          </cell>
          <cell r="B414">
            <v>99.67022</v>
          </cell>
          <cell r="C414">
            <v>97.095799999999997</v>
          </cell>
        </row>
        <row r="415">
          <cell r="A415">
            <v>2094.69418</v>
          </cell>
          <cell r="B415">
            <v>98.628749999999997</v>
          </cell>
          <cell r="C415">
            <v>97.000140000000002</v>
          </cell>
        </row>
        <row r="416">
          <cell r="A416">
            <v>2098.5518099999999</v>
          </cell>
          <cell r="B416">
            <v>97.177769999999995</v>
          </cell>
          <cell r="C416">
            <v>97.398690000000002</v>
          </cell>
        </row>
        <row r="417">
          <cell r="A417">
            <v>2102.4094399999999</v>
          </cell>
          <cell r="B417">
            <v>98.9422</v>
          </cell>
          <cell r="C417">
            <v>97.259110000000007</v>
          </cell>
        </row>
        <row r="418">
          <cell r="A418">
            <v>2106.2670699999999</v>
          </cell>
          <cell r="B418">
            <v>100.08197</v>
          </cell>
          <cell r="C418">
            <v>96.680729999999997</v>
          </cell>
        </row>
        <row r="419">
          <cell r="A419">
            <v>2110.1246999999998</v>
          </cell>
          <cell r="B419">
            <v>98.422520000000006</v>
          </cell>
          <cell r="C419">
            <v>96.76361</v>
          </cell>
        </row>
        <row r="420">
          <cell r="A420">
            <v>2113.98234</v>
          </cell>
          <cell r="B420">
            <v>97.809619999999995</v>
          </cell>
          <cell r="C420">
            <v>96.978409999999997</v>
          </cell>
        </row>
        <row r="421">
          <cell r="A421">
            <v>2117.83997</v>
          </cell>
          <cell r="B421">
            <v>98.09975</v>
          </cell>
          <cell r="C421">
            <v>96.96208</v>
          </cell>
        </row>
        <row r="422">
          <cell r="A422">
            <v>2121.6976</v>
          </cell>
          <cell r="B422">
            <v>98.42022</v>
          </cell>
          <cell r="C422">
            <v>96.451459999999997</v>
          </cell>
        </row>
        <row r="423">
          <cell r="A423">
            <v>2125.5552299999999</v>
          </cell>
          <cell r="B423">
            <v>99.054789999999997</v>
          </cell>
          <cell r="C423">
            <v>97.08981</v>
          </cell>
        </row>
        <row r="424">
          <cell r="A424">
            <v>2129.4128599999999</v>
          </cell>
          <cell r="B424">
            <v>99.100459999999998</v>
          </cell>
          <cell r="C424">
            <v>97.61036</v>
          </cell>
        </row>
        <row r="425">
          <cell r="A425">
            <v>2133.2705000000001</v>
          </cell>
          <cell r="B425">
            <v>98.410259999999994</v>
          </cell>
          <cell r="C425">
            <v>97.199669999999998</v>
          </cell>
        </row>
        <row r="426">
          <cell r="A426">
            <v>2137.1281300000001</v>
          </cell>
          <cell r="B426">
            <v>99.321420000000003</v>
          </cell>
          <cell r="C426">
            <v>98.24091</v>
          </cell>
        </row>
        <row r="427">
          <cell r="A427">
            <v>2140.98576</v>
          </cell>
          <cell r="B427">
            <v>99.208889999999997</v>
          </cell>
          <cell r="C427">
            <v>99.973659999999995</v>
          </cell>
        </row>
        <row r="428">
          <cell r="A428">
            <v>2144.84339</v>
          </cell>
          <cell r="B428">
            <v>98.128420000000006</v>
          </cell>
          <cell r="C428">
            <v>99.044820000000001</v>
          </cell>
        </row>
        <row r="429">
          <cell r="A429">
            <v>2148.70102</v>
          </cell>
          <cell r="B429">
            <v>97.820229999999995</v>
          </cell>
          <cell r="C429">
            <v>97.22936</v>
          </cell>
        </row>
        <row r="430">
          <cell r="A430">
            <v>2152.5586600000001</v>
          </cell>
          <cell r="B430">
            <v>97.822800000000001</v>
          </cell>
          <cell r="C430">
            <v>97.343580000000003</v>
          </cell>
        </row>
        <row r="431">
          <cell r="A431">
            <v>2156.4162900000001</v>
          </cell>
          <cell r="B431">
            <v>100.51839</v>
          </cell>
          <cell r="C431">
            <v>99.520259999999993</v>
          </cell>
        </row>
        <row r="432">
          <cell r="A432">
            <v>2160.2739200000001</v>
          </cell>
          <cell r="B432">
            <v>99.633769999999998</v>
          </cell>
          <cell r="C432">
            <v>95.644779999999997</v>
          </cell>
        </row>
        <row r="433">
          <cell r="A433">
            <v>2164.1315500000001</v>
          </cell>
          <cell r="B433">
            <v>97.123379999999997</v>
          </cell>
          <cell r="C433">
            <v>93.139399999999995</v>
          </cell>
        </row>
        <row r="434">
          <cell r="A434">
            <v>2167.98918</v>
          </cell>
          <cell r="B434">
            <v>96.180909999999997</v>
          </cell>
          <cell r="C434">
            <v>95.455699999999993</v>
          </cell>
        </row>
        <row r="435">
          <cell r="A435">
            <v>2171.8468200000002</v>
          </cell>
          <cell r="B435">
            <v>96.37303</v>
          </cell>
          <cell r="C435">
            <v>96.941770000000005</v>
          </cell>
        </row>
        <row r="436">
          <cell r="A436">
            <v>2175.7044500000002</v>
          </cell>
          <cell r="B436">
            <v>98.909899999999993</v>
          </cell>
          <cell r="C436">
            <v>100.16621000000001</v>
          </cell>
        </row>
        <row r="437">
          <cell r="A437">
            <v>2179.5620800000002</v>
          </cell>
          <cell r="B437">
            <v>99.323059999999998</v>
          </cell>
          <cell r="C437">
            <v>101.54488000000001</v>
          </cell>
        </row>
        <row r="438">
          <cell r="A438">
            <v>2183.4197100000001</v>
          </cell>
          <cell r="B438">
            <v>98.306150000000002</v>
          </cell>
          <cell r="C438">
            <v>98.590100000000007</v>
          </cell>
        </row>
        <row r="439">
          <cell r="A439">
            <v>2187.2773400000001</v>
          </cell>
          <cell r="B439">
            <v>97.273970000000006</v>
          </cell>
          <cell r="C439">
            <v>96.015069999999994</v>
          </cell>
        </row>
        <row r="440">
          <cell r="A440">
            <v>2191.1349799999998</v>
          </cell>
          <cell r="B440">
            <v>97.287220000000005</v>
          </cell>
          <cell r="C440">
            <v>96.171210000000002</v>
          </cell>
        </row>
        <row r="441">
          <cell r="A441">
            <v>2194.9926099999998</v>
          </cell>
          <cell r="B441">
            <v>96.684629999999999</v>
          </cell>
          <cell r="C441">
            <v>96.595020000000005</v>
          </cell>
        </row>
        <row r="442">
          <cell r="A442">
            <v>2198.8502400000002</v>
          </cell>
          <cell r="B442">
            <v>96.048410000000004</v>
          </cell>
          <cell r="C442">
            <v>97.450819999999993</v>
          </cell>
        </row>
        <row r="443">
          <cell r="A443">
            <v>2202.7078700000002</v>
          </cell>
          <cell r="B443">
            <v>98.027680000000004</v>
          </cell>
          <cell r="C443">
            <v>97.93262</v>
          </cell>
        </row>
        <row r="444">
          <cell r="A444">
            <v>2206.5655000000002</v>
          </cell>
          <cell r="B444">
            <v>97.392510000000001</v>
          </cell>
          <cell r="C444">
            <v>96.022130000000004</v>
          </cell>
        </row>
        <row r="445">
          <cell r="A445">
            <v>2210.4231399999999</v>
          </cell>
          <cell r="B445">
            <v>96.881259999999997</v>
          </cell>
          <cell r="C445">
            <v>97.519019999999998</v>
          </cell>
        </row>
        <row r="446">
          <cell r="A446">
            <v>2214.2807699999998</v>
          </cell>
          <cell r="B446">
            <v>98.67022</v>
          </cell>
          <cell r="C446">
            <v>100.03461</v>
          </cell>
        </row>
        <row r="447">
          <cell r="A447">
            <v>2218.1383999999998</v>
          </cell>
          <cell r="B447">
            <v>98.565989999999999</v>
          </cell>
          <cell r="C447">
            <v>98.384720000000002</v>
          </cell>
        </row>
        <row r="448">
          <cell r="A448">
            <v>2221.9960299999998</v>
          </cell>
          <cell r="B448">
            <v>97.049189999999996</v>
          </cell>
          <cell r="C448">
            <v>97.694199999999995</v>
          </cell>
        </row>
        <row r="449">
          <cell r="A449">
            <v>2225.8536600000002</v>
          </cell>
          <cell r="B449">
            <v>97.402659999999997</v>
          </cell>
          <cell r="C449">
            <v>97.04562</v>
          </cell>
        </row>
        <row r="450">
          <cell r="A450">
            <v>2229.7112999999999</v>
          </cell>
          <cell r="B450">
            <v>98.957390000000004</v>
          </cell>
          <cell r="C450">
            <v>96.028239999999997</v>
          </cell>
        </row>
        <row r="451">
          <cell r="A451">
            <v>2233.5689299999999</v>
          </cell>
          <cell r="B451">
            <v>99.733860000000007</v>
          </cell>
          <cell r="C451">
            <v>95.679869999999994</v>
          </cell>
        </row>
        <row r="452">
          <cell r="A452">
            <v>2237.4265599999999</v>
          </cell>
          <cell r="B452">
            <v>98.420010000000005</v>
          </cell>
          <cell r="C452">
            <v>96.759280000000004</v>
          </cell>
        </row>
        <row r="453">
          <cell r="A453">
            <v>2241.2841899999999</v>
          </cell>
          <cell r="B453">
            <v>97.516850000000005</v>
          </cell>
          <cell r="C453">
            <v>97.496700000000004</v>
          </cell>
        </row>
        <row r="454">
          <cell r="A454">
            <v>2245.1418199999998</v>
          </cell>
          <cell r="B454">
            <v>98.069720000000004</v>
          </cell>
          <cell r="C454">
            <v>97.21508</v>
          </cell>
        </row>
        <row r="455">
          <cell r="A455">
            <v>2248.99946</v>
          </cell>
          <cell r="B455">
            <v>98.157290000000003</v>
          </cell>
          <cell r="C455">
            <v>96.72175</v>
          </cell>
        </row>
        <row r="456">
          <cell r="A456">
            <v>2252.85709</v>
          </cell>
          <cell r="B456">
            <v>97.383200000000002</v>
          </cell>
          <cell r="C456">
            <v>96.546449999999993</v>
          </cell>
        </row>
        <row r="457">
          <cell r="A457">
            <v>2256.7147199999999</v>
          </cell>
          <cell r="B457">
            <v>97.777000000000001</v>
          </cell>
          <cell r="C457">
            <v>96.763109999999998</v>
          </cell>
        </row>
        <row r="458">
          <cell r="A458">
            <v>2260.5723499999999</v>
          </cell>
          <cell r="B458">
            <v>98.229020000000006</v>
          </cell>
          <cell r="C458">
            <v>96.992140000000006</v>
          </cell>
        </row>
        <row r="459">
          <cell r="A459">
            <v>2264.4299799999999</v>
          </cell>
          <cell r="B459">
            <v>98.354039999999998</v>
          </cell>
          <cell r="C459">
            <v>97.829390000000004</v>
          </cell>
        </row>
        <row r="460">
          <cell r="A460">
            <v>2268.2876200000001</v>
          </cell>
          <cell r="B460">
            <v>98.261529999999993</v>
          </cell>
          <cell r="C460">
            <v>97.750789999999995</v>
          </cell>
        </row>
        <row r="461">
          <cell r="A461">
            <v>2272.14525</v>
          </cell>
          <cell r="B461">
            <v>97.384180000000001</v>
          </cell>
          <cell r="C461">
            <v>95.838509999999999</v>
          </cell>
        </row>
        <row r="462">
          <cell r="A462">
            <v>2276.00288</v>
          </cell>
          <cell r="B462">
            <v>97.485020000000006</v>
          </cell>
          <cell r="C462">
            <v>95.181229999999999</v>
          </cell>
        </row>
        <row r="463">
          <cell r="A463">
            <v>2279.86051</v>
          </cell>
          <cell r="B463">
            <v>97.977710000000002</v>
          </cell>
          <cell r="C463">
            <v>96.609499999999997</v>
          </cell>
        </row>
        <row r="464">
          <cell r="A464">
            <v>2283.7181399999999</v>
          </cell>
          <cell r="B464">
            <v>98.088430000000002</v>
          </cell>
          <cell r="C464">
            <v>97.061120000000003</v>
          </cell>
        </row>
        <row r="465">
          <cell r="A465">
            <v>2287.5757800000001</v>
          </cell>
          <cell r="B465">
            <v>97.356880000000004</v>
          </cell>
          <cell r="C465">
            <v>96.555700000000002</v>
          </cell>
        </row>
        <row r="466">
          <cell r="A466">
            <v>2291.4334100000001</v>
          </cell>
          <cell r="B466">
            <v>96.78537</v>
          </cell>
          <cell r="C466">
            <v>96.495480000000001</v>
          </cell>
        </row>
        <row r="467">
          <cell r="A467">
            <v>2295.2910400000001</v>
          </cell>
          <cell r="B467">
            <v>97.626140000000007</v>
          </cell>
          <cell r="C467">
            <v>96.269930000000002</v>
          </cell>
        </row>
        <row r="468">
          <cell r="A468">
            <v>2299.14867</v>
          </cell>
          <cell r="B468">
            <v>97.913200000000003</v>
          </cell>
          <cell r="C468">
            <v>95.714340000000007</v>
          </cell>
        </row>
        <row r="469">
          <cell r="A469">
            <v>2303.0063</v>
          </cell>
          <cell r="B469">
            <v>96.960980000000006</v>
          </cell>
          <cell r="C469">
            <v>95.701909999999998</v>
          </cell>
        </row>
        <row r="470">
          <cell r="A470">
            <v>2306.8639400000002</v>
          </cell>
          <cell r="B470">
            <v>96.902810000000002</v>
          </cell>
          <cell r="C470">
            <v>96.14864</v>
          </cell>
        </row>
        <row r="471">
          <cell r="A471">
            <v>2310.7215700000002</v>
          </cell>
          <cell r="B471">
            <v>97.234059999999999</v>
          </cell>
          <cell r="C471">
            <v>96.125439999999998</v>
          </cell>
        </row>
        <row r="472">
          <cell r="A472">
            <v>2314.5792000000001</v>
          </cell>
          <cell r="B472">
            <v>97.225359999999995</v>
          </cell>
          <cell r="C472">
            <v>96.139600000000002</v>
          </cell>
        </row>
        <row r="473">
          <cell r="A473">
            <v>2318.4368300000001</v>
          </cell>
          <cell r="B473">
            <v>97.345089999999999</v>
          </cell>
          <cell r="C473">
            <v>95.95429</v>
          </cell>
        </row>
        <row r="474">
          <cell r="A474">
            <v>2322.2944600000001</v>
          </cell>
          <cell r="B474">
            <v>97.075230000000005</v>
          </cell>
          <cell r="C474">
            <v>95.274439999999998</v>
          </cell>
        </row>
        <row r="475">
          <cell r="A475">
            <v>2326.1520999999998</v>
          </cell>
          <cell r="B475">
            <v>96.448120000000003</v>
          </cell>
          <cell r="C475">
            <v>94.501279999999994</v>
          </cell>
        </row>
        <row r="476">
          <cell r="A476">
            <v>2330.0097300000002</v>
          </cell>
          <cell r="B476">
            <v>96.375159999999994</v>
          </cell>
          <cell r="C476">
            <v>94.735900000000001</v>
          </cell>
        </row>
        <row r="477">
          <cell r="A477">
            <v>2333.8673600000002</v>
          </cell>
          <cell r="B477">
            <v>96.561499999999995</v>
          </cell>
          <cell r="C477">
            <v>95.806820000000002</v>
          </cell>
        </row>
        <row r="478">
          <cell r="A478">
            <v>2337.7249900000002</v>
          </cell>
          <cell r="B478">
            <v>96.822779999999995</v>
          </cell>
          <cell r="C478">
            <v>95.904139999999998</v>
          </cell>
        </row>
        <row r="479">
          <cell r="A479">
            <v>2341.5826200000001</v>
          </cell>
          <cell r="B479">
            <v>96.065730000000002</v>
          </cell>
          <cell r="C479">
            <v>94.882949999999994</v>
          </cell>
        </row>
        <row r="480">
          <cell r="A480">
            <v>2345.4402599999999</v>
          </cell>
          <cell r="B480">
            <v>96.064149999999998</v>
          </cell>
          <cell r="C480">
            <v>95.214489999999998</v>
          </cell>
        </row>
        <row r="481">
          <cell r="A481">
            <v>2349.2978899999998</v>
          </cell>
          <cell r="B481">
            <v>97.101889999999997</v>
          </cell>
          <cell r="C481">
            <v>95.188820000000007</v>
          </cell>
        </row>
        <row r="482">
          <cell r="A482">
            <v>2353.1555199999998</v>
          </cell>
          <cell r="B482">
            <v>97.165750000000003</v>
          </cell>
          <cell r="C482">
            <v>94.904470000000003</v>
          </cell>
        </row>
        <row r="483">
          <cell r="A483">
            <v>2357.0131500000002</v>
          </cell>
          <cell r="B483">
            <v>96.797569999999993</v>
          </cell>
          <cell r="C483">
            <v>95.463499999999996</v>
          </cell>
        </row>
        <row r="484">
          <cell r="A484">
            <v>2360.8707800000002</v>
          </cell>
          <cell r="B484">
            <v>97.894620000000003</v>
          </cell>
          <cell r="C484">
            <v>96.331410000000005</v>
          </cell>
        </row>
        <row r="485">
          <cell r="A485">
            <v>2364.7284199999999</v>
          </cell>
          <cell r="B485">
            <v>98.00694</v>
          </cell>
          <cell r="C485">
            <v>95.908850000000001</v>
          </cell>
        </row>
        <row r="486">
          <cell r="A486">
            <v>2368.5860499999999</v>
          </cell>
          <cell r="B486">
            <v>97.445530000000005</v>
          </cell>
          <cell r="C486">
            <v>95.844149999999999</v>
          </cell>
        </row>
        <row r="487">
          <cell r="A487">
            <v>2372.4436799999999</v>
          </cell>
          <cell r="B487">
            <v>97.682980000000001</v>
          </cell>
          <cell r="C487">
            <v>96.327550000000002</v>
          </cell>
        </row>
        <row r="488">
          <cell r="A488">
            <v>2376.3013099999998</v>
          </cell>
          <cell r="B488">
            <v>97.671220000000005</v>
          </cell>
          <cell r="C488">
            <v>96.634330000000006</v>
          </cell>
        </row>
        <row r="489">
          <cell r="A489">
            <v>2380.1589399999998</v>
          </cell>
          <cell r="B489">
            <v>97.445210000000003</v>
          </cell>
          <cell r="C489">
            <v>96.820300000000003</v>
          </cell>
        </row>
        <row r="490">
          <cell r="A490">
            <v>2384.01658</v>
          </cell>
          <cell r="B490">
            <v>97.400620000000004</v>
          </cell>
          <cell r="C490">
            <v>96.997169999999997</v>
          </cell>
        </row>
        <row r="491">
          <cell r="A491">
            <v>2387.8742099999999</v>
          </cell>
          <cell r="B491">
            <v>97.973609999999994</v>
          </cell>
          <cell r="C491">
            <v>96.525710000000004</v>
          </cell>
        </row>
        <row r="492">
          <cell r="A492">
            <v>2391.7318399999999</v>
          </cell>
          <cell r="B492">
            <v>98.513620000000003</v>
          </cell>
          <cell r="C492">
            <v>96.371110000000002</v>
          </cell>
        </row>
        <row r="493">
          <cell r="A493">
            <v>2395.5894699999999</v>
          </cell>
          <cell r="B493">
            <v>98.548929999999999</v>
          </cell>
          <cell r="C493">
            <v>96.361130000000003</v>
          </cell>
        </row>
        <row r="494">
          <cell r="A494">
            <v>2399.4470999999999</v>
          </cell>
          <cell r="B494">
            <v>98.273319999999998</v>
          </cell>
          <cell r="C494">
            <v>96.427490000000006</v>
          </cell>
        </row>
        <row r="495">
          <cell r="A495">
            <v>2403.30474</v>
          </cell>
          <cell r="B495">
            <v>98.229990000000001</v>
          </cell>
          <cell r="C495">
            <v>96.669539999999998</v>
          </cell>
        </row>
        <row r="496">
          <cell r="A496">
            <v>2407.16237</v>
          </cell>
          <cell r="B496">
            <v>98.500259999999997</v>
          </cell>
          <cell r="C496">
            <v>96.830920000000006</v>
          </cell>
        </row>
        <row r="497">
          <cell r="A497">
            <v>2411.02</v>
          </cell>
          <cell r="B497">
            <v>98.284540000000007</v>
          </cell>
          <cell r="C497">
            <v>96.964209999999994</v>
          </cell>
        </row>
        <row r="498">
          <cell r="A498">
            <v>2414.87763</v>
          </cell>
          <cell r="B498">
            <v>97.851920000000007</v>
          </cell>
          <cell r="C498">
            <v>96.938779999999994</v>
          </cell>
        </row>
        <row r="499">
          <cell r="A499">
            <v>2418.7352599999999</v>
          </cell>
          <cell r="B499">
            <v>98.028840000000002</v>
          </cell>
          <cell r="C499">
            <v>97.068119999999993</v>
          </cell>
        </row>
        <row r="500">
          <cell r="A500">
            <v>2422.5929000000001</v>
          </cell>
          <cell r="B500">
            <v>98.518519999999995</v>
          </cell>
          <cell r="C500">
            <v>97.144670000000005</v>
          </cell>
        </row>
        <row r="501">
          <cell r="A501">
            <v>2426.4505300000001</v>
          </cell>
          <cell r="B501">
            <v>98.818430000000006</v>
          </cell>
          <cell r="C501">
            <v>97.026139999999998</v>
          </cell>
        </row>
        <row r="502">
          <cell r="A502">
            <v>2430.30816</v>
          </cell>
          <cell r="B502">
            <v>98.616749999999996</v>
          </cell>
          <cell r="C502">
            <v>96.734840000000005</v>
          </cell>
        </row>
        <row r="503">
          <cell r="A503">
            <v>2434.16579</v>
          </cell>
          <cell r="B503">
            <v>98.241690000000006</v>
          </cell>
          <cell r="C503">
            <v>96.708250000000007</v>
          </cell>
        </row>
        <row r="504">
          <cell r="A504">
            <v>2438.02342</v>
          </cell>
          <cell r="B504">
            <v>97.978849999999994</v>
          </cell>
          <cell r="C504">
            <v>97.065359999999998</v>
          </cell>
        </row>
        <row r="505">
          <cell r="A505">
            <v>2441.8810600000002</v>
          </cell>
          <cell r="B505">
            <v>98.193470000000005</v>
          </cell>
          <cell r="C505">
            <v>97.453029999999998</v>
          </cell>
        </row>
        <row r="506">
          <cell r="A506">
            <v>2445.7386900000001</v>
          </cell>
          <cell r="B506">
            <v>98.057289999999995</v>
          </cell>
          <cell r="C506">
            <v>97.388379999999998</v>
          </cell>
        </row>
        <row r="507">
          <cell r="A507">
            <v>2449.5963200000001</v>
          </cell>
          <cell r="B507">
            <v>97.886359999999996</v>
          </cell>
          <cell r="C507">
            <v>96.926230000000004</v>
          </cell>
        </row>
        <row r="508">
          <cell r="A508">
            <v>2453.4539500000001</v>
          </cell>
          <cell r="B508">
            <v>97.91189</v>
          </cell>
          <cell r="C508">
            <v>96.53134</v>
          </cell>
        </row>
        <row r="509">
          <cell r="A509">
            <v>2457.31158</v>
          </cell>
          <cell r="B509">
            <v>98.161389999999997</v>
          </cell>
          <cell r="C509">
            <v>96.451660000000004</v>
          </cell>
        </row>
        <row r="510">
          <cell r="A510">
            <v>2461.1692200000002</v>
          </cell>
          <cell r="B510">
            <v>98.356350000000006</v>
          </cell>
          <cell r="C510">
            <v>96.742009999999993</v>
          </cell>
        </row>
        <row r="511">
          <cell r="A511">
            <v>2465.0268500000002</v>
          </cell>
          <cell r="B511">
            <v>98.656660000000002</v>
          </cell>
          <cell r="C511">
            <v>96.793700000000001</v>
          </cell>
        </row>
        <row r="512">
          <cell r="A512">
            <v>2468.8844800000002</v>
          </cell>
          <cell r="B512">
            <v>98.811430000000001</v>
          </cell>
          <cell r="C512">
            <v>96.68383</v>
          </cell>
        </row>
        <row r="513">
          <cell r="A513">
            <v>2472.7421100000001</v>
          </cell>
          <cell r="B513">
            <v>98.439009999999996</v>
          </cell>
          <cell r="C513">
            <v>96.540040000000005</v>
          </cell>
        </row>
        <row r="514">
          <cell r="A514">
            <v>2476.5997400000001</v>
          </cell>
          <cell r="B514">
            <v>97.842960000000005</v>
          </cell>
          <cell r="C514">
            <v>96.871309999999994</v>
          </cell>
        </row>
        <row r="515">
          <cell r="A515">
            <v>2480.4573799999998</v>
          </cell>
          <cell r="B515">
            <v>98.068460000000002</v>
          </cell>
          <cell r="C515">
            <v>96.938329999999993</v>
          </cell>
        </row>
        <row r="516">
          <cell r="A516">
            <v>2484.3150099999998</v>
          </cell>
          <cell r="B516">
            <v>98.016739999999999</v>
          </cell>
          <cell r="C516">
            <v>96.688609999999997</v>
          </cell>
        </row>
        <row r="517">
          <cell r="A517">
            <v>2488.1726399999998</v>
          </cell>
          <cell r="B517">
            <v>97.853390000000005</v>
          </cell>
          <cell r="C517">
            <v>96.709549999999993</v>
          </cell>
        </row>
        <row r="518">
          <cell r="A518">
            <v>2492.0302700000002</v>
          </cell>
          <cell r="B518">
            <v>98.023150000000001</v>
          </cell>
          <cell r="C518">
            <v>96.753510000000006</v>
          </cell>
        </row>
        <row r="519">
          <cell r="A519">
            <v>2495.8879000000002</v>
          </cell>
          <cell r="B519">
            <v>97.625540000000001</v>
          </cell>
          <cell r="C519">
            <v>96.764830000000003</v>
          </cell>
        </row>
        <row r="520">
          <cell r="A520">
            <v>2499.7455399999999</v>
          </cell>
          <cell r="B520">
            <v>97.344390000000004</v>
          </cell>
          <cell r="C520">
            <v>97.306830000000005</v>
          </cell>
        </row>
        <row r="521">
          <cell r="A521">
            <v>2503.6031699999999</v>
          </cell>
          <cell r="B521">
            <v>97.272149999999996</v>
          </cell>
          <cell r="C521">
            <v>97.288520000000005</v>
          </cell>
        </row>
        <row r="522">
          <cell r="A522">
            <v>2507.4607999999998</v>
          </cell>
          <cell r="B522">
            <v>97.36224</v>
          </cell>
          <cell r="C522">
            <v>97.047370000000001</v>
          </cell>
        </row>
        <row r="523">
          <cell r="A523">
            <v>2511.3184299999998</v>
          </cell>
          <cell r="B523">
            <v>97.820800000000006</v>
          </cell>
          <cell r="C523">
            <v>97.575659999999999</v>
          </cell>
        </row>
        <row r="524">
          <cell r="A524">
            <v>2515.1760599999998</v>
          </cell>
          <cell r="B524">
            <v>97.946389999999994</v>
          </cell>
          <cell r="C524">
            <v>96.98509</v>
          </cell>
        </row>
        <row r="525">
          <cell r="A525">
            <v>2519.0337</v>
          </cell>
          <cell r="B525">
            <v>97.565370000000001</v>
          </cell>
          <cell r="C525">
            <v>96.23939</v>
          </cell>
        </row>
        <row r="526">
          <cell r="A526">
            <v>2522.8913299999999</v>
          </cell>
          <cell r="B526">
            <v>97.547669999999997</v>
          </cell>
          <cell r="C526">
            <v>96.490809999999996</v>
          </cell>
        </row>
        <row r="527">
          <cell r="A527">
            <v>2526.7489599999999</v>
          </cell>
          <cell r="B527">
            <v>97.997159999999994</v>
          </cell>
          <cell r="C527">
            <v>96.573899999999995</v>
          </cell>
        </row>
        <row r="528">
          <cell r="A528">
            <v>2530.6065899999999</v>
          </cell>
          <cell r="B528">
            <v>98.003010000000003</v>
          </cell>
          <cell r="C528">
            <v>96.500960000000006</v>
          </cell>
        </row>
        <row r="529">
          <cell r="A529">
            <v>2534.4642199999998</v>
          </cell>
          <cell r="B529">
            <v>97.962869999999995</v>
          </cell>
          <cell r="C529">
            <v>96.924859999999995</v>
          </cell>
        </row>
        <row r="530">
          <cell r="A530">
            <v>2538.32186</v>
          </cell>
          <cell r="B530">
            <v>97.774709999999999</v>
          </cell>
          <cell r="C530">
            <v>96.726969999999994</v>
          </cell>
        </row>
        <row r="531">
          <cell r="A531">
            <v>2542.17949</v>
          </cell>
          <cell r="B531">
            <v>98.385859999999994</v>
          </cell>
          <cell r="C531">
            <v>96.755629999999996</v>
          </cell>
        </row>
        <row r="532">
          <cell r="A532">
            <v>2546.03712</v>
          </cell>
          <cell r="B532">
            <v>98.072929999999999</v>
          </cell>
          <cell r="C532">
            <v>97.233490000000003</v>
          </cell>
        </row>
        <row r="533">
          <cell r="A533">
            <v>2549.8947499999999</v>
          </cell>
          <cell r="B533">
            <v>97.5642</v>
          </cell>
          <cell r="C533">
            <v>97.339730000000003</v>
          </cell>
        </row>
        <row r="534">
          <cell r="A534">
            <v>2553.7523799999999</v>
          </cell>
          <cell r="B534">
            <v>97.794200000000004</v>
          </cell>
          <cell r="C534">
            <v>96.33981</v>
          </cell>
        </row>
        <row r="535">
          <cell r="A535">
            <v>2557.6100200000001</v>
          </cell>
          <cell r="B535">
            <v>97.871579999999994</v>
          </cell>
          <cell r="C535">
            <v>95.976600000000005</v>
          </cell>
        </row>
        <row r="536">
          <cell r="A536">
            <v>2561.46765</v>
          </cell>
          <cell r="B536">
            <v>97.766170000000002</v>
          </cell>
          <cell r="C536">
            <v>96.061769999999996</v>
          </cell>
        </row>
        <row r="537">
          <cell r="A537">
            <v>2565.32528</v>
          </cell>
          <cell r="B537">
            <v>97.504000000000005</v>
          </cell>
          <cell r="C537">
            <v>96.357879999999994</v>
          </cell>
        </row>
        <row r="538">
          <cell r="A538">
            <v>2569.18291</v>
          </cell>
          <cell r="B538">
            <v>97.381360000000001</v>
          </cell>
          <cell r="C538">
            <v>96.333399999999997</v>
          </cell>
        </row>
        <row r="539">
          <cell r="A539">
            <v>2573.04054</v>
          </cell>
          <cell r="B539">
            <v>97.567160000000001</v>
          </cell>
          <cell r="C539">
            <v>96.041529999999995</v>
          </cell>
        </row>
        <row r="540">
          <cell r="A540">
            <v>2576.8981800000001</v>
          </cell>
          <cell r="B540">
            <v>97.756069999999994</v>
          </cell>
          <cell r="C540">
            <v>96.210440000000006</v>
          </cell>
        </row>
        <row r="541">
          <cell r="A541">
            <v>2580.7558100000001</v>
          </cell>
          <cell r="B541">
            <v>97.546180000000007</v>
          </cell>
          <cell r="C541">
            <v>96.839799999999997</v>
          </cell>
        </row>
        <row r="542">
          <cell r="A542">
            <v>2584.6134400000001</v>
          </cell>
          <cell r="B542">
            <v>97.629270000000005</v>
          </cell>
          <cell r="C542">
            <v>96.80565</v>
          </cell>
        </row>
        <row r="543">
          <cell r="A543">
            <v>2588.4710700000001</v>
          </cell>
          <cell r="B543">
            <v>98.032619999999994</v>
          </cell>
          <cell r="C543">
            <v>96.300479999999993</v>
          </cell>
        </row>
        <row r="544">
          <cell r="A544">
            <v>2592.3287</v>
          </cell>
          <cell r="B544">
            <v>98.225970000000004</v>
          </cell>
          <cell r="C544">
            <v>96.127930000000006</v>
          </cell>
        </row>
        <row r="545">
          <cell r="A545">
            <v>2596.1863400000002</v>
          </cell>
          <cell r="B545">
            <v>98.246110000000002</v>
          </cell>
          <cell r="C545">
            <v>96.108819999999994</v>
          </cell>
        </row>
        <row r="546">
          <cell r="A546">
            <v>2600.0439700000002</v>
          </cell>
          <cell r="B546">
            <v>98.051230000000004</v>
          </cell>
          <cell r="C546">
            <v>96.371390000000005</v>
          </cell>
        </row>
        <row r="547">
          <cell r="A547">
            <v>2603.9016000000001</v>
          </cell>
          <cell r="B547">
            <v>97.71414</v>
          </cell>
          <cell r="C547">
            <v>96.506420000000006</v>
          </cell>
        </row>
        <row r="548">
          <cell r="A548">
            <v>2607.7592300000001</v>
          </cell>
          <cell r="B548">
            <v>97.677729999999997</v>
          </cell>
          <cell r="C548">
            <v>96.447149999999993</v>
          </cell>
        </row>
        <row r="549">
          <cell r="A549">
            <v>2611.6168600000001</v>
          </cell>
          <cell r="B549">
            <v>97.609139999999996</v>
          </cell>
          <cell r="C549">
            <v>96.343559999999997</v>
          </cell>
        </row>
        <row r="550">
          <cell r="A550">
            <v>2615.4744999999998</v>
          </cell>
          <cell r="B550">
            <v>97.468209999999999</v>
          </cell>
          <cell r="C550">
            <v>96.342680000000001</v>
          </cell>
        </row>
        <row r="551">
          <cell r="A551">
            <v>2619.3321299999998</v>
          </cell>
          <cell r="B551">
            <v>97.342070000000007</v>
          </cell>
          <cell r="C551">
            <v>96.176720000000003</v>
          </cell>
        </row>
        <row r="552">
          <cell r="A552">
            <v>2623.1897600000002</v>
          </cell>
          <cell r="B552">
            <v>97.169290000000004</v>
          </cell>
          <cell r="C552">
            <v>96.320040000000006</v>
          </cell>
        </row>
        <row r="553">
          <cell r="A553">
            <v>2627.0473900000002</v>
          </cell>
          <cell r="B553">
            <v>97.359499999999997</v>
          </cell>
          <cell r="C553">
            <v>96.354479999999995</v>
          </cell>
        </row>
        <row r="554">
          <cell r="A554">
            <v>2630.9050200000001</v>
          </cell>
          <cell r="B554">
            <v>97.895570000000006</v>
          </cell>
          <cell r="C554">
            <v>96.273219999999995</v>
          </cell>
        </row>
        <row r="555">
          <cell r="A555">
            <v>2634.7626599999999</v>
          </cell>
          <cell r="B555">
            <v>97.908670000000001</v>
          </cell>
          <cell r="C555">
            <v>96.41771</v>
          </cell>
        </row>
        <row r="556">
          <cell r="A556">
            <v>2638.6202899999998</v>
          </cell>
          <cell r="B556">
            <v>97.777119999999996</v>
          </cell>
          <cell r="C556">
            <v>96.359470000000002</v>
          </cell>
        </row>
        <row r="557">
          <cell r="A557">
            <v>2642.4779199999998</v>
          </cell>
          <cell r="B557">
            <v>97.903509999999997</v>
          </cell>
          <cell r="C557">
            <v>96.543930000000003</v>
          </cell>
        </row>
        <row r="558">
          <cell r="A558">
            <v>2646.3355499999998</v>
          </cell>
          <cell r="B558">
            <v>97.908339999999995</v>
          </cell>
          <cell r="C558">
            <v>96.473690000000005</v>
          </cell>
        </row>
        <row r="559">
          <cell r="A559">
            <v>2650.1931800000002</v>
          </cell>
          <cell r="B559">
            <v>97.582480000000004</v>
          </cell>
          <cell r="C559">
            <v>96.073499999999996</v>
          </cell>
        </row>
        <row r="560">
          <cell r="A560">
            <v>2654.0508199999999</v>
          </cell>
          <cell r="B560">
            <v>97.405270000000002</v>
          </cell>
          <cell r="C560">
            <v>96.055880000000002</v>
          </cell>
        </row>
        <row r="561">
          <cell r="A561">
            <v>2657.9084499999999</v>
          </cell>
          <cell r="B561">
            <v>97.588920000000002</v>
          </cell>
          <cell r="C561">
            <v>95.936970000000002</v>
          </cell>
        </row>
        <row r="562">
          <cell r="A562">
            <v>2661.7660799999999</v>
          </cell>
          <cell r="B562">
            <v>97.654839999999993</v>
          </cell>
          <cell r="C562">
            <v>95.741730000000004</v>
          </cell>
        </row>
        <row r="563">
          <cell r="A563">
            <v>2665.6237099999998</v>
          </cell>
          <cell r="B563">
            <v>97.668210000000002</v>
          </cell>
          <cell r="C563">
            <v>96.015479999999997</v>
          </cell>
        </row>
        <row r="564">
          <cell r="A564">
            <v>2669.4813399999998</v>
          </cell>
          <cell r="B564">
            <v>97.677750000000003</v>
          </cell>
          <cell r="C564">
            <v>96.257760000000005</v>
          </cell>
        </row>
        <row r="565">
          <cell r="A565">
            <v>2673.33898</v>
          </cell>
          <cell r="B565">
            <v>97.720640000000003</v>
          </cell>
          <cell r="C565">
            <v>96.126239999999996</v>
          </cell>
        </row>
        <row r="566">
          <cell r="A566">
            <v>2677.19661</v>
          </cell>
          <cell r="B566">
            <v>97.848010000000002</v>
          </cell>
          <cell r="C566">
            <v>96.167810000000003</v>
          </cell>
        </row>
        <row r="567">
          <cell r="A567">
            <v>2681.0542399999999</v>
          </cell>
          <cell r="B567">
            <v>97.831919999999997</v>
          </cell>
          <cell r="C567">
            <v>96.115769999999998</v>
          </cell>
        </row>
        <row r="568">
          <cell r="A568">
            <v>2684.9118699999999</v>
          </cell>
          <cell r="B568">
            <v>97.740560000000002</v>
          </cell>
          <cell r="C568">
            <v>96.112499999999997</v>
          </cell>
        </row>
        <row r="569">
          <cell r="A569">
            <v>2688.7694999999999</v>
          </cell>
          <cell r="B569">
            <v>97.532409999999999</v>
          </cell>
          <cell r="C569">
            <v>96.167609999999996</v>
          </cell>
        </row>
        <row r="570">
          <cell r="A570">
            <v>2692.6271400000001</v>
          </cell>
          <cell r="B570">
            <v>97.458110000000005</v>
          </cell>
          <cell r="C570">
            <v>95.999430000000004</v>
          </cell>
        </row>
        <row r="571">
          <cell r="A571">
            <v>2696.48477</v>
          </cell>
          <cell r="B571">
            <v>97.557379999999995</v>
          </cell>
          <cell r="C571">
            <v>96.027709999999999</v>
          </cell>
        </row>
        <row r="572">
          <cell r="A572">
            <v>2700.3424</v>
          </cell>
          <cell r="B572">
            <v>97.743250000000003</v>
          </cell>
          <cell r="C572">
            <v>96.217380000000006</v>
          </cell>
        </row>
        <row r="573">
          <cell r="A573">
            <v>2704.20003</v>
          </cell>
          <cell r="B573">
            <v>97.807940000000002</v>
          </cell>
          <cell r="C573">
            <v>96.234920000000002</v>
          </cell>
        </row>
        <row r="574">
          <cell r="A574">
            <v>2708.0576599999999</v>
          </cell>
          <cell r="B574">
            <v>97.832599999999999</v>
          </cell>
          <cell r="C574">
            <v>95.975089999999994</v>
          </cell>
        </row>
        <row r="575">
          <cell r="A575">
            <v>2711.9153000000001</v>
          </cell>
          <cell r="B575">
            <v>97.827259999999995</v>
          </cell>
          <cell r="C575">
            <v>95.937349999999995</v>
          </cell>
        </row>
        <row r="576">
          <cell r="A576">
            <v>2715.7729300000001</v>
          </cell>
          <cell r="B576">
            <v>97.835750000000004</v>
          </cell>
          <cell r="C576">
            <v>96.360569999999996</v>
          </cell>
        </row>
        <row r="577">
          <cell r="A577">
            <v>2719.6305600000001</v>
          </cell>
          <cell r="B577">
            <v>97.562619999999995</v>
          </cell>
          <cell r="C577">
            <v>96.407730000000001</v>
          </cell>
        </row>
        <row r="578">
          <cell r="A578">
            <v>2723.48819</v>
          </cell>
          <cell r="B578">
            <v>97.322909999999993</v>
          </cell>
          <cell r="C578">
            <v>96.316580000000002</v>
          </cell>
        </row>
        <row r="579">
          <cell r="A579">
            <v>2727.34582</v>
          </cell>
          <cell r="B579">
            <v>97.320970000000003</v>
          </cell>
          <cell r="C579">
            <v>96.344489999999993</v>
          </cell>
        </row>
        <row r="580">
          <cell r="A580">
            <v>2731.2034600000002</v>
          </cell>
          <cell r="B580">
            <v>97.243039999999993</v>
          </cell>
          <cell r="C580">
            <v>96.013660000000002</v>
          </cell>
        </row>
        <row r="581">
          <cell r="A581">
            <v>2735.0610900000001</v>
          </cell>
          <cell r="B581">
            <v>97.303120000000007</v>
          </cell>
          <cell r="C581">
            <v>95.721019999999996</v>
          </cell>
        </row>
        <row r="582">
          <cell r="A582">
            <v>2738.9187200000001</v>
          </cell>
          <cell r="B582">
            <v>97.544129999999996</v>
          </cell>
          <cell r="C582">
            <v>95.697130000000001</v>
          </cell>
        </row>
        <row r="583">
          <cell r="A583">
            <v>2742.7763500000001</v>
          </cell>
          <cell r="B583">
            <v>97.708029999999994</v>
          </cell>
          <cell r="C583">
            <v>95.882249999999999</v>
          </cell>
        </row>
        <row r="584">
          <cell r="A584">
            <v>2746.6339800000001</v>
          </cell>
          <cell r="B584">
            <v>97.613849999999999</v>
          </cell>
          <cell r="C584">
            <v>96.113330000000005</v>
          </cell>
        </row>
        <row r="585">
          <cell r="A585">
            <v>2750.4916199999998</v>
          </cell>
          <cell r="B585">
            <v>97.746750000000006</v>
          </cell>
          <cell r="C585">
            <v>96.314319999999995</v>
          </cell>
        </row>
        <row r="586">
          <cell r="A586">
            <v>2754.3492500000002</v>
          </cell>
          <cell r="B586">
            <v>98.070179999999993</v>
          </cell>
          <cell r="C586">
            <v>96.128510000000006</v>
          </cell>
        </row>
        <row r="587">
          <cell r="A587">
            <v>2758.2068800000002</v>
          </cell>
          <cell r="B587">
            <v>97.696129999999997</v>
          </cell>
          <cell r="C587">
            <v>96.114410000000007</v>
          </cell>
        </row>
        <row r="588">
          <cell r="A588">
            <v>2762.0645100000002</v>
          </cell>
          <cell r="B588">
            <v>97.59308</v>
          </cell>
          <cell r="C588">
            <v>96.303659999999994</v>
          </cell>
        </row>
        <row r="589">
          <cell r="A589">
            <v>2765.9221400000001</v>
          </cell>
          <cell r="B589">
            <v>97.700980000000001</v>
          </cell>
          <cell r="C589">
            <v>96.190119999999993</v>
          </cell>
        </row>
        <row r="590">
          <cell r="A590">
            <v>2769.7797799999998</v>
          </cell>
          <cell r="B590">
            <v>97.741119999999995</v>
          </cell>
          <cell r="C590">
            <v>96.103399999999993</v>
          </cell>
        </row>
        <row r="591">
          <cell r="A591">
            <v>2773.6374099999998</v>
          </cell>
          <cell r="B591">
            <v>97.612889999999993</v>
          </cell>
          <cell r="C591">
            <v>95.968410000000006</v>
          </cell>
        </row>
        <row r="592">
          <cell r="A592">
            <v>2777.4950399999998</v>
          </cell>
          <cell r="B592">
            <v>97.475960000000001</v>
          </cell>
          <cell r="C592">
            <v>96.049779999999998</v>
          </cell>
        </row>
        <row r="593">
          <cell r="A593">
            <v>2781.3526700000002</v>
          </cell>
          <cell r="B593">
            <v>97.337569999999999</v>
          </cell>
          <cell r="C593">
            <v>96.085179999999994</v>
          </cell>
        </row>
        <row r="594">
          <cell r="A594">
            <v>2785.2103000000002</v>
          </cell>
          <cell r="B594">
            <v>97.306539999999998</v>
          </cell>
          <cell r="C594">
            <v>96.058530000000005</v>
          </cell>
        </row>
        <row r="595">
          <cell r="A595">
            <v>2789.0679399999999</v>
          </cell>
          <cell r="B595">
            <v>97.427269999999993</v>
          </cell>
          <cell r="C595">
            <v>96.180179999999993</v>
          </cell>
        </row>
        <row r="596">
          <cell r="A596">
            <v>2792.9255699999999</v>
          </cell>
          <cell r="B596">
            <v>97.399320000000003</v>
          </cell>
          <cell r="C596">
            <v>95.950550000000007</v>
          </cell>
        </row>
        <row r="597">
          <cell r="A597">
            <v>2796.7831999999999</v>
          </cell>
          <cell r="B597">
            <v>97.632689999999997</v>
          </cell>
          <cell r="C597">
            <v>95.685019999999994</v>
          </cell>
        </row>
        <row r="598">
          <cell r="A598">
            <v>2800.6408299999998</v>
          </cell>
          <cell r="B598">
            <v>97.861649999999997</v>
          </cell>
          <cell r="C598">
            <v>95.873639999999995</v>
          </cell>
        </row>
        <row r="599">
          <cell r="A599">
            <v>2804.4984599999998</v>
          </cell>
          <cell r="B599">
            <v>97.671639999999996</v>
          </cell>
          <cell r="C599">
            <v>96.293350000000004</v>
          </cell>
        </row>
        <row r="600">
          <cell r="A600">
            <v>2808.3561</v>
          </cell>
          <cell r="B600">
            <v>97.697130000000001</v>
          </cell>
          <cell r="C600">
            <v>96.238799999999998</v>
          </cell>
        </row>
        <row r="601">
          <cell r="A601">
            <v>2812.2137299999999</v>
          </cell>
          <cell r="B601">
            <v>97.823350000000005</v>
          </cell>
          <cell r="C601">
            <v>95.776330000000002</v>
          </cell>
        </row>
        <row r="602">
          <cell r="A602">
            <v>2816.0713599999999</v>
          </cell>
          <cell r="B602">
            <v>97.866240000000005</v>
          </cell>
          <cell r="C602">
            <v>95.479100000000003</v>
          </cell>
        </row>
        <row r="603">
          <cell r="A603">
            <v>2819.9289899999999</v>
          </cell>
          <cell r="B603">
            <v>97.653589999999994</v>
          </cell>
          <cell r="C603">
            <v>95.657399999999996</v>
          </cell>
        </row>
        <row r="604">
          <cell r="A604">
            <v>2823.7866199999999</v>
          </cell>
          <cell r="B604">
            <v>97.659310000000005</v>
          </cell>
          <cell r="C604">
            <v>95.93329</v>
          </cell>
        </row>
        <row r="605">
          <cell r="A605">
            <v>2827.64426</v>
          </cell>
          <cell r="B605">
            <v>97.902879999999996</v>
          </cell>
          <cell r="C605">
            <v>95.892750000000007</v>
          </cell>
        </row>
        <row r="606">
          <cell r="A606">
            <v>2831.50189</v>
          </cell>
          <cell r="B606">
            <v>98.00282</v>
          </cell>
          <cell r="C606">
            <v>95.700410000000005</v>
          </cell>
        </row>
        <row r="607">
          <cell r="A607">
            <v>2835.35952</v>
          </cell>
          <cell r="B607">
            <v>97.813869999999994</v>
          </cell>
          <cell r="C607">
            <v>95.668530000000004</v>
          </cell>
        </row>
        <row r="608">
          <cell r="A608">
            <v>2839.2171499999999</v>
          </cell>
          <cell r="B608">
            <v>97.89855</v>
          </cell>
          <cell r="C608">
            <v>95.6267</v>
          </cell>
        </row>
        <row r="609">
          <cell r="A609">
            <v>2843.0747799999999</v>
          </cell>
          <cell r="B609">
            <v>98.253770000000003</v>
          </cell>
          <cell r="C609">
            <v>95.548349999999999</v>
          </cell>
        </row>
        <row r="610">
          <cell r="A610">
            <v>2846.9324200000001</v>
          </cell>
          <cell r="B610">
            <v>98.014679999999998</v>
          </cell>
          <cell r="C610">
            <v>95.108159999999998</v>
          </cell>
        </row>
        <row r="611">
          <cell r="A611">
            <v>2850.7900500000001</v>
          </cell>
          <cell r="B611">
            <v>97.83999</v>
          </cell>
          <cell r="C611">
            <v>95.131900000000002</v>
          </cell>
        </row>
        <row r="612">
          <cell r="A612">
            <v>2854.64768</v>
          </cell>
          <cell r="B612">
            <v>98.059309999999996</v>
          </cell>
          <cell r="C612">
            <v>95.619290000000007</v>
          </cell>
        </row>
        <row r="613">
          <cell r="A613">
            <v>2858.50531</v>
          </cell>
          <cell r="B613">
            <v>98.105440000000002</v>
          </cell>
          <cell r="C613">
            <v>95.675870000000003</v>
          </cell>
        </row>
        <row r="614">
          <cell r="A614">
            <v>2862.36294</v>
          </cell>
          <cell r="B614">
            <v>97.862350000000006</v>
          </cell>
          <cell r="C614">
            <v>95.588380000000001</v>
          </cell>
        </row>
        <row r="615">
          <cell r="A615">
            <v>2866.2205800000002</v>
          </cell>
          <cell r="B615">
            <v>97.531930000000003</v>
          </cell>
          <cell r="C615">
            <v>95.241129999999998</v>
          </cell>
        </row>
        <row r="616">
          <cell r="A616">
            <v>2870.0782100000001</v>
          </cell>
          <cell r="B616">
            <v>97.363879999999995</v>
          </cell>
          <cell r="C616">
            <v>94.980810000000005</v>
          </cell>
        </row>
        <row r="617">
          <cell r="A617">
            <v>2873.9358400000001</v>
          </cell>
          <cell r="B617">
            <v>97.730609999999999</v>
          </cell>
          <cell r="C617">
            <v>95.123949999999994</v>
          </cell>
        </row>
        <row r="618">
          <cell r="A618">
            <v>2877.7934700000001</v>
          </cell>
          <cell r="B618">
            <v>98.047820000000002</v>
          </cell>
          <cell r="C618">
            <v>94.990639999999999</v>
          </cell>
        </row>
        <row r="619">
          <cell r="A619">
            <v>2881.6511</v>
          </cell>
          <cell r="B619">
            <v>98.133120000000005</v>
          </cell>
          <cell r="C619">
            <v>94.803280000000001</v>
          </cell>
        </row>
        <row r="620">
          <cell r="A620">
            <v>2885.5087400000002</v>
          </cell>
          <cell r="B620">
            <v>97.896259999999998</v>
          </cell>
          <cell r="C620">
            <v>94.6999</v>
          </cell>
        </row>
        <row r="621">
          <cell r="A621">
            <v>2889.3663700000002</v>
          </cell>
          <cell r="B621">
            <v>97.749449999999996</v>
          </cell>
          <cell r="C621">
            <v>94.754639999999995</v>
          </cell>
        </row>
        <row r="622">
          <cell r="A622">
            <v>2893.2240000000002</v>
          </cell>
          <cell r="B622">
            <v>97.759079999999997</v>
          </cell>
          <cell r="C622">
            <v>95.219679999999997</v>
          </cell>
        </row>
        <row r="623">
          <cell r="A623">
            <v>2897.0816300000001</v>
          </cell>
          <cell r="B623">
            <v>97.617959999999997</v>
          </cell>
          <cell r="C623">
            <v>95.463220000000007</v>
          </cell>
        </row>
        <row r="624">
          <cell r="A624">
            <v>2900.9392600000001</v>
          </cell>
          <cell r="B624">
            <v>97.788849999999996</v>
          </cell>
          <cell r="C624">
            <v>95.600219999999993</v>
          </cell>
        </row>
        <row r="625">
          <cell r="A625">
            <v>2904.7968999999998</v>
          </cell>
          <cell r="B625">
            <v>97.799800000000005</v>
          </cell>
          <cell r="C625">
            <v>95.639740000000003</v>
          </cell>
        </row>
        <row r="626">
          <cell r="A626">
            <v>2908.6545299999998</v>
          </cell>
          <cell r="B626">
            <v>97.747730000000004</v>
          </cell>
          <cell r="C626">
            <v>95.343760000000003</v>
          </cell>
        </row>
        <row r="627">
          <cell r="A627">
            <v>2912.5121600000002</v>
          </cell>
          <cell r="B627">
            <v>97.817769999999996</v>
          </cell>
          <cell r="C627">
            <v>95.002849999999995</v>
          </cell>
        </row>
        <row r="628">
          <cell r="A628">
            <v>2916.3697900000002</v>
          </cell>
          <cell r="B628">
            <v>97.73227</v>
          </cell>
          <cell r="C628">
            <v>94.745739999999998</v>
          </cell>
        </row>
        <row r="629">
          <cell r="A629">
            <v>2920.2274200000002</v>
          </cell>
          <cell r="B629">
            <v>97.531379999999999</v>
          </cell>
          <cell r="C629">
            <v>94.851290000000006</v>
          </cell>
        </row>
        <row r="630">
          <cell r="A630">
            <v>2924.0850599999999</v>
          </cell>
          <cell r="B630">
            <v>97.479309999999998</v>
          </cell>
          <cell r="C630">
            <v>95.080280000000002</v>
          </cell>
        </row>
        <row r="631">
          <cell r="A631">
            <v>2927.9426899999999</v>
          </cell>
          <cell r="B631">
            <v>97.936160000000001</v>
          </cell>
          <cell r="C631">
            <v>95.267579999999995</v>
          </cell>
        </row>
        <row r="632">
          <cell r="A632">
            <v>2931.8003199999998</v>
          </cell>
          <cell r="B632">
            <v>97.771609999999995</v>
          </cell>
          <cell r="C632">
            <v>95.497119999999995</v>
          </cell>
        </row>
        <row r="633">
          <cell r="A633">
            <v>2935.6579499999998</v>
          </cell>
          <cell r="B633">
            <v>97.60942</v>
          </cell>
          <cell r="C633">
            <v>95.736689999999996</v>
          </cell>
        </row>
        <row r="634">
          <cell r="A634">
            <v>2939.5155800000002</v>
          </cell>
          <cell r="B634">
            <v>97.668819999999997</v>
          </cell>
          <cell r="C634">
            <v>95.601399999999998</v>
          </cell>
        </row>
        <row r="635">
          <cell r="A635">
            <v>2943.3732199999999</v>
          </cell>
          <cell r="B635">
            <v>97.273539999999997</v>
          </cell>
          <cell r="C635">
            <v>95.300070000000005</v>
          </cell>
        </row>
        <row r="636">
          <cell r="A636">
            <v>2947.2308499999999</v>
          </cell>
          <cell r="B636">
            <v>97.33296</v>
          </cell>
          <cell r="C636">
            <v>94.963750000000005</v>
          </cell>
        </row>
        <row r="637">
          <cell r="A637">
            <v>2951.0884799999999</v>
          </cell>
          <cell r="B637">
            <v>97.488169999999997</v>
          </cell>
          <cell r="C637">
            <v>94.72551</v>
          </cell>
        </row>
        <row r="638">
          <cell r="A638">
            <v>2954.9461099999999</v>
          </cell>
          <cell r="B638">
            <v>97.878649999999993</v>
          </cell>
          <cell r="C638">
            <v>94.567840000000004</v>
          </cell>
        </row>
        <row r="639">
          <cell r="A639">
            <v>2958.8037399999998</v>
          </cell>
          <cell r="B639">
            <v>98.035589999999999</v>
          </cell>
          <cell r="C639">
            <v>94.569310000000002</v>
          </cell>
        </row>
        <row r="640">
          <cell r="A640">
            <v>2962.66138</v>
          </cell>
          <cell r="B640">
            <v>97.23057</v>
          </cell>
          <cell r="C640">
            <v>94.230720000000005</v>
          </cell>
        </row>
        <row r="641">
          <cell r="A641">
            <v>2966.51901</v>
          </cell>
          <cell r="B641">
            <v>96.961200000000005</v>
          </cell>
          <cell r="C641">
            <v>94.603710000000007</v>
          </cell>
        </row>
        <row r="642">
          <cell r="A642">
            <v>2970.37664</v>
          </cell>
          <cell r="B642">
            <v>97.449510000000004</v>
          </cell>
          <cell r="C642">
            <v>94.762180000000001</v>
          </cell>
        </row>
        <row r="643">
          <cell r="A643">
            <v>2974.2342699999999</v>
          </cell>
          <cell r="B643">
            <v>97.702330000000003</v>
          </cell>
          <cell r="C643">
            <v>94.740070000000003</v>
          </cell>
        </row>
        <row r="644">
          <cell r="A644">
            <v>2978.0918999999999</v>
          </cell>
          <cell r="B644">
            <v>97.784620000000004</v>
          </cell>
          <cell r="C644">
            <v>95.064480000000003</v>
          </cell>
        </row>
        <row r="645">
          <cell r="A645">
            <v>2981.9495400000001</v>
          </cell>
          <cell r="B645">
            <v>97.653220000000005</v>
          </cell>
          <cell r="C645">
            <v>95.302300000000002</v>
          </cell>
        </row>
        <row r="646">
          <cell r="A646">
            <v>2985.80717</v>
          </cell>
          <cell r="B646">
            <v>97.481020000000001</v>
          </cell>
          <cell r="C646">
            <v>95.476309999999998</v>
          </cell>
        </row>
        <row r="647">
          <cell r="A647">
            <v>2989.6648</v>
          </cell>
          <cell r="B647">
            <v>97.344059999999999</v>
          </cell>
          <cell r="C647">
            <v>95.445589999999996</v>
          </cell>
        </row>
        <row r="648">
          <cell r="A648">
            <v>2993.52243</v>
          </cell>
          <cell r="B648">
            <v>97.466660000000005</v>
          </cell>
          <cell r="C648">
            <v>95.533690000000007</v>
          </cell>
        </row>
        <row r="649">
          <cell r="A649">
            <v>2997.38006</v>
          </cell>
          <cell r="B649">
            <v>97.274060000000006</v>
          </cell>
          <cell r="C649">
            <v>95.533739999999995</v>
          </cell>
        </row>
        <row r="650">
          <cell r="A650">
            <v>3001.2377000000001</v>
          </cell>
          <cell r="B650">
            <v>97.019819999999996</v>
          </cell>
          <cell r="C650">
            <v>95.210800000000006</v>
          </cell>
        </row>
        <row r="651">
          <cell r="A651">
            <v>3005.0953300000001</v>
          </cell>
          <cell r="B651">
            <v>96.929670000000002</v>
          </cell>
          <cell r="C651">
            <v>95.267340000000004</v>
          </cell>
        </row>
        <row r="652">
          <cell r="A652">
            <v>3008.9529600000001</v>
          </cell>
          <cell r="B652">
            <v>96.983990000000006</v>
          </cell>
          <cell r="C652">
            <v>95.189980000000006</v>
          </cell>
        </row>
        <row r="653">
          <cell r="A653">
            <v>3012.81059</v>
          </cell>
          <cell r="B653">
            <v>97.080179999999999</v>
          </cell>
          <cell r="C653">
            <v>94.896619999999999</v>
          </cell>
        </row>
        <row r="654">
          <cell r="A654">
            <v>3016.66822</v>
          </cell>
          <cell r="B654">
            <v>97.522000000000006</v>
          </cell>
          <cell r="C654">
            <v>94.781390000000002</v>
          </cell>
        </row>
        <row r="655">
          <cell r="A655">
            <v>3020.5258600000002</v>
          </cell>
          <cell r="B655">
            <v>97.684280000000001</v>
          </cell>
          <cell r="C655">
            <v>94.502849999999995</v>
          </cell>
        </row>
        <row r="656">
          <cell r="A656">
            <v>3024.3834900000002</v>
          </cell>
          <cell r="B656">
            <v>97.600589999999997</v>
          </cell>
          <cell r="C656">
            <v>94.706829999999997</v>
          </cell>
        </row>
        <row r="657">
          <cell r="A657">
            <v>3028.2411200000001</v>
          </cell>
          <cell r="B657">
            <v>97.714839999999995</v>
          </cell>
          <cell r="C657">
            <v>94.89873</v>
          </cell>
        </row>
        <row r="658">
          <cell r="A658">
            <v>3032.0987500000001</v>
          </cell>
          <cell r="B658">
            <v>97.491730000000004</v>
          </cell>
          <cell r="C658">
            <v>94.692300000000003</v>
          </cell>
        </row>
        <row r="659">
          <cell r="A659">
            <v>3035.9563800000001</v>
          </cell>
          <cell r="B659">
            <v>97.102310000000003</v>
          </cell>
          <cell r="C659">
            <v>94.794499999999999</v>
          </cell>
        </row>
        <row r="660">
          <cell r="A660">
            <v>3039.8140199999998</v>
          </cell>
          <cell r="B660">
            <v>97.176450000000003</v>
          </cell>
          <cell r="C660">
            <v>95.273610000000005</v>
          </cell>
        </row>
        <row r="661">
          <cell r="A661">
            <v>3043.6716500000002</v>
          </cell>
          <cell r="B661">
            <v>97.0959</v>
          </cell>
          <cell r="C661">
            <v>95.198160000000001</v>
          </cell>
        </row>
        <row r="662">
          <cell r="A662">
            <v>3047.5292800000002</v>
          </cell>
          <cell r="B662">
            <v>97.319329999999994</v>
          </cell>
          <cell r="C662">
            <v>94.773820000000001</v>
          </cell>
        </row>
        <row r="663">
          <cell r="A663">
            <v>3051.3869100000002</v>
          </cell>
          <cell r="B663">
            <v>97.283550000000005</v>
          </cell>
          <cell r="C663">
            <v>94.808599999999998</v>
          </cell>
        </row>
        <row r="664">
          <cell r="A664">
            <v>3055.2445400000001</v>
          </cell>
          <cell r="B664">
            <v>97.192729999999997</v>
          </cell>
          <cell r="C664">
            <v>94.994730000000004</v>
          </cell>
        </row>
        <row r="665">
          <cell r="A665">
            <v>3059.1021799999999</v>
          </cell>
          <cell r="B665">
            <v>97.271460000000005</v>
          </cell>
          <cell r="C665">
            <v>94.991799999999998</v>
          </cell>
        </row>
        <row r="666">
          <cell r="A666">
            <v>3062.9598099999998</v>
          </cell>
          <cell r="B666">
            <v>97.232740000000007</v>
          </cell>
          <cell r="C666">
            <v>94.670630000000003</v>
          </cell>
        </row>
        <row r="667">
          <cell r="A667">
            <v>3066.8174399999998</v>
          </cell>
          <cell r="B667">
            <v>97.193780000000004</v>
          </cell>
          <cell r="C667">
            <v>94.441509999999994</v>
          </cell>
        </row>
        <row r="668">
          <cell r="A668">
            <v>3070.6750699999998</v>
          </cell>
          <cell r="B668">
            <v>97.462850000000003</v>
          </cell>
          <cell r="C668">
            <v>94.415790000000001</v>
          </cell>
        </row>
        <row r="669">
          <cell r="A669">
            <v>3074.5327000000002</v>
          </cell>
          <cell r="B669">
            <v>97.936359999999993</v>
          </cell>
          <cell r="C669">
            <v>94.74624</v>
          </cell>
        </row>
        <row r="670">
          <cell r="A670">
            <v>3078.3903399999999</v>
          </cell>
          <cell r="B670">
            <v>97.962429999999998</v>
          </cell>
          <cell r="C670">
            <v>94.889309999999995</v>
          </cell>
        </row>
        <row r="671">
          <cell r="A671">
            <v>3082.2479699999999</v>
          </cell>
          <cell r="B671">
            <v>97.735140000000001</v>
          </cell>
          <cell r="C671">
            <v>95.006889999999999</v>
          </cell>
        </row>
        <row r="672">
          <cell r="A672">
            <v>3086.1055999999999</v>
          </cell>
          <cell r="B672">
            <v>97.551289999999995</v>
          </cell>
          <cell r="C672">
            <v>95.009320000000002</v>
          </cell>
        </row>
        <row r="673">
          <cell r="A673">
            <v>3089.9632299999998</v>
          </cell>
          <cell r="B673">
            <v>97.653080000000003</v>
          </cell>
          <cell r="C673">
            <v>94.937020000000004</v>
          </cell>
        </row>
        <row r="674">
          <cell r="A674">
            <v>3093.8208599999998</v>
          </cell>
          <cell r="B674">
            <v>97.857820000000004</v>
          </cell>
          <cell r="C674">
            <v>94.773899999999998</v>
          </cell>
        </row>
        <row r="675">
          <cell r="A675">
            <v>3097.6785</v>
          </cell>
          <cell r="B675">
            <v>97.630949999999999</v>
          </cell>
          <cell r="C675">
            <v>94.851439999999997</v>
          </cell>
        </row>
        <row r="676">
          <cell r="A676">
            <v>3101.53613</v>
          </cell>
          <cell r="B676">
            <v>97.252210000000005</v>
          </cell>
          <cell r="C676">
            <v>94.961280000000002</v>
          </cell>
        </row>
        <row r="677">
          <cell r="A677">
            <v>3105.3937599999999</v>
          </cell>
          <cell r="B677">
            <v>96.900559999999999</v>
          </cell>
          <cell r="C677">
            <v>95.220179999999999</v>
          </cell>
        </row>
        <row r="678">
          <cell r="A678">
            <v>3109.2513899999999</v>
          </cell>
          <cell r="B678">
            <v>96.434060000000002</v>
          </cell>
          <cell r="C678">
            <v>94.927139999999994</v>
          </cell>
        </row>
        <row r="679">
          <cell r="A679">
            <v>3113.1090199999999</v>
          </cell>
          <cell r="B679">
            <v>96.728009999999998</v>
          </cell>
          <cell r="C679">
            <v>94.646069999999995</v>
          </cell>
        </row>
        <row r="680">
          <cell r="A680">
            <v>3116.96666</v>
          </cell>
          <cell r="B680">
            <v>97.441689999999994</v>
          </cell>
          <cell r="C680">
            <v>94.776399999999995</v>
          </cell>
        </row>
        <row r="681">
          <cell r="A681">
            <v>3120.82429</v>
          </cell>
          <cell r="B681">
            <v>97.432779999999994</v>
          </cell>
          <cell r="C681">
            <v>94.992990000000006</v>
          </cell>
        </row>
        <row r="682">
          <cell r="A682">
            <v>3124.68192</v>
          </cell>
          <cell r="B682">
            <v>97.459329999999994</v>
          </cell>
          <cell r="C682">
            <v>95.039490000000001</v>
          </cell>
        </row>
        <row r="683">
          <cell r="A683">
            <v>3128.53955</v>
          </cell>
          <cell r="B683">
            <v>97.678989999999999</v>
          </cell>
          <cell r="C683">
            <v>94.848519999999994</v>
          </cell>
        </row>
        <row r="684">
          <cell r="A684">
            <v>3132.3971799999999</v>
          </cell>
          <cell r="B684">
            <v>97.141360000000006</v>
          </cell>
          <cell r="C684">
            <v>94.653559999999999</v>
          </cell>
        </row>
        <row r="685">
          <cell r="A685">
            <v>3136.2548200000001</v>
          </cell>
          <cell r="B685">
            <v>97.233949999999993</v>
          </cell>
          <cell r="C685">
            <v>94.441779999999994</v>
          </cell>
        </row>
        <row r="686">
          <cell r="A686">
            <v>3140.1124500000001</v>
          </cell>
          <cell r="B686">
            <v>97.705060000000003</v>
          </cell>
          <cell r="C686">
            <v>94.341459999999998</v>
          </cell>
        </row>
        <row r="687">
          <cell r="A687">
            <v>3143.9700800000001</v>
          </cell>
          <cell r="B687">
            <v>97.817260000000005</v>
          </cell>
          <cell r="C687">
            <v>94.66404</v>
          </cell>
        </row>
        <row r="688">
          <cell r="A688">
            <v>3147.82771</v>
          </cell>
          <cell r="B688">
            <v>97.486630000000005</v>
          </cell>
          <cell r="C688">
            <v>95.361450000000005</v>
          </cell>
        </row>
        <row r="689">
          <cell r="A689">
            <v>3151.68534</v>
          </cell>
          <cell r="B689">
            <v>97.258129999999994</v>
          </cell>
          <cell r="C689">
            <v>95.321219999999997</v>
          </cell>
        </row>
        <row r="690">
          <cell r="A690">
            <v>3155.5429800000002</v>
          </cell>
          <cell r="B690">
            <v>97.084590000000006</v>
          </cell>
          <cell r="C690">
            <v>94.996769999999998</v>
          </cell>
        </row>
        <row r="691">
          <cell r="A691">
            <v>3159.4006100000001</v>
          </cell>
          <cell r="B691">
            <v>97.357699999999994</v>
          </cell>
          <cell r="C691">
            <v>94.771839999999997</v>
          </cell>
        </row>
        <row r="692">
          <cell r="A692">
            <v>3163.2582400000001</v>
          </cell>
          <cell r="B692">
            <v>97.748400000000004</v>
          </cell>
          <cell r="C692">
            <v>94.503820000000005</v>
          </cell>
        </row>
        <row r="693">
          <cell r="A693">
            <v>3167.1158700000001</v>
          </cell>
          <cell r="B693">
            <v>97.753500000000003</v>
          </cell>
          <cell r="C693">
            <v>94.751819999999995</v>
          </cell>
        </row>
        <row r="694">
          <cell r="A694">
            <v>3170.9735000000001</v>
          </cell>
          <cell r="B694">
            <v>97.934389999999993</v>
          </cell>
          <cell r="C694">
            <v>95.029499999999999</v>
          </cell>
        </row>
        <row r="695">
          <cell r="A695">
            <v>3174.8311399999998</v>
          </cell>
          <cell r="B695">
            <v>98.146789999999996</v>
          </cell>
          <cell r="C695">
            <v>95.263599999999997</v>
          </cell>
        </row>
        <row r="696">
          <cell r="A696">
            <v>3178.6887700000002</v>
          </cell>
          <cell r="B696">
            <v>97.753429999999994</v>
          </cell>
          <cell r="C696">
            <v>95.334689999999995</v>
          </cell>
        </row>
        <row r="697">
          <cell r="A697">
            <v>3182.5464000000002</v>
          </cell>
          <cell r="B697">
            <v>97.454769999999996</v>
          </cell>
          <cell r="C697">
            <v>95.361890000000002</v>
          </cell>
        </row>
        <row r="698">
          <cell r="A698">
            <v>3186.4040300000001</v>
          </cell>
          <cell r="B698">
            <v>97.314260000000004</v>
          </cell>
          <cell r="C698">
            <v>95.328829999999996</v>
          </cell>
        </row>
        <row r="699">
          <cell r="A699">
            <v>3190.2616600000001</v>
          </cell>
          <cell r="B699">
            <v>97.386960000000002</v>
          </cell>
          <cell r="C699">
            <v>95.035089999999997</v>
          </cell>
        </row>
        <row r="700">
          <cell r="A700">
            <v>3194.1192999999998</v>
          </cell>
          <cell r="B700">
            <v>97.286730000000006</v>
          </cell>
          <cell r="C700">
            <v>94.838620000000006</v>
          </cell>
        </row>
        <row r="701">
          <cell r="A701">
            <v>3197.9769299999998</v>
          </cell>
          <cell r="B701">
            <v>97.015940000000001</v>
          </cell>
          <cell r="C701">
            <v>94.330160000000006</v>
          </cell>
        </row>
        <row r="702">
          <cell r="A702">
            <v>3201.8345599999998</v>
          </cell>
          <cell r="B702">
            <v>97.474590000000006</v>
          </cell>
          <cell r="C702">
            <v>94.409930000000003</v>
          </cell>
        </row>
        <row r="703">
          <cell r="A703">
            <v>3205.6921900000002</v>
          </cell>
          <cell r="B703">
            <v>97.416349999999994</v>
          </cell>
          <cell r="C703">
            <v>94.845410000000001</v>
          </cell>
        </row>
        <row r="704">
          <cell r="A704">
            <v>3209.5498200000002</v>
          </cell>
          <cell r="B704">
            <v>97.528210000000001</v>
          </cell>
          <cell r="C704">
            <v>95.268749999999997</v>
          </cell>
        </row>
        <row r="705">
          <cell r="A705">
            <v>3213.4074599999999</v>
          </cell>
          <cell r="B705">
            <v>98.125299999999996</v>
          </cell>
          <cell r="C705">
            <v>95.529920000000004</v>
          </cell>
        </row>
        <row r="706">
          <cell r="A706">
            <v>3217.2650899999999</v>
          </cell>
          <cell r="B706">
            <v>98.38691</v>
          </cell>
          <cell r="C706">
            <v>95.72587</v>
          </cell>
        </row>
        <row r="707">
          <cell r="A707">
            <v>3221.1227199999998</v>
          </cell>
          <cell r="B707">
            <v>97.839590000000001</v>
          </cell>
          <cell r="C707">
            <v>95.929500000000004</v>
          </cell>
        </row>
        <row r="708">
          <cell r="A708">
            <v>3224.9803499999998</v>
          </cell>
          <cell r="B708">
            <v>96.967830000000006</v>
          </cell>
          <cell r="C708">
            <v>95.818529999999996</v>
          </cell>
        </row>
        <row r="709">
          <cell r="A709">
            <v>3228.8379799999998</v>
          </cell>
          <cell r="B709">
            <v>97.01643</v>
          </cell>
          <cell r="C709">
            <v>95.572599999999994</v>
          </cell>
        </row>
        <row r="710">
          <cell r="A710">
            <v>3232.69562</v>
          </cell>
          <cell r="B710">
            <v>97.201790000000003</v>
          </cell>
          <cell r="C710">
            <v>95.241900000000001</v>
          </cell>
        </row>
        <row r="711">
          <cell r="A711">
            <v>3236.5532499999999</v>
          </cell>
          <cell r="B711">
            <v>97.092600000000004</v>
          </cell>
          <cell r="C711">
            <v>94.8095</v>
          </cell>
        </row>
        <row r="712">
          <cell r="A712">
            <v>3240.4108799999999</v>
          </cell>
          <cell r="B712">
            <v>96.979380000000006</v>
          </cell>
          <cell r="C712">
            <v>95.02928</v>
          </cell>
        </row>
        <row r="713">
          <cell r="A713">
            <v>3244.2685099999999</v>
          </cell>
          <cell r="B713">
            <v>97.054580000000001</v>
          </cell>
          <cell r="C713">
            <v>95.139899999999997</v>
          </cell>
        </row>
        <row r="714">
          <cell r="A714">
            <v>3248.1261399999999</v>
          </cell>
          <cell r="B714">
            <v>97.187259999999995</v>
          </cell>
          <cell r="C714">
            <v>94.607060000000004</v>
          </cell>
        </row>
        <row r="715">
          <cell r="A715">
            <v>3251.98378</v>
          </cell>
          <cell r="B715">
            <v>97.358490000000003</v>
          </cell>
          <cell r="C715">
            <v>94.277919999999995</v>
          </cell>
        </row>
        <row r="716">
          <cell r="A716">
            <v>3255.84141</v>
          </cell>
          <cell r="B716">
            <v>97.047389999999993</v>
          </cell>
          <cell r="C716">
            <v>94.451890000000006</v>
          </cell>
        </row>
        <row r="717">
          <cell r="A717">
            <v>3259.69904</v>
          </cell>
          <cell r="B717">
            <v>96.676439999999999</v>
          </cell>
          <cell r="C717">
            <v>94.41525</v>
          </cell>
        </row>
        <row r="718">
          <cell r="A718">
            <v>3263.5566699999999</v>
          </cell>
          <cell r="B718">
            <v>96.885390000000001</v>
          </cell>
          <cell r="C718">
            <v>94.765389999999996</v>
          </cell>
        </row>
        <row r="719">
          <cell r="A719">
            <v>3267.4142999999999</v>
          </cell>
          <cell r="B719">
            <v>96.653909999999996</v>
          </cell>
          <cell r="C719">
            <v>95.398110000000003</v>
          </cell>
        </row>
        <row r="720">
          <cell r="A720">
            <v>3271.2719400000001</v>
          </cell>
          <cell r="B720">
            <v>96.708529999999996</v>
          </cell>
          <cell r="C720">
            <v>95.244219999999999</v>
          </cell>
        </row>
        <row r="721">
          <cell r="A721">
            <v>3275.1295700000001</v>
          </cell>
          <cell r="B721">
            <v>96.978480000000005</v>
          </cell>
          <cell r="C721">
            <v>95.281310000000005</v>
          </cell>
        </row>
        <row r="722">
          <cell r="A722">
            <v>3278.9872</v>
          </cell>
          <cell r="B722">
            <v>96.980689999999996</v>
          </cell>
          <cell r="C722">
            <v>95.88194</v>
          </cell>
        </row>
        <row r="723">
          <cell r="A723">
            <v>3282.84483</v>
          </cell>
          <cell r="B723">
            <v>98.045770000000005</v>
          </cell>
          <cell r="C723">
            <v>96.532210000000006</v>
          </cell>
        </row>
        <row r="724">
          <cell r="A724">
            <v>3286.70246</v>
          </cell>
          <cell r="B724">
            <v>98.078339999999997</v>
          </cell>
          <cell r="C724">
            <v>96.459810000000004</v>
          </cell>
        </row>
        <row r="725">
          <cell r="A725">
            <v>3290.5601000000001</v>
          </cell>
          <cell r="B725">
            <v>96.968909999999994</v>
          </cell>
          <cell r="C725">
            <v>95.840509999999995</v>
          </cell>
        </row>
        <row r="726">
          <cell r="A726">
            <v>3294.4177300000001</v>
          </cell>
          <cell r="B726">
            <v>97.197460000000007</v>
          </cell>
          <cell r="C726">
            <v>95.559780000000003</v>
          </cell>
        </row>
        <row r="727">
          <cell r="A727">
            <v>3298.2753600000001</v>
          </cell>
          <cell r="B727">
            <v>97.686880000000002</v>
          </cell>
          <cell r="C727">
            <v>95.9876</v>
          </cell>
        </row>
        <row r="728">
          <cell r="A728">
            <v>3302.1329900000001</v>
          </cell>
          <cell r="B728">
            <v>97.541650000000004</v>
          </cell>
          <cell r="C728">
            <v>96.029219999999995</v>
          </cell>
        </row>
        <row r="729">
          <cell r="A729">
            <v>3305.99062</v>
          </cell>
          <cell r="B729">
            <v>97.239909999999995</v>
          </cell>
          <cell r="C729">
            <v>96.198560000000001</v>
          </cell>
        </row>
        <row r="730">
          <cell r="A730">
            <v>3309.8482600000002</v>
          </cell>
          <cell r="B730">
            <v>97.246300000000005</v>
          </cell>
          <cell r="C730">
            <v>96.071619999999996</v>
          </cell>
        </row>
        <row r="731">
          <cell r="A731">
            <v>3313.7058900000002</v>
          </cell>
          <cell r="B731">
            <v>96.99794</v>
          </cell>
          <cell r="C731">
            <v>95.585160000000002</v>
          </cell>
        </row>
        <row r="732">
          <cell r="A732">
            <v>3317.5635200000002</v>
          </cell>
          <cell r="B732">
            <v>96.878820000000005</v>
          </cell>
          <cell r="C732">
            <v>95.728399999999993</v>
          </cell>
        </row>
        <row r="733">
          <cell r="A733">
            <v>3321.4211500000001</v>
          </cell>
          <cell r="B733">
            <v>96.920419999999993</v>
          </cell>
          <cell r="C733">
            <v>96.046750000000003</v>
          </cell>
        </row>
        <row r="734">
          <cell r="A734">
            <v>3325.2787800000001</v>
          </cell>
          <cell r="B734">
            <v>96.706609999999998</v>
          </cell>
          <cell r="C734">
            <v>95.850219999999993</v>
          </cell>
        </row>
        <row r="735">
          <cell r="A735">
            <v>3329.1364199999998</v>
          </cell>
          <cell r="B735">
            <v>96.265159999999995</v>
          </cell>
          <cell r="C735">
            <v>96.753810000000001</v>
          </cell>
        </row>
        <row r="736">
          <cell r="A736">
            <v>3332.9940499999998</v>
          </cell>
          <cell r="B736">
            <v>96.778170000000003</v>
          </cell>
          <cell r="C736">
            <v>96.727850000000004</v>
          </cell>
        </row>
        <row r="737">
          <cell r="A737">
            <v>3336.8516800000002</v>
          </cell>
          <cell r="B737">
            <v>97.574590000000001</v>
          </cell>
          <cell r="C737">
            <v>95.444400000000002</v>
          </cell>
        </row>
        <row r="738">
          <cell r="A738">
            <v>3340.7093100000002</v>
          </cell>
          <cell r="B738">
            <v>97.434929999999994</v>
          </cell>
          <cell r="C738">
            <v>95.244799999999998</v>
          </cell>
        </row>
        <row r="739">
          <cell r="A739">
            <v>3344.5669400000002</v>
          </cell>
          <cell r="B739">
            <v>97.328280000000007</v>
          </cell>
          <cell r="C739">
            <v>96.058920000000001</v>
          </cell>
        </row>
        <row r="740">
          <cell r="A740">
            <v>3348.4245799999999</v>
          </cell>
          <cell r="B740">
            <v>96.736149999999995</v>
          </cell>
          <cell r="C740">
            <v>95.95308</v>
          </cell>
        </row>
        <row r="741">
          <cell r="A741">
            <v>3352.2822099999998</v>
          </cell>
          <cell r="B741">
            <v>96.181460000000001</v>
          </cell>
          <cell r="C741">
            <v>95.453320000000005</v>
          </cell>
        </row>
        <row r="742">
          <cell r="A742">
            <v>3356.1398399999998</v>
          </cell>
          <cell r="B742">
            <v>96.231999999999999</v>
          </cell>
          <cell r="C742">
            <v>95.052750000000003</v>
          </cell>
        </row>
        <row r="743">
          <cell r="A743">
            <v>3359.9974699999998</v>
          </cell>
          <cell r="B743">
            <v>96.433000000000007</v>
          </cell>
          <cell r="C743">
            <v>95.451620000000005</v>
          </cell>
        </row>
        <row r="744">
          <cell r="A744">
            <v>3363.8551000000002</v>
          </cell>
          <cell r="B744">
            <v>95.919719999999998</v>
          </cell>
          <cell r="C744">
            <v>95.983440000000002</v>
          </cell>
        </row>
        <row r="745">
          <cell r="A745">
            <v>3367.7127399999999</v>
          </cell>
          <cell r="B745">
            <v>95.712580000000003</v>
          </cell>
          <cell r="C745">
            <v>95.910570000000007</v>
          </cell>
        </row>
        <row r="746">
          <cell r="A746">
            <v>3371.5703699999999</v>
          </cell>
          <cell r="B746">
            <v>95.841390000000004</v>
          </cell>
          <cell r="C746">
            <v>95.673109999999994</v>
          </cell>
        </row>
        <row r="747">
          <cell r="A747">
            <v>3375.4279999999999</v>
          </cell>
          <cell r="B747">
            <v>95.939070000000001</v>
          </cell>
          <cell r="C747">
            <v>95.79007</v>
          </cell>
        </row>
        <row r="748">
          <cell r="A748">
            <v>3379.2856299999999</v>
          </cell>
          <cell r="B748">
            <v>96.307659999999998</v>
          </cell>
          <cell r="C748">
            <v>95.824349999999995</v>
          </cell>
        </row>
        <row r="749">
          <cell r="A749">
            <v>3383.1432599999998</v>
          </cell>
          <cell r="B749">
            <v>96.232650000000007</v>
          </cell>
          <cell r="C749">
            <v>95.972350000000006</v>
          </cell>
        </row>
        <row r="750">
          <cell r="A750">
            <v>3387.0009</v>
          </cell>
          <cell r="B750">
            <v>96.531819999999996</v>
          </cell>
          <cell r="C750">
            <v>96.124709999999993</v>
          </cell>
        </row>
        <row r="751">
          <cell r="A751">
            <v>3390.85853</v>
          </cell>
          <cell r="B751">
            <v>96.973759999999999</v>
          </cell>
          <cell r="C751">
            <v>96.708169999999996</v>
          </cell>
        </row>
        <row r="752">
          <cell r="A752">
            <v>3394.7161599999999</v>
          </cell>
          <cell r="B752">
            <v>96.345939999999999</v>
          </cell>
          <cell r="C752">
            <v>97.18817</v>
          </cell>
        </row>
        <row r="753">
          <cell r="A753">
            <v>3398.5737899999999</v>
          </cell>
          <cell r="B753">
            <v>96.199860000000001</v>
          </cell>
          <cell r="C753">
            <v>97.494789999999995</v>
          </cell>
        </row>
        <row r="754">
          <cell r="A754">
            <v>3402.4314199999999</v>
          </cell>
          <cell r="B754">
            <v>96.846580000000003</v>
          </cell>
          <cell r="C754">
            <v>96.9803</v>
          </cell>
        </row>
        <row r="755">
          <cell r="A755">
            <v>3406.2890600000001</v>
          </cell>
          <cell r="B755">
            <v>96.938739999999996</v>
          </cell>
          <cell r="C755">
            <v>96.875029999999995</v>
          </cell>
        </row>
        <row r="756">
          <cell r="A756">
            <v>3410.14669</v>
          </cell>
          <cell r="B756">
            <v>96.614919999999998</v>
          </cell>
          <cell r="C756">
            <v>96.814449999999994</v>
          </cell>
        </row>
        <row r="757">
          <cell r="A757">
            <v>3414.00432</v>
          </cell>
          <cell r="B757">
            <v>96.204729999999998</v>
          </cell>
          <cell r="C757">
            <v>96.739559999999997</v>
          </cell>
        </row>
        <row r="758">
          <cell r="A758">
            <v>3417.86195</v>
          </cell>
          <cell r="B758">
            <v>96.127889999999994</v>
          </cell>
          <cell r="C758">
            <v>96.757490000000004</v>
          </cell>
        </row>
        <row r="759">
          <cell r="A759">
            <v>3421.71958</v>
          </cell>
          <cell r="B759">
            <v>96.049589999999995</v>
          </cell>
          <cell r="C759">
            <v>97.154809999999998</v>
          </cell>
        </row>
        <row r="760">
          <cell r="A760">
            <v>3425.5772200000001</v>
          </cell>
          <cell r="B760">
            <v>96.493769999999998</v>
          </cell>
          <cell r="C760">
            <v>97.358069999999998</v>
          </cell>
        </row>
        <row r="761">
          <cell r="A761">
            <v>3429.4348500000001</v>
          </cell>
          <cell r="B761">
            <v>97.11251</v>
          </cell>
          <cell r="C761">
            <v>97.10145</v>
          </cell>
        </row>
        <row r="762">
          <cell r="A762">
            <v>3433.2924800000001</v>
          </cell>
          <cell r="B762">
            <v>97.686170000000004</v>
          </cell>
          <cell r="C762">
            <v>96.096720000000005</v>
          </cell>
        </row>
        <row r="763">
          <cell r="A763">
            <v>3437.15011</v>
          </cell>
          <cell r="B763">
            <v>96.909480000000002</v>
          </cell>
          <cell r="C763">
            <v>95.455119999999994</v>
          </cell>
        </row>
        <row r="764">
          <cell r="A764">
            <v>3441.00774</v>
          </cell>
          <cell r="B764">
            <v>96.698319999999995</v>
          </cell>
          <cell r="C764">
            <v>96.125609999999995</v>
          </cell>
        </row>
        <row r="765">
          <cell r="A765">
            <v>3444.8653800000002</v>
          </cell>
          <cell r="B765">
            <v>96.620500000000007</v>
          </cell>
          <cell r="C765">
            <v>96.944969999999998</v>
          </cell>
        </row>
        <row r="766">
          <cell r="A766">
            <v>3448.7230100000002</v>
          </cell>
          <cell r="B766">
            <v>97.286240000000006</v>
          </cell>
          <cell r="C766">
            <v>97.140960000000007</v>
          </cell>
        </row>
        <row r="767">
          <cell r="A767">
            <v>3452.5806400000001</v>
          </cell>
          <cell r="B767">
            <v>98.062669999999997</v>
          </cell>
          <cell r="C767">
            <v>96.615690000000001</v>
          </cell>
        </row>
        <row r="768">
          <cell r="A768">
            <v>3456.4382700000001</v>
          </cell>
          <cell r="B768">
            <v>97.26343</v>
          </cell>
          <cell r="C768">
            <v>96.315489999999997</v>
          </cell>
        </row>
        <row r="769">
          <cell r="A769">
            <v>3460.2959000000001</v>
          </cell>
          <cell r="B769">
            <v>96.858279999999993</v>
          </cell>
          <cell r="C769">
            <v>97.258330000000001</v>
          </cell>
        </row>
        <row r="770">
          <cell r="A770">
            <v>3464.1535399999998</v>
          </cell>
          <cell r="B770">
            <v>97.290930000000003</v>
          </cell>
          <cell r="C770">
            <v>98.156319999999994</v>
          </cell>
        </row>
        <row r="771">
          <cell r="A771">
            <v>3468.0111700000002</v>
          </cell>
          <cell r="B771">
            <v>97.717969999999994</v>
          </cell>
          <cell r="C771">
            <v>98.182209999999998</v>
          </cell>
        </row>
        <row r="772">
          <cell r="A772">
            <v>3471.8688000000002</v>
          </cell>
          <cell r="B772">
            <v>97.375450000000001</v>
          </cell>
          <cell r="C772">
            <v>98.031409999999994</v>
          </cell>
        </row>
        <row r="773">
          <cell r="A773">
            <v>3475.7264300000002</v>
          </cell>
          <cell r="B773">
            <v>96.759010000000004</v>
          </cell>
          <cell r="C773">
            <v>97.519109999999998</v>
          </cell>
        </row>
        <row r="774">
          <cell r="A774">
            <v>3479.5840600000001</v>
          </cell>
          <cell r="B774">
            <v>96.323849999999993</v>
          </cell>
          <cell r="C774">
            <v>97.124709999999993</v>
          </cell>
        </row>
        <row r="775">
          <cell r="A775">
            <v>3483.4416999999999</v>
          </cell>
          <cell r="B775">
            <v>96.043469999999999</v>
          </cell>
          <cell r="C775">
            <v>97.051879999999997</v>
          </cell>
        </row>
        <row r="776">
          <cell r="A776">
            <v>3487.2993299999998</v>
          </cell>
          <cell r="B776">
            <v>96.139470000000003</v>
          </cell>
          <cell r="C776">
            <v>98.096559999999997</v>
          </cell>
        </row>
        <row r="777">
          <cell r="A777">
            <v>3491.1569599999998</v>
          </cell>
          <cell r="B777">
            <v>96.535780000000003</v>
          </cell>
          <cell r="C777">
            <v>98.544650000000004</v>
          </cell>
        </row>
        <row r="778">
          <cell r="A778">
            <v>3495.0145900000002</v>
          </cell>
          <cell r="B778">
            <v>96.831869999999995</v>
          </cell>
          <cell r="C778">
            <v>97.133290000000002</v>
          </cell>
        </row>
        <row r="779">
          <cell r="A779">
            <v>3498.8722200000002</v>
          </cell>
          <cell r="B779">
            <v>96.219449999999995</v>
          </cell>
          <cell r="C779">
            <v>96.811319999999995</v>
          </cell>
        </row>
        <row r="780">
          <cell r="A780">
            <v>3502.7298599999999</v>
          </cell>
          <cell r="B780">
            <v>95.790199999999999</v>
          </cell>
          <cell r="C780">
            <v>96.979150000000004</v>
          </cell>
        </row>
        <row r="781">
          <cell r="A781">
            <v>3506.5874899999999</v>
          </cell>
          <cell r="B781">
            <v>96.649150000000006</v>
          </cell>
          <cell r="C781">
            <v>96.84057</v>
          </cell>
        </row>
        <row r="782">
          <cell r="A782">
            <v>3510.4451199999999</v>
          </cell>
          <cell r="B782">
            <v>96.577730000000003</v>
          </cell>
          <cell r="C782">
            <v>96.988240000000005</v>
          </cell>
        </row>
        <row r="783">
          <cell r="A783">
            <v>3514.3027499999998</v>
          </cell>
          <cell r="B783">
            <v>95.579629999999995</v>
          </cell>
          <cell r="C783">
            <v>97.096940000000004</v>
          </cell>
        </row>
        <row r="784">
          <cell r="A784">
            <v>3518.1603799999998</v>
          </cell>
          <cell r="B784">
            <v>95.163409999999999</v>
          </cell>
          <cell r="C784">
            <v>97.117850000000004</v>
          </cell>
        </row>
        <row r="785">
          <cell r="A785">
            <v>3522.01802</v>
          </cell>
          <cell r="B785">
            <v>95.655630000000002</v>
          </cell>
          <cell r="C785">
            <v>97.097430000000003</v>
          </cell>
        </row>
        <row r="786">
          <cell r="A786">
            <v>3525.87565</v>
          </cell>
          <cell r="B786">
            <v>96.017889999999994</v>
          </cell>
          <cell r="C786">
            <v>97.196470000000005</v>
          </cell>
        </row>
        <row r="787">
          <cell r="A787">
            <v>3529.7332799999999</v>
          </cell>
          <cell r="B787">
            <v>96.532830000000004</v>
          </cell>
          <cell r="C787">
            <v>96.958209999999994</v>
          </cell>
        </row>
        <row r="788">
          <cell r="A788">
            <v>3533.5909099999999</v>
          </cell>
          <cell r="B788">
            <v>96.643649999999994</v>
          </cell>
          <cell r="C788">
            <v>96.491879999999995</v>
          </cell>
        </row>
        <row r="789">
          <cell r="A789">
            <v>3537.4485399999999</v>
          </cell>
          <cell r="B789">
            <v>95.936099999999996</v>
          </cell>
          <cell r="C789">
            <v>96.540760000000006</v>
          </cell>
        </row>
        <row r="790">
          <cell r="A790">
            <v>3541.30618</v>
          </cell>
          <cell r="B790">
            <v>96.953289999999996</v>
          </cell>
          <cell r="C790">
            <v>97.201189999999997</v>
          </cell>
        </row>
        <row r="791">
          <cell r="A791">
            <v>3545.16381</v>
          </cell>
          <cell r="B791">
            <v>97.083659999999995</v>
          </cell>
          <cell r="C791">
            <v>96.947890000000001</v>
          </cell>
        </row>
        <row r="792">
          <cell r="A792">
            <v>3549.02144</v>
          </cell>
          <cell r="B792">
            <v>96.771079999999998</v>
          </cell>
          <cell r="C792">
            <v>97.04589</v>
          </cell>
        </row>
        <row r="793">
          <cell r="A793">
            <v>3552.87907</v>
          </cell>
          <cell r="B793">
            <v>97.233329999999995</v>
          </cell>
          <cell r="C793">
            <v>97.268109999999993</v>
          </cell>
        </row>
        <row r="794">
          <cell r="A794">
            <v>3556.7366999999999</v>
          </cell>
          <cell r="B794">
            <v>97.414379999999994</v>
          </cell>
          <cell r="C794">
            <v>97.479870000000005</v>
          </cell>
        </row>
        <row r="795">
          <cell r="A795">
            <v>3560.5943400000001</v>
          </cell>
          <cell r="B795">
            <v>96.820499999999996</v>
          </cell>
          <cell r="C795">
            <v>97.367180000000005</v>
          </cell>
        </row>
        <row r="796">
          <cell r="A796">
            <v>3564.4519700000001</v>
          </cell>
          <cell r="B796">
            <v>96.236670000000004</v>
          </cell>
          <cell r="C796">
            <v>97.247810000000001</v>
          </cell>
        </row>
        <row r="797">
          <cell r="A797">
            <v>3568.3096</v>
          </cell>
          <cell r="B797">
            <v>96.708240000000004</v>
          </cell>
          <cell r="C797">
            <v>97.701359999999994</v>
          </cell>
        </row>
        <row r="798">
          <cell r="A798">
            <v>3572.16723</v>
          </cell>
          <cell r="B798">
            <v>97.000219999999999</v>
          </cell>
          <cell r="C798">
            <v>97.935419999999993</v>
          </cell>
        </row>
        <row r="799">
          <cell r="A799">
            <v>3576.02486</v>
          </cell>
          <cell r="B799">
            <v>96.57329</v>
          </cell>
          <cell r="C799">
            <v>98.236069999999998</v>
          </cell>
        </row>
        <row r="800">
          <cell r="A800">
            <v>3579.8825000000002</v>
          </cell>
          <cell r="B800">
            <v>96.705619999999996</v>
          </cell>
          <cell r="C800">
            <v>98.994470000000007</v>
          </cell>
        </row>
        <row r="801">
          <cell r="A801">
            <v>3583.7401300000001</v>
          </cell>
          <cell r="B801">
            <v>97.285139999999998</v>
          </cell>
          <cell r="C801">
            <v>99.116990000000001</v>
          </cell>
        </row>
        <row r="802">
          <cell r="A802">
            <v>3587.5977600000001</v>
          </cell>
          <cell r="B802">
            <v>96.63064</v>
          </cell>
          <cell r="C802">
            <v>98.959779999999995</v>
          </cell>
        </row>
        <row r="803">
          <cell r="A803">
            <v>3591.4553900000001</v>
          </cell>
          <cell r="B803">
            <v>96.5625</v>
          </cell>
          <cell r="C803">
            <v>99.024360000000001</v>
          </cell>
        </row>
        <row r="804">
          <cell r="A804">
            <v>3595.3130200000001</v>
          </cell>
          <cell r="B804">
            <v>97.038899999999998</v>
          </cell>
          <cell r="C804">
            <v>98.434359999999998</v>
          </cell>
        </row>
        <row r="805">
          <cell r="A805">
            <v>3599.1706600000002</v>
          </cell>
          <cell r="B805">
            <v>96.659170000000003</v>
          </cell>
          <cell r="C805">
            <v>97.72251</v>
          </cell>
        </row>
        <row r="806">
          <cell r="A806">
            <v>3603.0282900000002</v>
          </cell>
          <cell r="B806">
            <v>96.703630000000004</v>
          </cell>
          <cell r="C806">
            <v>97.997969999999995</v>
          </cell>
        </row>
        <row r="807">
          <cell r="A807">
            <v>3606.8859200000002</v>
          </cell>
          <cell r="B807">
            <v>96.44238</v>
          </cell>
          <cell r="C807">
            <v>98.118620000000007</v>
          </cell>
        </row>
        <row r="808">
          <cell r="A808">
            <v>3610.7435500000001</v>
          </cell>
          <cell r="B808">
            <v>95.814809999999994</v>
          </cell>
          <cell r="C808">
            <v>97.941209999999998</v>
          </cell>
        </row>
        <row r="809">
          <cell r="A809">
            <v>3614.6011800000001</v>
          </cell>
          <cell r="B809">
            <v>95.860690000000005</v>
          </cell>
          <cell r="C809">
            <v>98.004069999999999</v>
          </cell>
        </row>
        <row r="810">
          <cell r="A810">
            <v>3618.4588199999998</v>
          </cell>
          <cell r="B810">
            <v>95.713639999999998</v>
          </cell>
          <cell r="C810">
            <v>98.211529999999996</v>
          </cell>
        </row>
        <row r="811">
          <cell r="A811">
            <v>3622.3164499999998</v>
          </cell>
          <cell r="B811">
            <v>95.591319999999996</v>
          </cell>
          <cell r="C811">
            <v>97.572720000000004</v>
          </cell>
        </row>
        <row r="812">
          <cell r="A812">
            <v>3626.1740799999998</v>
          </cell>
          <cell r="B812">
            <v>95.962940000000003</v>
          </cell>
          <cell r="C812">
            <v>96.242639999999994</v>
          </cell>
        </row>
        <row r="813">
          <cell r="A813">
            <v>3630.0317100000002</v>
          </cell>
          <cell r="B813">
            <v>96.097970000000004</v>
          </cell>
          <cell r="C813">
            <v>96.488060000000004</v>
          </cell>
        </row>
        <row r="814">
          <cell r="A814">
            <v>3633.8893400000002</v>
          </cell>
          <cell r="B814">
            <v>96.443470000000005</v>
          </cell>
          <cell r="C814">
            <v>97.908389999999997</v>
          </cell>
        </row>
        <row r="815">
          <cell r="A815">
            <v>3637.7469799999999</v>
          </cell>
          <cell r="B815">
            <v>96.423199999999994</v>
          </cell>
          <cell r="C815">
            <v>97.686959999999999</v>
          </cell>
        </row>
        <row r="816">
          <cell r="A816">
            <v>3641.6046099999999</v>
          </cell>
          <cell r="B816">
            <v>96.222329999999999</v>
          </cell>
          <cell r="C816">
            <v>97.53143</v>
          </cell>
        </row>
        <row r="817">
          <cell r="A817">
            <v>3645.4622399999998</v>
          </cell>
          <cell r="B817">
            <v>95.886750000000006</v>
          </cell>
          <cell r="C817">
            <v>97.924760000000006</v>
          </cell>
        </row>
        <row r="818">
          <cell r="A818">
            <v>3649.3198699999998</v>
          </cell>
          <cell r="B818">
            <v>96.270129999999995</v>
          </cell>
          <cell r="C818">
            <v>98.25506</v>
          </cell>
        </row>
        <row r="819">
          <cell r="A819">
            <v>3653.1774999999998</v>
          </cell>
          <cell r="B819">
            <v>96.952560000000005</v>
          </cell>
          <cell r="C819">
            <v>98.053089999999997</v>
          </cell>
        </row>
        <row r="820">
          <cell r="A820">
            <v>3657.03514</v>
          </cell>
          <cell r="B820">
            <v>96.057749999999999</v>
          </cell>
          <cell r="C820">
            <v>98.366900000000001</v>
          </cell>
        </row>
        <row r="821">
          <cell r="A821">
            <v>3660.8927699999999</v>
          </cell>
          <cell r="B821">
            <v>95.724059999999994</v>
          </cell>
          <cell r="C821">
            <v>98.742019999999997</v>
          </cell>
        </row>
        <row r="822">
          <cell r="A822">
            <v>3664.7503999999999</v>
          </cell>
          <cell r="B822">
            <v>96.041160000000005</v>
          </cell>
          <cell r="C822">
            <v>98.841409999999996</v>
          </cell>
        </row>
        <row r="823">
          <cell r="A823">
            <v>3668.6080299999999</v>
          </cell>
          <cell r="B823">
            <v>96.137600000000006</v>
          </cell>
          <cell r="C823">
            <v>99.265450000000001</v>
          </cell>
        </row>
        <row r="824">
          <cell r="A824">
            <v>3672.4656599999998</v>
          </cell>
          <cell r="B824">
            <v>96.154719999999998</v>
          </cell>
          <cell r="C824">
            <v>99.074799999999996</v>
          </cell>
        </row>
        <row r="825">
          <cell r="A825">
            <v>3676.3233</v>
          </cell>
          <cell r="B825">
            <v>95.771150000000006</v>
          </cell>
          <cell r="C825">
            <v>96.995480000000001</v>
          </cell>
        </row>
        <row r="826">
          <cell r="A826">
            <v>3680.18093</v>
          </cell>
          <cell r="B826">
            <v>95.911670000000001</v>
          </cell>
          <cell r="C826">
            <v>97.146569999999997</v>
          </cell>
        </row>
        <row r="827">
          <cell r="A827">
            <v>3684.03856</v>
          </cell>
          <cell r="B827">
            <v>96.271169999999998</v>
          </cell>
          <cell r="C827">
            <v>97.417310000000001</v>
          </cell>
        </row>
        <row r="828">
          <cell r="A828">
            <v>3687.8961899999999</v>
          </cell>
          <cell r="B828">
            <v>96.360910000000004</v>
          </cell>
          <cell r="C828">
            <v>97.015680000000003</v>
          </cell>
        </row>
        <row r="829">
          <cell r="A829">
            <v>3691.7538199999999</v>
          </cell>
          <cell r="B829">
            <v>96.240089999999995</v>
          </cell>
          <cell r="C829">
            <v>96.641329999999996</v>
          </cell>
        </row>
        <row r="830">
          <cell r="A830">
            <v>3695.6114600000001</v>
          </cell>
          <cell r="B830">
            <v>96.544809999999998</v>
          </cell>
          <cell r="C830">
            <v>96.773290000000003</v>
          </cell>
        </row>
        <row r="831">
          <cell r="A831">
            <v>3699.4690900000001</v>
          </cell>
          <cell r="B831">
            <v>95.933229999999995</v>
          </cell>
          <cell r="C831">
            <v>97.261399999999995</v>
          </cell>
        </row>
        <row r="832">
          <cell r="A832">
            <v>3703.32672</v>
          </cell>
          <cell r="B832">
            <v>95.301779999999994</v>
          </cell>
          <cell r="C832">
            <v>98.021510000000006</v>
          </cell>
        </row>
        <row r="833">
          <cell r="A833">
            <v>3707.18435</v>
          </cell>
          <cell r="B833">
            <v>95.835939999999994</v>
          </cell>
          <cell r="C833">
            <v>98.115300000000005</v>
          </cell>
        </row>
        <row r="834">
          <cell r="A834">
            <v>3711.04198</v>
          </cell>
          <cell r="B834">
            <v>96.44341</v>
          </cell>
          <cell r="C834">
            <v>96.925749999999994</v>
          </cell>
        </row>
        <row r="835">
          <cell r="A835">
            <v>3714.8996200000001</v>
          </cell>
          <cell r="B835">
            <v>96.174819999999997</v>
          </cell>
          <cell r="C835">
            <v>97.426559999999995</v>
          </cell>
        </row>
        <row r="836">
          <cell r="A836">
            <v>3718.7572500000001</v>
          </cell>
          <cell r="B836">
            <v>96.33663</v>
          </cell>
          <cell r="C836">
            <v>98.303330000000003</v>
          </cell>
        </row>
        <row r="837">
          <cell r="A837">
            <v>3722.6148800000001</v>
          </cell>
          <cell r="B837">
            <v>96.702830000000006</v>
          </cell>
          <cell r="C837">
            <v>98.467690000000005</v>
          </cell>
        </row>
        <row r="838">
          <cell r="A838">
            <v>3726.4725100000001</v>
          </cell>
          <cell r="B838">
            <v>95.923439999999999</v>
          </cell>
          <cell r="C838">
            <v>98.492500000000007</v>
          </cell>
        </row>
        <row r="839">
          <cell r="A839">
            <v>3730.33014</v>
          </cell>
          <cell r="B839">
            <v>95.988479999999996</v>
          </cell>
          <cell r="C839">
            <v>97.933009999999996</v>
          </cell>
        </row>
        <row r="840">
          <cell r="A840">
            <v>3734.1877800000002</v>
          </cell>
          <cell r="B840">
            <v>96.196669999999997</v>
          </cell>
          <cell r="C840">
            <v>97.940730000000002</v>
          </cell>
        </row>
        <row r="841">
          <cell r="A841">
            <v>3738.0454100000002</v>
          </cell>
          <cell r="B841">
            <v>95.662670000000006</v>
          </cell>
          <cell r="C841">
            <v>98.242810000000006</v>
          </cell>
        </row>
        <row r="842">
          <cell r="A842">
            <v>3741.9030400000001</v>
          </cell>
          <cell r="B842">
            <v>96.403880000000001</v>
          </cell>
          <cell r="C842">
            <v>97.933419999999998</v>
          </cell>
        </row>
        <row r="843">
          <cell r="A843">
            <v>3745.7606700000001</v>
          </cell>
          <cell r="B843">
            <v>97.148690000000002</v>
          </cell>
          <cell r="C843">
            <v>97.643559999999994</v>
          </cell>
        </row>
        <row r="844">
          <cell r="A844">
            <v>3749.6183000000001</v>
          </cell>
          <cell r="B844">
            <v>96.512690000000006</v>
          </cell>
          <cell r="C844">
            <v>97.393829999999994</v>
          </cell>
        </row>
        <row r="845">
          <cell r="A845">
            <v>3753.4759399999998</v>
          </cell>
          <cell r="B845">
            <v>95.537679999999995</v>
          </cell>
          <cell r="C845">
            <v>97.601870000000005</v>
          </cell>
        </row>
        <row r="846">
          <cell r="A846">
            <v>3757.3335699999998</v>
          </cell>
          <cell r="B846">
            <v>95.733630000000005</v>
          </cell>
          <cell r="C846">
            <v>98.114779999999996</v>
          </cell>
        </row>
        <row r="847">
          <cell r="A847">
            <v>3761.1912000000002</v>
          </cell>
          <cell r="B847">
            <v>95.554940000000002</v>
          </cell>
          <cell r="C847">
            <v>98.583789999999993</v>
          </cell>
        </row>
        <row r="848">
          <cell r="A848">
            <v>3765.0488300000002</v>
          </cell>
          <cell r="B848">
            <v>95.851560000000006</v>
          </cell>
          <cell r="C848">
            <v>98.408950000000004</v>
          </cell>
        </row>
        <row r="849">
          <cell r="A849">
            <v>3768.9064600000002</v>
          </cell>
          <cell r="B849">
            <v>96.673860000000005</v>
          </cell>
          <cell r="C849">
            <v>97.854479999999995</v>
          </cell>
        </row>
        <row r="850">
          <cell r="A850">
            <v>3772.7640999999999</v>
          </cell>
          <cell r="B850">
            <v>96.542559999999995</v>
          </cell>
          <cell r="C850">
            <v>97.496570000000006</v>
          </cell>
        </row>
        <row r="851">
          <cell r="A851">
            <v>3776.6217299999998</v>
          </cell>
          <cell r="B851">
            <v>95.953440000000001</v>
          </cell>
          <cell r="C851">
            <v>97.070179999999993</v>
          </cell>
        </row>
        <row r="852">
          <cell r="A852">
            <v>3780.4793599999998</v>
          </cell>
          <cell r="B852">
            <v>96.439710000000005</v>
          </cell>
          <cell r="C852">
            <v>97.308580000000006</v>
          </cell>
        </row>
        <row r="853">
          <cell r="A853">
            <v>3784.3369899999998</v>
          </cell>
          <cell r="B853">
            <v>96.550460000000001</v>
          </cell>
          <cell r="C853">
            <v>97.579509999999999</v>
          </cell>
        </row>
        <row r="854">
          <cell r="A854">
            <v>3788.1946200000002</v>
          </cell>
          <cell r="B854">
            <v>96.494739999999993</v>
          </cell>
          <cell r="C854">
            <v>97.740759999999995</v>
          </cell>
        </row>
        <row r="855">
          <cell r="A855">
            <v>3792.0522599999999</v>
          </cell>
          <cell r="B855">
            <v>96.762090000000001</v>
          </cell>
          <cell r="C855">
            <v>98.056730000000002</v>
          </cell>
        </row>
        <row r="856">
          <cell r="A856">
            <v>3795.9098899999999</v>
          </cell>
          <cell r="B856">
            <v>96.98451</v>
          </cell>
          <cell r="C856">
            <v>97.576260000000005</v>
          </cell>
        </row>
        <row r="857">
          <cell r="A857">
            <v>3799.7675199999999</v>
          </cell>
          <cell r="B857">
            <v>96.781530000000004</v>
          </cell>
          <cell r="C857">
            <v>96.948629999999994</v>
          </cell>
        </row>
        <row r="858">
          <cell r="A858">
            <v>3803.6251499999998</v>
          </cell>
          <cell r="B858">
            <v>96.500389999999996</v>
          </cell>
          <cell r="C858">
            <v>97.008070000000004</v>
          </cell>
        </row>
        <row r="859">
          <cell r="A859">
            <v>3807.4827799999998</v>
          </cell>
          <cell r="B859">
            <v>96.443079999999995</v>
          </cell>
          <cell r="C859">
            <v>97.265950000000004</v>
          </cell>
        </row>
        <row r="860">
          <cell r="A860">
            <v>3811.34042</v>
          </cell>
          <cell r="B860">
            <v>96.665300000000002</v>
          </cell>
          <cell r="C860">
            <v>97.792900000000003</v>
          </cell>
        </row>
        <row r="861">
          <cell r="A861">
            <v>3815.19805</v>
          </cell>
          <cell r="B861">
            <v>96.505790000000005</v>
          </cell>
          <cell r="C861">
            <v>98.109319999999997</v>
          </cell>
        </row>
        <row r="862">
          <cell r="A862">
            <v>3819.0556799999999</v>
          </cell>
          <cell r="B862">
            <v>95.765039999999999</v>
          </cell>
          <cell r="C862">
            <v>98.031989999999993</v>
          </cell>
        </row>
        <row r="863">
          <cell r="A863">
            <v>3822.9133099999999</v>
          </cell>
          <cell r="B863">
            <v>95.825810000000004</v>
          </cell>
          <cell r="C863">
            <v>98.203670000000002</v>
          </cell>
        </row>
        <row r="864">
          <cell r="A864">
            <v>3826.7709399999999</v>
          </cell>
          <cell r="B864">
            <v>96.285499999999999</v>
          </cell>
          <cell r="C864">
            <v>97.858559999999997</v>
          </cell>
        </row>
        <row r="865">
          <cell r="A865">
            <v>3830.6285800000001</v>
          </cell>
          <cell r="B865">
            <v>96.187089999999998</v>
          </cell>
          <cell r="C865">
            <v>97.828370000000007</v>
          </cell>
        </row>
        <row r="866">
          <cell r="A866">
            <v>3834.48621</v>
          </cell>
          <cell r="B866">
            <v>96.089690000000004</v>
          </cell>
          <cell r="C866">
            <v>98.206410000000005</v>
          </cell>
        </row>
        <row r="867">
          <cell r="A867">
            <v>3838.34384</v>
          </cell>
          <cell r="B867">
            <v>96.428299999999993</v>
          </cell>
          <cell r="C867">
            <v>98.238240000000005</v>
          </cell>
        </row>
        <row r="868">
          <cell r="A868">
            <v>3842.20147</v>
          </cell>
          <cell r="B868">
            <v>96.160160000000005</v>
          </cell>
          <cell r="C868">
            <v>98.104290000000006</v>
          </cell>
        </row>
        <row r="869">
          <cell r="A869">
            <v>3846.0590999999999</v>
          </cell>
          <cell r="B869">
            <v>96.007530000000003</v>
          </cell>
          <cell r="C869">
            <v>98.083830000000006</v>
          </cell>
        </row>
        <row r="870">
          <cell r="A870">
            <v>3849.9167400000001</v>
          </cell>
          <cell r="B870">
            <v>95.937100000000001</v>
          </cell>
          <cell r="C870">
            <v>97.629890000000003</v>
          </cell>
        </row>
        <row r="871">
          <cell r="A871">
            <v>3853.7743700000001</v>
          </cell>
          <cell r="B871">
            <v>95.223050000000001</v>
          </cell>
          <cell r="C871">
            <v>96.139420000000001</v>
          </cell>
        </row>
        <row r="872">
          <cell r="A872">
            <v>3857.6320000000001</v>
          </cell>
          <cell r="B872">
            <v>95.448329999999999</v>
          </cell>
          <cell r="C872">
            <v>96.360889999999998</v>
          </cell>
        </row>
        <row r="873">
          <cell r="A873">
            <v>3861.48963</v>
          </cell>
          <cell r="B873">
            <v>95.751599999999996</v>
          </cell>
          <cell r="C873">
            <v>97.36842</v>
          </cell>
        </row>
        <row r="874">
          <cell r="A874">
            <v>3865.34726</v>
          </cell>
          <cell r="B874">
            <v>96.042910000000006</v>
          </cell>
          <cell r="C874">
            <v>97.803979999999996</v>
          </cell>
        </row>
        <row r="875">
          <cell r="A875">
            <v>3869.2049000000002</v>
          </cell>
          <cell r="B875">
            <v>96.231309999999993</v>
          </cell>
          <cell r="C875">
            <v>97.780720000000002</v>
          </cell>
        </row>
        <row r="876">
          <cell r="A876">
            <v>3873.0625300000002</v>
          </cell>
          <cell r="B876">
            <v>95.951669999999993</v>
          </cell>
          <cell r="C876">
            <v>97.881510000000006</v>
          </cell>
        </row>
        <row r="877">
          <cell r="A877">
            <v>3876.9201600000001</v>
          </cell>
          <cell r="B877">
            <v>95.784610000000001</v>
          </cell>
          <cell r="C877">
            <v>98.038849999999996</v>
          </cell>
        </row>
        <row r="878">
          <cell r="A878">
            <v>3880.7777900000001</v>
          </cell>
          <cell r="B878">
            <v>95.946629999999999</v>
          </cell>
          <cell r="C878">
            <v>97.705299999999994</v>
          </cell>
        </row>
        <row r="879">
          <cell r="A879">
            <v>3884.6354200000001</v>
          </cell>
          <cell r="B879">
            <v>96.384519999999995</v>
          </cell>
          <cell r="C879">
            <v>97.337019999999995</v>
          </cell>
        </row>
        <row r="880">
          <cell r="A880">
            <v>3888.4930599999998</v>
          </cell>
          <cell r="B880">
            <v>96.339950000000002</v>
          </cell>
          <cell r="C880">
            <v>97.296999999999997</v>
          </cell>
        </row>
        <row r="881">
          <cell r="A881">
            <v>3892.3506900000002</v>
          </cell>
          <cell r="B881">
            <v>96.181740000000005</v>
          </cell>
          <cell r="C881">
            <v>97.004260000000002</v>
          </cell>
        </row>
        <row r="882">
          <cell r="A882">
            <v>3896.2083200000002</v>
          </cell>
          <cell r="B882">
            <v>96.048760000000001</v>
          </cell>
          <cell r="C882">
            <v>97.449039999999997</v>
          </cell>
        </row>
        <row r="883">
          <cell r="A883">
            <v>3900.0659500000002</v>
          </cell>
          <cell r="B883">
            <v>95.250370000000004</v>
          </cell>
          <cell r="C883">
            <v>98.118759999999995</v>
          </cell>
        </row>
        <row r="884">
          <cell r="A884">
            <v>3903.9235800000001</v>
          </cell>
          <cell r="B884">
            <v>95.373040000000003</v>
          </cell>
          <cell r="C884">
            <v>97.899469999999994</v>
          </cell>
        </row>
        <row r="885">
          <cell r="A885">
            <v>3907.7812199999998</v>
          </cell>
          <cell r="B885">
            <v>96.050610000000006</v>
          </cell>
          <cell r="C885">
            <v>97.433300000000003</v>
          </cell>
        </row>
        <row r="886">
          <cell r="A886">
            <v>3911.6388499999998</v>
          </cell>
          <cell r="B886">
            <v>96.165999999999997</v>
          </cell>
          <cell r="C886">
            <v>96.994029999999995</v>
          </cell>
        </row>
        <row r="887">
          <cell r="A887">
            <v>3915.4964799999998</v>
          </cell>
          <cell r="B887">
            <v>96.207229999999996</v>
          </cell>
          <cell r="C887">
            <v>96.799080000000004</v>
          </cell>
        </row>
        <row r="888">
          <cell r="A888">
            <v>3919.3541100000002</v>
          </cell>
          <cell r="B888">
            <v>96.132099999999994</v>
          </cell>
          <cell r="C888">
            <v>96.944230000000005</v>
          </cell>
        </row>
        <row r="889">
          <cell r="A889">
            <v>3923.2117400000002</v>
          </cell>
          <cell r="B889">
            <v>95.97184</v>
          </cell>
          <cell r="C889">
            <v>97.180250000000001</v>
          </cell>
        </row>
        <row r="890">
          <cell r="A890">
            <v>3927.0693799999999</v>
          </cell>
          <cell r="B890">
            <v>95.889650000000003</v>
          </cell>
          <cell r="C890">
            <v>97.346720000000005</v>
          </cell>
        </row>
        <row r="891">
          <cell r="A891">
            <v>3930.9270099999999</v>
          </cell>
          <cell r="B891">
            <v>96.155150000000006</v>
          </cell>
          <cell r="C891">
            <v>97.310670000000002</v>
          </cell>
        </row>
        <row r="892">
          <cell r="A892">
            <v>3934.7846399999999</v>
          </cell>
          <cell r="B892">
            <v>96.545019999999994</v>
          </cell>
          <cell r="C892">
            <v>97.536590000000004</v>
          </cell>
        </row>
        <row r="893">
          <cell r="A893">
            <v>3938.6422699999998</v>
          </cell>
          <cell r="B893">
            <v>96.613339999999994</v>
          </cell>
          <cell r="C893">
            <v>97.496970000000005</v>
          </cell>
        </row>
        <row r="894">
          <cell r="A894">
            <v>3942.4998999999998</v>
          </cell>
          <cell r="B894">
            <v>96.143439999999998</v>
          </cell>
          <cell r="C894">
            <v>97.519440000000003</v>
          </cell>
        </row>
        <row r="895">
          <cell r="A895">
            <v>3946.35754</v>
          </cell>
          <cell r="B895">
            <v>96.000569999999996</v>
          </cell>
          <cell r="C895">
            <v>97.487859999999998</v>
          </cell>
        </row>
        <row r="896">
          <cell r="A896">
            <v>3950.2151699999999</v>
          </cell>
          <cell r="B896">
            <v>96.292529999999999</v>
          </cell>
          <cell r="C896">
            <v>97.614220000000003</v>
          </cell>
        </row>
        <row r="897">
          <cell r="A897">
            <v>3954.0727999999999</v>
          </cell>
          <cell r="B897">
            <v>96.455460000000002</v>
          </cell>
          <cell r="C897">
            <v>97.528180000000006</v>
          </cell>
        </row>
        <row r="898">
          <cell r="A898">
            <v>3957.9304299999999</v>
          </cell>
          <cell r="B898">
            <v>96.129469999999998</v>
          </cell>
          <cell r="C898">
            <v>97.360389999999995</v>
          </cell>
        </row>
        <row r="899">
          <cell r="A899">
            <v>3961.7880599999999</v>
          </cell>
          <cell r="B899">
            <v>96.02664</v>
          </cell>
          <cell r="C899">
            <v>97.703689999999995</v>
          </cell>
        </row>
        <row r="900">
          <cell r="A900">
            <v>3965.6457</v>
          </cell>
          <cell r="B900">
            <v>96.286280000000005</v>
          </cell>
          <cell r="C900">
            <v>97.772499999999994</v>
          </cell>
        </row>
        <row r="901">
          <cell r="A901">
            <v>3969.50333</v>
          </cell>
          <cell r="B901">
            <v>96.520510000000002</v>
          </cell>
          <cell r="C901">
            <v>97.572000000000003</v>
          </cell>
        </row>
        <row r="902">
          <cell r="A902">
            <v>3973.36096</v>
          </cell>
          <cell r="B902">
            <v>96.255369999999999</v>
          </cell>
          <cell r="C902">
            <v>97.364609999999999</v>
          </cell>
        </row>
        <row r="903">
          <cell r="A903">
            <v>3977.2185899999999</v>
          </cell>
          <cell r="B903">
            <v>96.163820000000001</v>
          </cell>
          <cell r="C903">
            <v>97.170180000000002</v>
          </cell>
        </row>
        <row r="904">
          <cell r="A904">
            <v>3981.0762199999999</v>
          </cell>
          <cell r="B904">
            <v>95.956999999999994</v>
          </cell>
          <cell r="C904">
            <v>97.122209999999995</v>
          </cell>
        </row>
        <row r="905">
          <cell r="A905">
            <v>3984.9338600000001</v>
          </cell>
          <cell r="B905">
            <v>95.698679999999996</v>
          </cell>
          <cell r="C905">
            <v>97.307829999999996</v>
          </cell>
        </row>
        <row r="906">
          <cell r="A906">
            <v>3988.7914900000001</v>
          </cell>
          <cell r="B906">
            <v>95.746020000000001</v>
          </cell>
          <cell r="C906">
            <v>97.037959999999998</v>
          </cell>
        </row>
        <row r="907">
          <cell r="A907">
            <v>3992.64912</v>
          </cell>
          <cell r="B907">
            <v>95.819950000000006</v>
          </cell>
          <cell r="C907">
            <v>96.786739999999995</v>
          </cell>
        </row>
        <row r="908">
          <cell r="A908">
            <v>3996.50675</v>
          </cell>
          <cell r="B908">
            <v>96.061199999999999</v>
          </cell>
          <cell r="C908">
            <v>96.992459999999994</v>
          </cell>
        </row>
        <row r="909">
          <cell r="A909">
            <v>4000.36438</v>
          </cell>
          <cell r="B909">
            <v>96.515140000000002</v>
          </cell>
          <cell r="C909">
            <v>97.235249999999994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">
          <cell r="H3">
            <v>2</v>
          </cell>
          <cell r="K3">
            <v>12.5</v>
          </cell>
          <cell r="N3">
            <v>32</v>
          </cell>
        </row>
        <row r="4">
          <cell r="G4">
            <v>5</v>
          </cell>
          <cell r="H4">
            <v>10</v>
          </cell>
          <cell r="I4">
            <v>15</v>
          </cell>
        </row>
        <row r="5">
          <cell r="F5" t="str">
            <v>Pure PU</v>
          </cell>
          <cell r="G5">
            <v>9.0399999999999994E-2</v>
          </cell>
          <cell r="H5">
            <v>0.10514</v>
          </cell>
          <cell r="I5">
            <v>0.11169</v>
          </cell>
          <cell r="J5">
            <v>0.12268999999999999</v>
          </cell>
          <cell r="K5">
            <v>0.12619</v>
          </cell>
          <cell r="L5">
            <v>0.12928000000000001</v>
          </cell>
          <cell r="M5">
            <v>0.13159000000000001</v>
          </cell>
          <cell r="N5">
            <v>0.13691999999999999</v>
          </cell>
          <cell r="O5">
            <v>0.14651</v>
          </cell>
        </row>
        <row r="6">
          <cell r="F6" t="str">
            <v>SSN@ZnO</v>
          </cell>
          <cell r="G6">
            <v>0.1004</v>
          </cell>
          <cell r="H6">
            <v>0.10076</v>
          </cell>
          <cell r="I6">
            <v>9.9900000000000003E-2</v>
          </cell>
          <cell r="J6">
            <v>0.11473999999999999</v>
          </cell>
          <cell r="K6">
            <v>0.12246</v>
          </cell>
          <cell r="L6">
            <v>0.12112000000000001</v>
          </cell>
          <cell r="M6">
            <v>0.13383</v>
          </cell>
          <cell r="N6">
            <v>0.14149999999999999</v>
          </cell>
          <cell r="O6">
            <v>0.14463999999999999</v>
          </cell>
        </row>
        <row r="7">
          <cell r="F7" t="str">
            <v>SSN@TiO2</v>
          </cell>
          <cell r="G7">
            <v>0.12667</v>
          </cell>
          <cell r="H7">
            <v>0.12434000000000001</v>
          </cell>
          <cell r="I7">
            <v>0.12678</v>
          </cell>
          <cell r="J7">
            <v>0.15767</v>
          </cell>
          <cell r="K7">
            <v>0.16672999999999999</v>
          </cell>
          <cell r="L7">
            <v>0.16716</v>
          </cell>
          <cell r="M7">
            <v>0.17741000000000001</v>
          </cell>
          <cell r="N7">
            <v>0.18476000000000001</v>
          </cell>
          <cell r="O7">
            <v>0.18509</v>
          </cell>
        </row>
        <row r="8">
          <cell r="F8" t="str">
            <v>HCM@TiO2</v>
          </cell>
          <cell r="G8">
            <v>7.8189999999999996E-2</v>
          </cell>
          <cell r="H8">
            <v>7.0730000000000001E-2</v>
          </cell>
          <cell r="I8">
            <v>8.0560000000000007E-2</v>
          </cell>
          <cell r="J8">
            <v>9.0829999999999994E-2</v>
          </cell>
          <cell r="K8">
            <v>9.8000000000000004E-2</v>
          </cell>
          <cell r="L8">
            <v>9.647E-2</v>
          </cell>
          <cell r="M8">
            <v>8.8099999999999998E-2</v>
          </cell>
          <cell r="N8">
            <v>9.2420000000000002E-2</v>
          </cell>
          <cell r="O8">
            <v>9.5000000000000001E-2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HCM@TiO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98251-7E72-45EC-9FC0-9297EAD40011}">
  <dimension ref="A1:C909"/>
  <sheetViews>
    <sheetView workbookViewId="0">
      <selection activeCell="W23" sqref="W23"/>
    </sheetView>
  </sheetViews>
  <sheetFormatPr defaultRowHeight="15" x14ac:dyDescent="0.25"/>
  <cols>
    <col min="1" max="1" width="13.140625" style="7" bestFit="1" customWidth="1"/>
    <col min="2" max="3" width="10" style="7" bestFit="1" customWidth="1"/>
  </cols>
  <sheetData>
    <row r="1" spans="1:3" x14ac:dyDescent="0.25">
      <c r="A1" s="14" t="s">
        <v>53</v>
      </c>
      <c r="B1" s="14" t="s">
        <v>54</v>
      </c>
      <c r="C1" s="51" t="s">
        <v>41</v>
      </c>
    </row>
    <row r="2" spans="1:3" x14ac:dyDescent="0.25">
      <c r="A2" s="7">
        <v>501.49216000000001</v>
      </c>
      <c r="B2" s="7">
        <v>79.114639999999994</v>
      </c>
      <c r="C2" s="7">
        <v>66.798919999999995</v>
      </c>
    </row>
    <row r="3" spans="1:3" x14ac:dyDescent="0.25">
      <c r="A3" s="7">
        <v>505.34978999999998</v>
      </c>
      <c r="B3" s="7">
        <v>79.867040000000003</v>
      </c>
      <c r="C3" s="7">
        <v>63.615740000000002</v>
      </c>
    </row>
    <row r="4" spans="1:3" x14ac:dyDescent="0.25">
      <c r="A4" s="7">
        <v>509.20742000000001</v>
      </c>
      <c r="B4" s="7">
        <v>80.536349999999999</v>
      </c>
      <c r="C4" s="7">
        <v>62.209539999999997</v>
      </c>
    </row>
    <row r="5" spans="1:3" x14ac:dyDescent="0.25">
      <c r="A5" s="7">
        <v>513.06506000000002</v>
      </c>
      <c r="B5" s="7">
        <v>81.300079999999994</v>
      </c>
      <c r="C5" s="7">
        <v>64.047870000000003</v>
      </c>
    </row>
    <row r="6" spans="1:3" x14ac:dyDescent="0.25">
      <c r="A6" s="7">
        <v>516.92268999999999</v>
      </c>
      <c r="B6" s="7">
        <v>82.195779999999999</v>
      </c>
      <c r="C6" s="7">
        <v>63.657580000000003</v>
      </c>
    </row>
    <row r="7" spans="1:3" x14ac:dyDescent="0.25">
      <c r="A7" s="7">
        <v>520.78031999999996</v>
      </c>
      <c r="B7" s="7">
        <v>82.629409999999993</v>
      </c>
      <c r="C7" s="7">
        <v>61.7423</v>
      </c>
    </row>
    <row r="8" spans="1:3" x14ac:dyDescent="0.25">
      <c r="A8" s="7">
        <v>524.63795000000005</v>
      </c>
      <c r="B8" s="7">
        <v>82.568539999999999</v>
      </c>
      <c r="C8" s="7">
        <v>60.544670000000004</v>
      </c>
    </row>
    <row r="9" spans="1:3" x14ac:dyDescent="0.25">
      <c r="A9" s="7">
        <v>528.49558000000002</v>
      </c>
      <c r="B9" s="7">
        <v>80.720699999999994</v>
      </c>
      <c r="C9" s="7">
        <v>62.65898</v>
      </c>
    </row>
    <row r="10" spans="1:3" x14ac:dyDescent="0.25">
      <c r="A10" s="7">
        <v>532.35321999999996</v>
      </c>
      <c r="B10" s="7">
        <v>78.702529999999996</v>
      </c>
      <c r="C10" s="7">
        <v>65.091470000000001</v>
      </c>
    </row>
    <row r="11" spans="1:3" x14ac:dyDescent="0.25">
      <c r="A11" s="7">
        <v>536.21085000000005</v>
      </c>
      <c r="B11" s="7">
        <v>78.329350000000005</v>
      </c>
      <c r="C11" s="7">
        <v>64.75403</v>
      </c>
    </row>
    <row r="12" spans="1:3" x14ac:dyDescent="0.25">
      <c r="A12" s="7">
        <v>540.06848000000002</v>
      </c>
      <c r="B12" s="7">
        <v>78.084779999999995</v>
      </c>
      <c r="C12" s="7">
        <v>64.459280000000007</v>
      </c>
    </row>
    <row r="13" spans="1:3" x14ac:dyDescent="0.25">
      <c r="A13" s="7">
        <v>543.92610999999999</v>
      </c>
      <c r="B13" s="7">
        <v>79.793930000000003</v>
      </c>
      <c r="C13" s="7">
        <v>65.544390000000007</v>
      </c>
    </row>
    <row r="14" spans="1:3" x14ac:dyDescent="0.25">
      <c r="A14" s="7">
        <v>547.78373999999997</v>
      </c>
      <c r="B14" s="7">
        <v>79.770089999999996</v>
      </c>
      <c r="C14" s="7">
        <v>66.323120000000003</v>
      </c>
    </row>
    <row r="15" spans="1:3" x14ac:dyDescent="0.25">
      <c r="A15" s="7">
        <v>551.64138000000003</v>
      </c>
      <c r="B15" s="7">
        <v>80.415130000000005</v>
      </c>
      <c r="C15" s="7">
        <v>67.106290000000001</v>
      </c>
    </row>
    <row r="16" spans="1:3" x14ac:dyDescent="0.25">
      <c r="A16" s="7">
        <v>555.49901</v>
      </c>
      <c r="B16" s="7">
        <v>81.917469999999994</v>
      </c>
      <c r="C16" s="7">
        <v>66.762200000000007</v>
      </c>
    </row>
    <row r="17" spans="1:3" x14ac:dyDescent="0.25">
      <c r="A17" s="7">
        <v>559.35663999999997</v>
      </c>
      <c r="B17" s="7">
        <v>81.799120000000002</v>
      </c>
      <c r="C17" s="7">
        <v>66.348709999999997</v>
      </c>
    </row>
    <row r="18" spans="1:3" x14ac:dyDescent="0.25">
      <c r="A18" s="7">
        <v>563.21427000000006</v>
      </c>
      <c r="B18" s="7">
        <v>82.843829999999997</v>
      </c>
      <c r="C18" s="7">
        <v>66.720650000000006</v>
      </c>
    </row>
    <row r="19" spans="1:3" x14ac:dyDescent="0.25">
      <c r="A19" s="7">
        <v>567.07190000000003</v>
      </c>
      <c r="B19" s="7">
        <v>83.292749999999998</v>
      </c>
      <c r="C19" s="7">
        <v>66.189229999999995</v>
      </c>
    </row>
    <row r="20" spans="1:3" x14ac:dyDescent="0.25">
      <c r="A20" s="7">
        <v>570.92953999999997</v>
      </c>
      <c r="B20" s="7">
        <v>83.496729999999999</v>
      </c>
      <c r="C20" s="7">
        <v>67.04374</v>
      </c>
    </row>
    <row r="21" spans="1:3" x14ac:dyDescent="0.25">
      <c r="A21" s="7">
        <v>574.78716999999995</v>
      </c>
      <c r="B21" s="7">
        <v>85.233459999999994</v>
      </c>
      <c r="C21" s="7">
        <v>67.597750000000005</v>
      </c>
    </row>
    <row r="22" spans="1:3" x14ac:dyDescent="0.25">
      <c r="A22" s="7">
        <v>578.64480000000003</v>
      </c>
      <c r="B22" s="7">
        <v>86.384280000000004</v>
      </c>
      <c r="C22" s="7">
        <v>68.691839999999999</v>
      </c>
    </row>
    <row r="23" spans="1:3" x14ac:dyDescent="0.25">
      <c r="A23" s="7">
        <v>582.50243</v>
      </c>
      <c r="B23" s="7">
        <v>85.850149999999999</v>
      </c>
      <c r="C23" s="7">
        <v>70.516739999999999</v>
      </c>
    </row>
    <row r="24" spans="1:3" x14ac:dyDescent="0.25">
      <c r="A24" s="7">
        <v>586.36005999999998</v>
      </c>
      <c r="B24" s="7">
        <v>86.262889999999999</v>
      </c>
      <c r="C24" s="7">
        <v>70.070359999999994</v>
      </c>
    </row>
    <row r="25" spans="1:3" x14ac:dyDescent="0.25">
      <c r="A25" s="7">
        <v>590.21770000000004</v>
      </c>
      <c r="B25" s="7">
        <v>86.672929999999994</v>
      </c>
      <c r="C25" s="7">
        <v>68.85812</v>
      </c>
    </row>
    <row r="26" spans="1:3" x14ac:dyDescent="0.25">
      <c r="A26" s="7">
        <v>594.07533000000001</v>
      </c>
      <c r="B26" s="7">
        <v>86.439909999999998</v>
      </c>
      <c r="C26" s="7">
        <v>70.087819999999994</v>
      </c>
    </row>
    <row r="27" spans="1:3" x14ac:dyDescent="0.25">
      <c r="A27" s="7">
        <v>597.93295999999998</v>
      </c>
      <c r="B27" s="7">
        <v>87.304670000000002</v>
      </c>
      <c r="C27" s="7">
        <v>71.795529999999999</v>
      </c>
    </row>
    <row r="28" spans="1:3" x14ac:dyDescent="0.25">
      <c r="A28" s="7">
        <v>601.79058999999995</v>
      </c>
      <c r="B28" s="7">
        <v>89.122559999999993</v>
      </c>
      <c r="C28" s="7">
        <v>71.530709999999999</v>
      </c>
    </row>
    <row r="29" spans="1:3" x14ac:dyDescent="0.25">
      <c r="A29" s="7">
        <v>605.64822000000004</v>
      </c>
      <c r="B29" s="7">
        <v>89.188299999999998</v>
      </c>
      <c r="C29" s="7">
        <v>71.180880000000002</v>
      </c>
    </row>
    <row r="30" spans="1:3" x14ac:dyDescent="0.25">
      <c r="A30" s="7">
        <v>609.50585999999998</v>
      </c>
      <c r="B30" s="7">
        <v>88.37697</v>
      </c>
      <c r="C30" s="7">
        <v>71.870320000000007</v>
      </c>
    </row>
    <row r="31" spans="1:3" x14ac:dyDescent="0.25">
      <c r="A31" s="7">
        <v>613.36348999999996</v>
      </c>
      <c r="B31" s="7">
        <v>88.269409999999993</v>
      </c>
      <c r="C31" s="7">
        <v>71.994529999999997</v>
      </c>
    </row>
    <row r="32" spans="1:3" x14ac:dyDescent="0.25">
      <c r="A32" s="7">
        <v>617.22112000000004</v>
      </c>
      <c r="B32" s="7">
        <v>88.477010000000007</v>
      </c>
      <c r="C32" s="7">
        <v>71.292630000000003</v>
      </c>
    </row>
    <row r="33" spans="1:3" x14ac:dyDescent="0.25">
      <c r="A33" s="7">
        <v>621.07875000000001</v>
      </c>
      <c r="B33" s="7">
        <v>89.241010000000003</v>
      </c>
      <c r="C33" s="7">
        <v>71.686480000000003</v>
      </c>
    </row>
    <row r="34" spans="1:3" x14ac:dyDescent="0.25">
      <c r="A34" s="7">
        <v>624.93637999999999</v>
      </c>
      <c r="B34" s="7">
        <v>90.430869999999999</v>
      </c>
      <c r="C34" s="7">
        <v>72.156360000000006</v>
      </c>
    </row>
    <row r="35" spans="1:3" x14ac:dyDescent="0.25">
      <c r="A35" s="7">
        <v>628.79402000000005</v>
      </c>
      <c r="B35" s="7">
        <v>91.219189999999998</v>
      </c>
      <c r="C35" s="7">
        <v>72.420079999999999</v>
      </c>
    </row>
    <row r="36" spans="1:3" x14ac:dyDescent="0.25">
      <c r="A36" s="7">
        <v>632.65165000000002</v>
      </c>
      <c r="B36" s="7">
        <v>91.681470000000004</v>
      </c>
      <c r="C36" s="7">
        <v>72.55583</v>
      </c>
    </row>
    <row r="37" spans="1:3" x14ac:dyDescent="0.25">
      <c r="A37" s="7">
        <v>636.50927999999999</v>
      </c>
      <c r="B37" s="7">
        <v>91.260689999999997</v>
      </c>
      <c r="C37" s="7">
        <v>72.644019999999998</v>
      </c>
    </row>
    <row r="38" spans="1:3" x14ac:dyDescent="0.25">
      <c r="A38" s="7">
        <v>640.36690999999996</v>
      </c>
      <c r="B38" s="7">
        <v>91.304860000000005</v>
      </c>
      <c r="C38" s="7">
        <v>72.938490000000002</v>
      </c>
    </row>
    <row r="39" spans="1:3" x14ac:dyDescent="0.25">
      <c r="A39" s="7">
        <v>644.22454000000005</v>
      </c>
      <c r="B39" s="7">
        <v>92.326849999999993</v>
      </c>
      <c r="C39" s="7">
        <v>73.362070000000003</v>
      </c>
    </row>
    <row r="40" spans="1:3" x14ac:dyDescent="0.25">
      <c r="A40" s="7">
        <v>648.08217999999999</v>
      </c>
      <c r="B40" s="7">
        <v>92.844250000000002</v>
      </c>
      <c r="C40" s="7">
        <v>73.691680000000005</v>
      </c>
    </row>
    <row r="41" spans="1:3" x14ac:dyDescent="0.25">
      <c r="A41" s="7">
        <v>651.93980999999997</v>
      </c>
      <c r="B41" s="7">
        <v>92.192599999999999</v>
      </c>
      <c r="C41" s="7">
        <v>73.903400000000005</v>
      </c>
    </row>
    <row r="42" spans="1:3" x14ac:dyDescent="0.25">
      <c r="A42" s="7">
        <v>655.79744000000005</v>
      </c>
      <c r="B42" s="7">
        <v>92.192740000000001</v>
      </c>
      <c r="C42" s="7">
        <v>73.906480000000002</v>
      </c>
    </row>
    <row r="43" spans="1:3" x14ac:dyDescent="0.25">
      <c r="A43" s="7">
        <v>659.65507000000002</v>
      </c>
      <c r="B43" s="7">
        <v>92.225840000000005</v>
      </c>
      <c r="C43" s="7">
        <v>74.01455</v>
      </c>
    </row>
    <row r="44" spans="1:3" x14ac:dyDescent="0.25">
      <c r="A44" s="7">
        <v>663.5127</v>
      </c>
      <c r="B44" s="7">
        <v>92.064449999999994</v>
      </c>
      <c r="C44" s="7">
        <v>74.361189999999993</v>
      </c>
    </row>
    <row r="45" spans="1:3" x14ac:dyDescent="0.25">
      <c r="A45" s="7">
        <v>667.37034000000006</v>
      </c>
      <c r="B45" s="7">
        <v>91.764480000000006</v>
      </c>
      <c r="C45" s="7">
        <v>74.615979999999993</v>
      </c>
    </row>
    <row r="46" spans="1:3" x14ac:dyDescent="0.25">
      <c r="A46" s="7">
        <v>671.22797000000003</v>
      </c>
      <c r="B46" s="7">
        <v>91.712329999999994</v>
      </c>
      <c r="C46" s="7">
        <v>74.897769999999994</v>
      </c>
    </row>
    <row r="47" spans="1:3" x14ac:dyDescent="0.25">
      <c r="A47" s="7">
        <v>675.0856</v>
      </c>
      <c r="B47" s="7">
        <v>91.315479999999994</v>
      </c>
      <c r="C47" s="7">
        <v>75.206649999999996</v>
      </c>
    </row>
    <row r="48" spans="1:3" x14ac:dyDescent="0.25">
      <c r="A48" s="7">
        <v>678.94322999999997</v>
      </c>
      <c r="B48" s="7">
        <v>90.584100000000007</v>
      </c>
      <c r="C48" s="7">
        <v>75.680030000000002</v>
      </c>
    </row>
    <row r="49" spans="1:3" x14ac:dyDescent="0.25">
      <c r="A49" s="7">
        <v>682.80085999999994</v>
      </c>
      <c r="B49" s="7">
        <v>91.06044</v>
      </c>
      <c r="C49" s="7">
        <v>76.252369999999999</v>
      </c>
    </row>
    <row r="50" spans="1:3" x14ac:dyDescent="0.25">
      <c r="A50" s="7">
        <v>686.6585</v>
      </c>
      <c r="B50" s="7">
        <v>91.414749999999998</v>
      </c>
      <c r="C50" s="7">
        <v>76.775319999999994</v>
      </c>
    </row>
    <row r="51" spans="1:3" x14ac:dyDescent="0.25">
      <c r="A51" s="7">
        <v>690.51612999999998</v>
      </c>
      <c r="B51" s="7">
        <v>91.589879999999994</v>
      </c>
      <c r="C51" s="7">
        <v>77.045060000000007</v>
      </c>
    </row>
    <row r="52" spans="1:3" x14ac:dyDescent="0.25">
      <c r="A52" s="7">
        <v>694.37375999999995</v>
      </c>
      <c r="B52" s="7">
        <v>91.596270000000004</v>
      </c>
      <c r="C52" s="7">
        <v>77.321809999999999</v>
      </c>
    </row>
    <row r="53" spans="1:3" x14ac:dyDescent="0.25">
      <c r="A53" s="7">
        <v>698.23139000000003</v>
      </c>
      <c r="B53" s="7">
        <v>91.247190000000003</v>
      </c>
      <c r="C53" s="7">
        <v>77.496740000000003</v>
      </c>
    </row>
    <row r="54" spans="1:3" x14ac:dyDescent="0.25">
      <c r="A54" s="7">
        <v>702.08902</v>
      </c>
      <c r="B54" s="7">
        <v>90.767910000000001</v>
      </c>
      <c r="C54" s="7">
        <v>77.356679999999997</v>
      </c>
    </row>
    <row r="55" spans="1:3" x14ac:dyDescent="0.25">
      <c r="A55" s="7">
        <v>705.94665999999995</v>
      </c>
      <c r="B55" s="7">
        <v>90.598240000000004</v>
      </c>
      <c r="C55" s="7">
        <v>77.915279999999996</v>
      </c>
    </row>
    <row r="56" spans="1:3" x14ac:dyDescent="0.25">
      <c r="A56" s="7">
        <v>709.80429000000004</v>
      </c>
      <c r="B56" s="7">
        <v>89.906310000000005</v>
      </c>
      <c r="C56" s="7">
        <v>78.334549999999993</v>
      </c>
    </row>
    <row r="57" spans="1:3" x14ac:dyDescent="0.25">
      <c r="A57" s="7">
        <v>713.66192000000001</v>
      </c>
      <c r="B57" s="7">
        <v>89.536360000000002</v>
      </c>
      <c r="C57" s="7">
        <v>78.466790000000003</v>
      </c>
    </row>
    <row r="58" spans="1:3" x14ac:dyDescent="0.25">
      <c r="A58" s="7">
        <v>717.51954999999998</v>
      </c>
      <c r="B58" s="7">
        <v>89.549019999999999</v>
      </c>
      <c r="C58" s="7">
        <v>78.670990000000003</v>
      </c>
    </row>
    <row r="59" spans="1:3" x14ac:dyDescent="0.25">
      <c r="A59" s="7">
        <v>721.37717999999995</v>
      </c>
      <c r="B59" s="7">
        <v>89.47672</v>
      </c>
      <c r="C59" s="7">
        <v>78.989729999999994</v>
      </c>
    </row>
    <row r="60" spans="1:3" x14ac:dyDescent="0.25">
      <c r="A60" s="7">
        <v>725.23482000000001</v>
      </c>
      <c r="B60" s="7">
        <v>89.504660000000001</v>
      </c>
      <c r="C60" s="7">
        <v>79.026340000000005</v>
      </c>
    </row>
    <row r="61" spans="1:3" x14ac:dyDescent="0.25">
      <c r="A61" s="7">
        <v>729.09244999999999</v>
      </c>
      <c r="B61" s="7">
        <v>89.543149999999997</v>
      </c>
      <c r="C61" s="7">
        <v>79.02619</v>
      </c>
    </row>
    <row r="62" spans="1:3" x14ac:dyDescent="0.25">
      <c r="A62" s="7">
        <v>732.95007999999996</v>
      </c>
      <c r="B62" s="7">
        <v>88.942300000000003</v>
      </c>
      <c r="C62" s="7">
        <v>79.502440000000007</v>
      </c>
    </row>
    <row r="63" spans="1:3" x14ac:dyDescent="0.25">
      <c r="A63" s="7">
        <v>736.80771000000004</v>
      </c>
      <c r="B63" s="7">
        <v>88.360129999999998</v>
      </c>
      <c r="C63" s="7">
        <v>79.961849999999998</v>
      </c>
    </row>
    <row r="64" spans="1:3" x14ac:dyDescent="0.25">
      <c r="A64" s="7">
        <v>740.66534000000001</v>
      </c>
      <c r="B64" s="7">
        <v>88.350520000000003</v>
      </c>
      <c r="C64" s="7">
        <v>80.292879999999997</v>
      </c>
    </row>
    <row r="65" spans="1:3" x14ac:dyDescent="0.25">
      <c r="A65" s="7">
        <v>744.52297999999996</v>
      </c>
      <c r="B65" s="7">
        <v>88.573710000000005</v>
      </c>
      <c r="C65" s="7">
        <v>80.375709999999998</v>
      </c>
    </row>
    <row r="66" spans="1:3" x14ac:dyDescent="0.25">
      <c r="A66" s="7">
        <v>748.38061000000005</v>
      </c>
      <c r="B66" s="7">
        <v>88.596220000000002</v>
      </c>
      <c r="C66" s="7">
        <v>80.50264</v>
      </c>
    </row>
    <row r="67" spans="1:3" x14ac:dyDescent="0.25">
      <c r="A67" s="7">
        <v>752.23824000000002</v>
      </c>
      <c r="B67" s="7">
        <v>88.806740000000005</v>
      </c>
      <c r="C67" s="7">
        <v>80.758510000000001</v>
      </c>
    </row>
    <row r="68" spans="1:3" x14ac:dyDescent="0.25">
      <c r="A68" s="7">
        <v>756.09586999999999</v>
      </c>
      <c r="B68" s="7">
        <v>88.745559999999998</v>
      </c>
      <c r="C68" s="7">
        <v>81.293369999999996</v>
      </c>
    </row>
    <row r="69" spans="1:3" x14ac:dyDescent="0.25">
      <c r="A69" s="7">
        <v>759.95349999999996</v>
      </c>
      <c r="B69" s="7">
        <v>88.995480000000001</v>
      </c>
      <c r="C69" s="7">
        <v>81.718119999999999</v>
      </c>
    </row>
    <row r="70" spans="1:3" x14ac:dyDescent="0.25">
      <c r="A70" s="7">
        <v>763.81114000000002</v>
      </c>
      <c r="B70" s="7">
        <v>89.011740000000003</v>
      </c>
      <c r="C70" s="7">
        <v>81.419700000000006</v>
      </c>
    </row>
    <row r="71" spans="1:3" x14ac:dyDescent="0.25">
      <c r="A71" s="7">
        <v>767.66876999999999</v>
      </c>
      <c r="B71" s="7">
        <v>89.119889999999998</v>
      </c>
      <c r="C71" s="7">
        <v>81.353740000000002</v>
      </c>
    </row>
    <row r="72" spans="1:3" x14ac:dyDescent="0.25">
      <c r="A72" s="7">
        <v>771.52639999999997</v>
      </c>
      <c r="B72" s="7">
        <v>88.862899999999996</v>
      </c>
      <c r="C72" s="7">
        <v>81.428169999999994</v>
      </c>
    </row>
    <row r="73" spans="1:3" x14ac:dyDescent="0.25">
      <c r="A73" s="7">
        <v>775.38403000000005</v>
      </c>
      <c r="B73" s="7">
        <v>88.642830000000004</v>
      </c>
      <c r="C73" s="7">
        <v>82.044280000000001</v>
      </c>
    </row>
    <row r="74" spans="1:3" x14ac:dyDescent="0.25">
      <c r="A74" s="7">
        <v>779.24166000000002</v>
      </c>
      <c r="B74" s="7">
        <v>88.842460000000003</v>
      </c>
      <c r="C74" s="7">
        <v>82.843609999999998</v>
      </c>
    </row>
    <row r="75" spans="1:3" x14ac:dyDescent="0.25">
      <c r="A75" s="7">
        <v>783.09929999999997</v>
      </c>
      <c r="B75" s="7">
        <v>88.952929999999995</v>
      </c>
      <c r="C75" s="7">
        <v>83.062830000000005</v>
      </c>
    </row>
    <row r="76" spans="1:3" x14ac:dyDescent="0.25">
      <c r="A76" s="7">
        <v>786.95693000000006</v>
      </c>
      <c r="B76" s="7">
        <v>88.322959999999995</v>
      </c>
      <c r="C76" s="7">
        <v>83.171390000000002</v>
      </c>
    </row>
    <row r="77" spans="1:3" x14ac:dyDescent="0.25">
      <c r="A77" s="7">
        <v>790.81456000000003</v>
      </c>
      <c r="B77" s="7">
        <v>87.750550000000004</v>
      </c>
      <c r="C77" s="7">
        <v>83.913390000000007</v>
      </c>
    </row>
    <row r="78" spans="1:3" x14ac:dyDescent="0.25">
      <c r="A78" s="7">
        <v>794.67219</v>
      </c>
      <c r="B78" s="7">
        <v>87.763360000000006</v>
      </c>
      <c r="C78" s="7">
        <v>84.249690000000001</v>
      </c>
    </row>
    <row r="79" spans="1:3" x14ac:dyDescent="0.25">
      <c r="A79" s="7">
        <v>798.52981999999997</v>
      </c>
      <c r="B79" s="7">
        <v>87.881169999999997</v>
      </c>
      <c r="C79" s="7">
        <v>84.233760000000004</v>
      </c>
    </row>
    <row r="80" spans="1:3" x14ac:dyDescent="0.25">
      <c r="A80" s="7">
        <v>802.38746000000003</v>
      </c>
      <c r="B80" s="7">
        <v>87.969089999999994</v>
      </c>
      <c r="C80" s="7">
        <v>84.467680000000001</v>
      </c>
    </row>
    <row r="81" spans="1:3" x14ac:dyDescent="0.25">
      <c r="A81" s="7">
        <v>806.24509</v>
      </c>
      <c r="B81" s="7">
        <v>88.350920000000002</v>
      </c>
      <c r="C81" s="7">
        <v>84.946100000000001</v>
      </c>
    </row>
    <row r="82" spans="1:3" x14ac:dyDescent="0.25">
      <c r="A82" s="7">
        <v>810.10271999999998</v>
      </c>
      <c r="B82" s="7">
        <v>88.275909999999996</v>
      </c>
      <c r="C82" s="7">
        <v>85.412890000000004</v>
      </c>
    </row>
    <row r="83" spans="1:3" x14ac:dyDescent="0.25">
      <c r="A83" s="7">
        <v>813.96034999999995</v>
      </c>
      <c r="B83" s="7">
        <v>88.378069999999994</v>
      </c>
      <c r="C83" s="7">
        <v>85.703460000000007</v>
      </c>
    </row>
    <row r="84" spans="1:3" x14ac:dyDescent="0.25">
      <c r="A84" s="7">
        <v>817.81798000000003</v>
      </c>
      <c r="B84" s="7">
        <v>88.577629999999999</v>
      </c>
      <c r="C84" s="7">
        <v>85.932460000000006</v>
      </c>
    </row>
    <row r="85" spans="1:3" x14ac:dyDescent="0.25">
      <c r="A85" s="7">
        <v>821.67561999999998</v>
      </c>
      <c r="B85" s="7">
        <v>88.259609999999995</v>
      </c>
      <c r="C85" s="7">
        <v>85.878240000000005</v>
      </c>
    </row>
    <row r="86" spans="1:3" x14ac:dyDescent="0.25">
      <c r="A86" s="7">
        <v>825.53324999999995</v>
      </c>
      <c r="B86" s="7">
        <v>87.718990000000005</v>
      </c>
      <c r="C86" s="7">
        <v>85.891829999999999</v>
      </c>
    </row>
    <row r="87" spans="1:3" x14ac:dyDescent="0.25">
      <c r="A87" s="7">
        <v>829.39088000000004</v>
      </c>
      <c r="B87" s="7">
        <v>87.814959999999999</v>
      </c>
      <c r="C87" s="7">
        <v>86.902550000000005</v>
      </c>
    </row>
    <row r="88" spans="1:3" x14ac:dyDescent="0.25">
      <c r="A88" s="7">
        <v>833.24851000000001</v>
      </c>
      <c r="B88" s="7">
        <v>88.292969999999997</v>
      </c>
      <c r="C88" s="7">
        <v>87.68683</v>
      </c>
    </row>
    <row r="89" spans="1:3" x14ac:dyDescent="0.25">
      <c r="A89" s="7">
        <v>837.10613999999998</v>
      </c>
      <c r="B89" s="7">
        <v>88.95008</v>
      </c>
      <c r="C89" s="7">
        <v>87.695760000000007</v>
      </c>
    </row>
    <row r="90" spans="1:3" x14ac:dyDescent="0.25">
      <c r="A90" s="7">
        <v>840.96378000000004</v>
      </c>
      <c r="B90" s="7">
        <v>89.227890000000002</v>
      </c>
      <c r="C90" s="7">
        <v>87.881259999999997</v>
      </c>
    </row>
    <row r="91" spans="1:3" x14ac:dyDescent="0.25">
      <c r="A91" s="7">
        <v>844.82141000000001</v>
      </c>
      <c r="B91" s="7">
        <v>88.822609999999997</v>
      </c>
      <c r="C91" s="7">
        <v>88.208860000000001</v>
      </c>
    </row>
    <row r="92" spans="1:3" x14ac:dyDescent="0.25">
      <c r="A92" s="7">
        <v>848.67903999999999</v>
      </c>
      <c r="B92" s="7">
        <v>88.786100000000005</v>
      </c>
      <c r="C92" s="7">
        <v>88.558499999999995</v>
      </c>
    </row>
    <row r="93" spans="1:3" x14ac:dyDescent="0.25">
      <c r="A93" s="7">
        <v>852.53666999999996</v>
      </c>
      <c r="B93" s="7">
        <v>89.133049999999997</v>
      </c>
      <c r="C93" s="7">
        <v>88.374229999999997</v>
      </c>
    </row>
    <row r="94" spans="1:3" x14ac:dyDescent="0.25">
      <c r="A94" s="7">
        <v>856.39430000000004</v>
      </c>
      <c r="B94" s="7">
        <v>89.366669999999999</v>
      </c>
      <c r="C94" s="7">
        <v>88.351179999999999</v>
      </c>
    </row>
    <row r="95" spans="1:3" x14ac:dyDescent="0.25">
      <c r="A95" s="7">
        <v>860.25193999999999</v>
      </c>
      <c r="B95" s="7">
        <v>89.275239999999997</v>
      </c>
      <c r="C95" s="7">
        <v>88.598249999999993</v>
      </c>
    </row>
    <row r="96" spans="1:3" x14ac:dyDescent="0.25">
      <c r="A96" s="7">
        <v>864.10956999999996</v>
      </c>
      <c r="B96" s="7">
        <v>89.339420000000004</v>
      </c>
      <c r="C96" s="7">
        <v>88.689660000000003</v>
      </c>
    </row>
    <row r="97" spans="1:3" x14ac:dyDescent="0.25">
      <c r="A97" s="7">
        <v>867.96720000000005</v>
      </c>
      <c r="B97" s="7">
        <v>89.722769999999997</v>
      </c>
      <c r="C97" s="7">
        <v>88.775779999999997</v>
      </c>
    </row>
    <row r="98" spans="1:3" x14ac:dyDescent="0.25">
      <c r="A98" s="7">
        <v>871.82483000000002</v>
      </c>
      <c r="B98" s="7">
        <v>89.925719999999998</v>
      </c>
      <c r="C98" s="7">
        <v>89.151200000000003</v>
      </c>
    </row>
    <row r="99" spans="1:3" x14ac:dyDescent="0.25">
      <c r="A99" s="7">
        <v>875.68245999999999</v>
      </c>
      <c r="B99" s="7">
        <v>89.818700000000007</v>
      </c>
      <c r="C99" s="7">
        <v>89.629239999999996</v>
      </c>
    </row>
    <row r="100" spans="1:3" x14ac:dyDescent="0.25">
      <c r="A100" s="7">
        <v>879.54010000000005</v>
      </c>
      <c r="B100" s="7">
        <v>89.761840000000007</v>
      </c>
      <c r="C100" s="7">
        <v>89.890820000000005</v>
      </c>
    </row>
    <row r="101" spans="1:3" x14ac:dyDescent="0.25">
      <c r="A101" s="7">
        <v>883.39773000000002</v>
      </c>
      <c r="B101" s="7">
        <v>89.879159999999999</v>
      </c>
      <c r="C101" s="7">
        <v>90.020129999999995</v>
      </c>
    </row>
    <row r="102" spans="1:3" x14ac:dyDescent="0.25">
      <c r="A102" s="7">
        <v>887.25536</v>
      </c>
      <c r="B102" s="7">
        <v>89.982619999999997</v>
      </c>
      <c r="C102" s="7">
        <v>89.666070000000005</v>
      </c>
    </row>
    <row r="103" spans="1:3" x14ac:dyDescent="0.25">
      <c r="A103" s="7">
        <v>891.11298999999997</v>
      </c>
      <c r="B103" s="7">
        <v>89.960549999999998</v>
      </c>
      <c r="C103" s="7">
        <v>89.499440000000007</v>
      </c>
    </row>
    <row r="104" spans="1:3" x14ac:dyDescent="0.25">
      <c r="A104" s="7">
        <v>894.97062000000005</v>
      </c>
      <c r="B104" s="7">
        <v>89.829580000000007</v>
      </c>
      <c r="C104" s="7">
        <v>89.48742</v>
      </c>
    </row>
    <row r="105" spans="1:3" x14ac:dyDescent="0.25">
      <c r="A105" s="7">
        <v>898.82826</v>
      </c>
      <c r="B105" s="7">
        <v>90.187820000000002</v>
      </c>
      <c r="C105" s="7">
        <v>89.628519999999995</v>
      </c>
    </row>
    <row r="106" spans="1:3" x14ac:dyDescent="0.25">
      <c r="A106" s="7">
        <v>902.68588999999997</v>
      </c>
      <c r="B106" s="7">
        <v>90.309389999999993</v>
      </c>
      <c r="C106" s="7">
        <v>89.698499999999996</v>
      </c>
    </row>
    <row r="107" spans="1:3" x14ac:dyDescent="0.25">
      <c r="A107" s="7">
        <v>906.54351999999994</v>
      </c>
      <c r="B107" s="7">
        <v>90.404979999999995</v>
      </c>
      <c r="C107" s="7">
        <v>89.72099</v>
      </c>
    </row>
    <row r="108" spans="1:3" x14ac:dyDescent="0.25">
      <c r="A108" s="7">
        <v>910.40115000000003</v>
      </c>
      <c r="B108" s="7">
        <v>90.602739999999997</v>
      </c>
      <c r="C108" s="7">
        <v>89.875910000000005</v>
      </c>
    </row>
    <row r="109" spans="1:3" x14ac:dyDescent="0.25">
      <c r="A109" s="7">
        <v>914.25878</v>
      </c>
      <c r="B109" s="7">
        <v>90.571700000000007</v>
      </c>
      <c r="C109" s="7">
        <v>89.999070000000003</v>
      </c>
    </row>
    <row r="110" spans="1:3" x14ac:dyDescent="0.25">
      <c r="A110" s="7">
        <v>918.11641999999995</v>
      </c>
      <c r="B110" s="7">
        <v>90.697490000000002</v>
      </c>
      <c r="C110" s="7">
        <v>90.008039999999994</v>
      </c>
    </row>
    <row r="111" spans="1:3" x14ac:dyDescent="0.25">
      <c r="A111" s="7">
        <v>921.97405000000003</v>
      </c>
      <c r="B111" s="7">
        <v>90.930570000000003</v>
      </c>
      <c r="C111" s="7">
        <v>90.391180000000006</v>
      </c>
    </row>
    <row r="112" spans="1:3" x14ac:dyDescent="0.25">
      <c r="A112" s="7">
        <v>925.83168000000001</v>
      </c>
      <c r="B112" s="7">
        <v>91.07996</v>
      </c>
      <c r="C112" s="7">
        <v>90.760999999999996</v>
      </c>
    </row>
    <row r="113" spans="1:3" x14ac:dyDescent="0.25">
      <c r="A113" s="7">
        <v>929.68930999999998</v>
      </c>
      <c r="B113" s="7">
        <v>91.104370000000003</v>
      </c>
      <c r="C113" s="7">
        <v>90.808359999999993</v>
      </c>
    </row>
    <row r="114" spans="1:3" x14ac:dyDescent="0.25">
      <c r="A114" s="7">
        <v>933.54693999999995</v>
      </c>
      <c r="B114" s="7">
        <v>91.200819999999993</v>
      </c>
      <c r="C114" s="7">
        <v>90.932860000000005</v>
      </c>
    </row>
    <row r="115" spans="1:3" x14ac:dyDescent="0.25">
      <c r="A115" s="7">
        <v>937.40458000000001</v>
      </c>
      <c r="B115" s="7">
        <v>91.193960000000004</v>
      </c>
      <c r="C115" s="7">
        <v>90.667379999999994</v>
      </c>
    </row>
    <row r="116" spans="1:3" x14ac:dyDescent="0.25">
      <c r="A116" s="7">
        <v>941.26220999999998</v>
      </c>
      <c r="B116" s="7">
        <v>91.224180000000004</v>
      </c>
      <c r="C116" s="7">
        <v>90.42989</v>
      </c>
    </row>
    <row r="117" spans="1:3" x14ac:dyDescent="0.25">
      <c r="A117" s="7">
        <v>945.11983999999995</v>
      </c>
      <c r="B117" s="7">
        <v>91.307569999999998</v>
      </c>
      <c r="C117" s="7">
        <v>90.540149999999997</v>
      </c>
    </row>
    <row r="118" spans="1:3" x14ac:dyDescent="0.25">
      <c r="A118" s="7">
        <v>948.97747000000004</v>
      </c>
      <c r="B118" s="7">
        <v>91.315520000000006</v>
      </c>
      <c r="C118" s="7">
        <v>90.594729999999998</v>
      </c>
    </row>
    <row r="119" spans="1:3" x14ac:dyDescent="0.25">
      <c r="A119" s="7">
        <v>952.83510000000001</v>
      </c>
      <c r="B119" s="7">
        <v>91.129000000000005</v>
      </c>
      <c r="C119" s="7">
        <v>90.433279999999996</v>
      </c>
    </row>
    <row r="120" spans="1:3" x14ac:dyDescent="0.25">
      <c r="A120" s="7">
        <v>956.69273999999996</v>
      </c>
      <c r="B120" s="7">
        <v>90.863339999999994</v>
      </c>
      <c r="C120" s="7">
        <v>90.368880000000004</v>
      </c>
    </row>
    <row r="121" spans="1:3" x14ac:dyDescent="0.25">
      <c r="A121" s="7">
        <v>960.55037000000004</v>
      </c>
      <c r="B121" s="7">
        <v>90.904129999999995</v>
      </c>
      <c r="C121" s="7">
        <v>90.265820000000005</v>
      </c>
    </row>
    <row r="122" spans="1:3" x14ac:dyDescent="0.25">
      <c r="A122" s="7">
        <v>964.40800000000002</v>
      </c>
      <c r="B122" s="7">
        <v>91.164190000000005</v>
      </c>
      <c r="C122" s="7">
        <v>90.279750000000007</v>
      </c>
    </row>
    <row r="123" spans="1:3" x14ac:dyDescent="0.25">
      <c r="A123" s="7">
        <v>968.26562999999999</v>
      </c>
      <c r="B123" s="7">
        <v>91.309439999999995</v>
      </c>
      <c r="C123" s="7">
        <v>90.296499999999995</v>
      </c>
    </row>
    <row r="124" spans="1:3" x14ac:dyDescent="0.25">
      <c r="A124" s="7">
        <v>972.12325999999996</v>
      </c>
      <c r="B124" s="7">
        <v>91.133669999999995</v>
      </c>
      <c r="C124" s="7">
        <v>90.111180000000004</v>
      </c>
    </row>
    <row r="125" spans="1:3" x14ac:dyDescent="0.25">
      <c r="A125" s="7">
        <v>975.98090000000002</v>
      </c>
      <c r="B125" s="7">
        <v>90.912459999999996</v>
      </c>
      <c r="C125" s="7">
        <v>89.674340000000001</v>
      </c>
    </row>
    <row r="126" spans="1:3" x14ac:dyDescent="0.25">
      <c r="A126" s="7">
        <v>979.83852999999999</v>
      </c>
      <c r="B126" s="7">
        <v>90.703919999999997</v>
      </c>
      <c r="C126" s="7">
        <v>89.348640000000003</v>
      </c>
    </row>
    <row r="127" spans="1:3" x14ac:dyDescent="0.25">
      <c r="A127" s="7">
        <v>983.69615999999996</v>
      </c>
      <c r="B127" s="7">
        <v>90.471549999999993</v>
      </c>
      <c r="C127" s="7">
        <v>89.482420000000005</v>
      </c>
    </row>
    <row r="128" spans="1:3" x14ac:dyDescent="0.25">
      <c r="A128" s="7">
        <v>987.55379000000005</v>
      </c>
      <c r="B128" s="7">
        <v>90.425399999999996</v>
      </c>
      <c r="C128" s="7">
        <v>89.419359999999998</v>
      </c>
    </row>
    <row r="129" spans="1:3" x14ac:dyDescent="0.25">
      <c r="A129" s="7">
        <v>991.41142000000002</v>
      </c>
      <c r="B129" s="7">
        <v>90.404640000000001</v>
      </c>
      <c r="C129" s="7">
        <v>89.341750000000005</v>
      </c>
    </row>
    <row r="130" spans="1:3" x14ac:dyDescent="0.25">
      <c r="A130" s="7">
        <v>995.26905999999997</v>
      </c>
      <c r="B130" s="7">
        <v>90.189599999999999</v>
      </c>
      <c r="C130" s="7">
        <v>89.240939999999995</v>
      </c>
    </row>
    <row r="131" spans="1:3" x14ac:dyDescent="0.25">
      <c r="A131" s="7">
        <v>999.12669000000005</v>
      </c>
      <c r="B131" s="7">
        <v>89.820130000000006</v>
      </c>
      <c r="C131" s="7">
        <v>88.991950000000003</v>
      </c>
    </row>
    <row r="132" spans="1:3" x14ac:dyDescent="0.25">
      <c r="A132" s="7">
        <v>1002.98432</v>
      </c>
      <c r="B132" s="7">
        <v>89.561670000000007</v>
      </c>
      <c r="C132" s="7">
        <v>88.748990000000006</v>
      </c>
    </row>
    <row r="133" spans="1:3" x14ac:dyDescent="0.25">
      <c r="A133" s="7">
        <v>1006.84195</v>
      </c>
      <c r="B133" s="7">
        <v>89.704269999999994</v>
      </c>
      <c r="C133" s="7">
        <v>88.826030000000003</v>
      </c>
    </row>
    <row r="134" spans="1:3" x14ac:dyDescent="0.25">
      <c r="A134" s="7">
        <v>1010.69958</v>
      </c>
      <c r="B134" s="7">
        <v>89.764099999999999</v>
      </c>
      <c r="C134" s="7">
        <v>88.893100000000004</v>
      </c>
    </row>
    <row r="135" spans="1:3" x14ac:dyDescent="0.25">
      <c r="A135" s="7">
        <v>1014.55722</v>
      </c>
      <c r="B135" s="7">
        <v>89.430019999999999</v>
      </c>
      <c r="C135" s="7">
        <v>88.803259999999995</v>
      </c>
    </row>
    <row r="136" spans="1:3" x14ac:dyDescent="0.25">
      <c r="A136" s="7">
        <v>1018.41485</v>
      </c>
      <c r="B136" s="7">
        <v>89.083969999999994</v>
      </c>
      <c r="C136" s="7">
        <v>88.743920000000003</v>
      </c>
    </row>
    <row r="137" spans="1:3" x14ac:dyDescent="0.25">
      <c r="A137" s="7">
        <v>1022.27248</v>
      </c>
      <c r="B137" s="7">
        <v>88.869929999999997</v>
      </c>
      <c r="C137" s="7">
        <v>88.682640000000006</v>
      </c>
    </row>
    <row r="138" spans="1:3" x14ac:dyDescent="0.25">
      <c r="A138" s="7">
        <v>1026.1301100000001</v>
      </c>
      <c r="B138" s="7">
        <v>88.645480000000006</v>
      </c>
      <c r="C138" s="7">
        <v>88.782629999999997</v>
      </c>
    </row>
    <row r="139" spans="1:3" x14ac:dyDescent="0.25">
      <c r="A139" s="7">
        <v>1029.98774</v>
      </c>
      <c r="B139" s="7">
        <v>88.461399999999998</v>
      </c>
      <c r="C139" s="7">
        <v>88.942099999999996</v>
      </c>
    </row>
    <row r="140" spans="1:3" x14ac:dyDescent="0.25">
      <c r="A140" s="7">
        <v>1033.84538</v>
      </c>
      <c r="B140" s="7">
        <v>88.285820000000001</v>
      </c>
      <c r="C140" s="7">
        <v>89.019499999999994</v>
      </c>
    </row>
    <row r="141" spans="1:3" x14ac:dyDescent="0.25">
      <c r="A141" s="7">
        <v>1037.7030099999999</v>
      </c>
      <c r="B141" s="7">
        <v>87.921859999999995</v>
      </c>
      <c r="C141" s="7">
        <v>89.059510000000003</v>
      </c>
    </row>
    <row r="142" spans="1:3" x14ac:dyDescent="0.25">
      <c r="A142" s="7">
        <v>1041.5606399999999</v>
      </c>
      <c r="B142" s="7">
        <v>87.731039999999993</v>
      </c>
      <c r="C142" s="7">
        <v>89.290499999999994</v>
      </c>
    </row>
    <row r="143" spans="1:3" x14ac:dyDescent="0.25">
      <c r="A143" s="7">
        <v>1045.4182699999999</v>
      </c>
      <c r="B143" s="7">
        <v>87.714190000000002</v>
      </c>
      <c r="C143" s="7">
        <v>89.732669999999999</v>
      </c>
    </row>
    <row r="144" spans="1:3" x14ac:dyDescent="0.25">
      <c r="A144" s="7">
        <v>1049.2759000000001</v>
      </c>
      <c r="B144" s="7">
        <v>87.691209999999998</v>
      </c>
      <c r="C144" s="7">
        <v>90.267560000000003</v>
      </c>
    </row>
    <row r="145" spans="1:3" x14ac:dyDescent="0.25">
      <c r="A145" s="7">
        <v>1053.13354</v>
      </c>
      <c r="B145" s="7">
        <v>87.638189999999994</v>
      </c>
      <c r="C145" s="7">
        <v>90.599419999999995</v>
      </c>
    </row>
    <row r="146" spans="1:3" x14ac:dyDescent="0.25">
      <c r="A146" s="7">
        <v>1056.99117</v>
      </c>
      <c r="B146" s="7">
        <v>87.428970000000007</v>
      </c>
      <c r="C146" s="7">
        <v>90.468209999999999</v>
      </c>
    </row>
    <row r="147" spans="1:3" x14ac:dyDescent="0.25">
      <c r="A147" s="7">
        <v>1060.8488</v>
      </c>
      <c r="B147" s="7">
        <v>87.260319999999993</v>
      </c>
      <c r="C147" s="7">
        <v>90.383099999999999</v>
      </c>
    </row>
    <row r="148" spans="1:3" x14ac:dyDescent="0.25">
      <c r="A148" s="7">
        <v>1064.70643</v>
      </c>
      <c r="B148" s="7">
        <v>87.182609999999997</v>
      </c>
      <c r="C148" s="7">
        <v>90.794449999999998</v>
      </c>
    </row>
    <row r="149" spans="1:3" x14ac:dyDescent="0.25">
      <c r="A149" s="7">
        <v>1068.5640599999999</v>
      </c>
      <c r="B149" s="7">
        <v>87.26576</v>
      </c>
      <c r="C149" s="7">
        <v>90.854910000000004</v>
      </c>
    </row>
    <row r="150" spans="1:3" x14ac:dyDescent="0.25">
      <c r="A150" s="7">
        <v>1072.4217000000001</v>
      </c>
      <c r="B150" s="7">
        <v>87.160570000000007</v>
      </c>
      <c r="C150" s="7">
        <v>90.905360000000002</v>
      </c>
    </row>
    <row r="151" spans="1:3" x14ac:dyDescent="0.25">
      <c r="A151" s="7">
        <v>1076.2793300000001</v>
      </c>
      <c r="B151" s="7">
        <v>86.961259999999996</v>
      </c>
      <c r="C151" s="7">
        <v>90.998270000000005</v>
      </c>
    </row>
    <row r="152" spans="1:3" x14ac:dyDescent="0.25">
      <c r="A152" s="7">
        <v>1080.13696</v>
      </c>
      <c r="B152" s="7">
        <v>86.896699999999996</v>
      </c>
      <c r="C152" s="7">
        <v>91.284520000000001</v>
      </c>
    </row>
    <row r="153" spans="1:3" x14ac:dyDescent="0.25">
      <c r="A153" s="7">
        <v>1083.99459</v>
      </c>
      <c r="B153" s="7">
        <v>86.747339999999994</v>
      </c>
      <c r="C153" s="7">
        <v>91.559970000000007</v>
      </c>
    </row>
    <row r="154" spans="1:3" x14ac:dyDescent="0.25">
      <c r="A154" s="7">
        <v>1087.85222</v>
      </c>
      <c r="B154" s="7">
        <v>86.712850000000003</v>
      </c>
      <c r="C154" s="7">
        <v>91.697630000000004</v>
      </c>
    </row>
    <row r="155" spans="1:3" x14ac:dyDescent="0.25">
      <c r="A155" s="7">
        <v>1091.7098599999999</v>
      </c>
      <c r="B155" s="7">
        <v>86.873480000000001</v>
      </c>
      <c r="C155" s="7">
        <v>91.924440000000004</v>
      </c>
    </row>
    <row r="156" spans="1:3" x14ac:dyDescent="0.25">
      <c r="A156" s="7">
        <v>1095.5674899999999</v>
      </c>
      <c r="B156" s="7">
        <v>86.990189999999998</v>
      </c>
      <c r="C156" s="7">
        <v>92.105429999999998</v>
      </c>
    </row>
    <row r="157" spans="1:3" x14ac:dyDescent="0.25">
      <c r="A157" s="7">
        <v>1099.4251200000001</v>
      </c>
      <c r="B157" s="7">
        <v>87.149280000000005</v>
      </c>
      <c r="C157" s="7">
        <v>92.119069999999994</v>
      </c>
    </row>
    <row r="158" spans="1:3" x14ac:dyDescent="0.25">
      <c r="A158" s="7">
        <v>1103.2827500000001</v>
      </c>
      <c r="B158" s="7">
        <v>87.5214</v>
      </c>
      <c r="C158" s="7">
        <v>92.232690000000005</v>
      </c>
    </row>
    <row r="159" spans="1:3" x14ac:dyDescent="0.25">
      <c r="A159" s="7">
        <v>1107.1403800000001</v>
      </c>
      <c r="B159" s="7">
        <v>87.650769999999994</v>
      </c>
      <c r="C159" s="7">
        <v>92.336740000000006</v>
      </c>
    </row>
    <row r="160" spans="1:3" x14ac:dyDescent="0.25">
      <c r="A160" s="7">
        <v>1110.99802</v>
      </c>
      <c r="B160" s="7">
        <v>87.814589999999995</v>
      </c>
      <c r="C160" s="7">
        <v>92.436700000000002</v>
      </c>
    </row>
    <row r="161" spans="1:3" x14ac:dyDescent="0.25">
      <c r="A161" s="7">
        <v>1114.85565</v>
      </c>
      <c r="B161" s="7">
        <v>88.309479999999994</v>
      </c>
      <c r="C161" s="7">
        <v>92.673900000000003</v>
      </c>
    </row>
    <row r="162" spans="1:3" x14ac:dyDescent="0.25">
      <c r="A162" s="7">
        <v>1118.7132799999999</v>
      </c>
      <c r="B162" s="7">
        <v>88.783230000000003</v>
      </c>
      <c r="C162" s="7">
        <v>92.990650000000002</v>
      </c>
    </row>
    <row r="163" spans="1:3" x14ac:dyDescent="0.25">
      <c r="A163" s="7">
        <v>1122.5709099999999</v>
      </c>
      <c r="B163" s="7">
        <v>89.294709999999995</v>
      </c>
      <c r="C163" s="7">
        <v>93.140199999999993</v>
      </c>
    </row>
    <row r="164" spans="1:3" x14ac:dyDescent="0.25">
      <c r="A164" s="7">
        <v>1126.4285400000001</v>
      </c>
      <c r="B164" s="7">
        <v>89.566919999999996</v>
      </c>
      <c r="C164" s="7">
        <v>93.398309999999995</v>
      </c>
    </row>
    <row r="165" spans="1:3" x14ac:dyDescent="0.25">
      <c r="A165" s="7">
        <v>1130.2861800000001</v>
      </c>
      <c r="B165" s="7">
        <v>90.000619999999998</v>
      </c>
      <c r="C165" s="7">
        <v>93.654110000000003</v>
      </c>
    </row>
    <row r="166" spans="1:3" x14ac:dyDescent="0.25">
      <c r="A166" s="7">
        <v>1134.14381</v>
      </c>
      <c r="B166" s="7">
        <v>90.224040000000002</v>
      </c>
      <c r="C166" s="7">
        <v>93.913449999999997</v>
      </c>
    </row>
    <row r="167" spans="1:3" x14ac:dyDescent="0.25">
      <c r="A167" s="7">
        <v>1138.00144</v>
      </c>
      <c r="B167" s="7">
        <v>90.515919999999994</v>
      </c>
      <c r="C167" s="7">
        <v>94.35</v>
      </c>
    </row>
    <row r="168" spans="1:3" x14ac:dyDescent="0.25">
      <c r="A168" s="7">
        <v>1141.85907</v>
      </c>
      <c r="B168" s="7">
        <v>91.067099999999996</v>
      </c>
      <c r="C168" s="7">
        <v>94.664689999999993</v>
      </c>
    </row>
    <row r="169" spans="1:3" x14ac:dyDescent="0.25">
      <c r="A169" s="7">
        <v>1145.7166999999999</v>
      </c>
      <c r="B169" s="7">
        <v>91.437349999999995</v>
      </c>
      <c r="C169" s="7">
        <v>94.727270000000004</v>
      </c>
    </row>
    <row r="170" spans="1:3" x14ac:dyDescent="0.25">
      <c r="A170" s="7">
        <v>1149.5743399999999</v>
      </c>
      <c r="B170" s="7">
        <v>91.358419999999995</v>
      </c>
      <c r="C170" s="7">
        <v>94.809460000000001</v>
      </c>
    </row>
    <row r="171" spans="1:3" x14ac:dyDescent="0.25">
      <c r="A171" s="7">
        <v>1153.4319700000001</v>
      </c>
      <c r="B171" s="7">
        <v>91.151359999999997</v>
      </c>
      <c r="C171" s="7">
        <v>95.018039999999999</v>
      </c>
    </row>
    <row r="172" spans="1:3" x14ac:dyDescent="0.25">
      <c r="A172" s="7">
        <v>1157.2896000000001</v>
      </c>
      <c r="B172" s="7">
        <v>91.226529999999997</v>
      </c>
      <c r="C172" s="7">
        <v>94.942769999999996</v>
      </c>
    </row>
    <row r="173" spans="1:3" x14ac:dyDescent="0.25">
      <c r="A173" s="7">
        <v>1161.14723</v>
      </c>
      <c r="B173" s="7">
        <v>91.613590000000002</v>
      </c>
      <c r="C173" s="7">
        <v>94.713250000000002</v>
      </c>
    </row>
    <row r="174" spans="1:3" x14ac:dyDescent="0.25">
      <c r="A174" s="7">
        <v>1165.00486</v>
      </c>
      <c r="B174" s="7">
        <v>91.971819999999994</v>
      </c>
      <c r="C174" s="7">
        <v>94.767830000000004</v>
      </c>
    </row>
    <row r="175" spans="1:3" x14ac:dyDescent="0.25">
      <c r="A175" s="7">
        <v>1168.8625</v>
      </c>
      <c r="B175" s="7">
        <v>92.308689999999999</v>
      </c>
      <c r="C175" s="7">
        <v>95.043189999999996</v>
      </c>
    </row>
    <row r="176" spans="1:3" x14ac:dyDescent="0.25">
      <c r="A176" s="7">
        <v>1172.7201299999999</v>
      </c>
      <c r="B176" s="7">
        <v>92.527249999999995</v>
      </c>
      <c r="C176" s="7">
        <v>95.158349999999999</v>
      </c>
    </row>
    <row r="177" spans="1:3" x14ac:dyDescent="0.25">
      <c r="A177" s="7">
        <v>1176.5777599999999</v>
      </c>
      <c r="B177" s="7">
        <v>92.733019999999996</v>
      </c>
      <c r="C177" s="7">
        <v>95.315150000000003</v>
      </c>
    </row>
    <row r="178" spans="1:3" x14ac:dyDescent="0.25">
      <c r="A178" s="7">
        <v>1180.4353900000001</v>
      </c>
      <c r="B178" s="7">
        <v>93.078559999999996</v>
      </c>
      <c r="C178" s="7">
        <v>95.385570000000001</v>
      </c>
    </row>
    <row r="179" spans="1:3" x14ac:dyDescent="0.25">
      <c r="A179" s="7">
        <v>1184.2930200000001</v>
      </c>
      <c r="B179" s="7">
        <v>93.570350000000005</v>
      </c>
      <c r="C179" s="7">
        <v>95.384020000000007</v>
      </c>
    </row>
    <row r="180" spans="1:3" x14ac:dyDescent="0.25">
      <c r="A180" s="7">
        <v>1188.15066</v>
      </c>
      <c r="B180" s="7">
        <v>93.858459999999994</v>
      </c>
      <c r="C180" s="7">
        <v>95.418080000000003</v>
      </c>
    </row>
    <row r="181" spans="1:3" x14ac:dyDescent="0.25">
      <c r="A181" s="7">
        <v>1192.00829</v>
      </c>
      <c r="B181" s="7">
        <v>94.010159999999999</v>
      </c>
      <c r="C181" s="7">
        <v>95.718320000000006</v>
      </c>
    </row>
    <row r="182" spans="1:3" x14ac:dyDescent="0.25">
      <c r="A182" s="7">
        <v>1195.86592</v>
      </c>
      <c r="B182" s="7">
        <v>94.192660000000004</v>
      </c>
      <c r="C182" s="7">
        <v>95.901790000000005</v>
      </c>
    </row>
    <row r="183" spans="1:3" x14ac:dyDescent="0.25">
      <c r="A183" s="7">
        <v>1199.7235499999999</v>
      </c>
      <c r="B183" s="7">
        <v>94.54316</v>
      </c>
      <c r="C183" s="7">
        <v>95.849050000000005</v>
      </c>
    </row>
    <row r="184" spans="1:3" x14ac:dyDescent="0.25">
      <c r="A184" s="7">
        <v>1203.5811799999999</v>
      </c>
      <c r="B184" s="7">
        <v>94.977429999999998</v>
      </c>
      <c r="C184" s="7">
        <v>95.827659999999995</v>
      </c>
    </row>
    <row r="185" spans="1:3" x14ac:dyDescent="0.25">
      <c r="A185" s="7">
        <v>1207.4388200000001</v>
      </c>
      <c r="B185" s="7">
        <v>95.269840000000002</v>
      </c>
      <c r="C185" s="7">
        <v>95.894009999999994</v>
      </c>
    </row>
    <row r="186" spans="1:3" x14ac:dyDescent="0.25">
      <c r="A186" s="7">
        <v>1211.29645</v>
      </c>
      <c r="B186" s="7">
        <v>95.536789999999996</v>
      </c>
      <c r="C186" s="7">
        <v>95.914559999999994</v>
      </c>
    </row>
    <row r="187" spans="1:3" x14ac:dyDescent="0.25">
      <c r="A187" s="7">
        <v>1215.15408</v>
      </c>
      <c r="B187" s="7">
        <v>95.730909999999994</v>
      </c>
      <c r="C187" s="7">
        <v>95.858260000000001</v>
      </c>
    </row>
    <row r="188" spans="1:3" x14ac:dyDescent="0.25">
      <c r="A188" s="7">
        <v>1219.01171</v>
      </c>
      <c r="B188" s="7">
        <v>95.860910000000004</v>
      </c>
      <c r="C188" s="7">
        <v>95.744060000000005</v>
      </c>
    </row>
    <row r="189" spans="1:3" x14ac:dyDescent="0.25">
      <c r="A189" s="7">
        <v>1222.86934</v>
      </c>
      <c r="B189" s="7">
        <v>96.069400000000002</v>
      </c>
      <c r="C189" s="7">
        <v>95.571179999999998</v>
      </c>
    </row>
    <row r="190" spans="1:3" x14ac:dyDescent="0.25">
      <c r="A190" s="7">
        <v>1226.7269799999999</v>
      </c>
      <c r="B190" s="7">
        <v>96.264939999999996</v>
      </c>
      <c r="C190" s="7">
        <v>95.405559999999994</v>
      </c>
    </row>
    <row r="191" spans="1:3" x14ac:dyDescent="0.25">
      <c r="A191" s="7">
        <v>1230.5846100000001</v>
      </c>
      <c r="B191" s="7">
        <v>96.525260000000003</v>
      </c>
      <c r="C191" s="7">
        <v>95.480819999999994</v>
      </c>
    </row>
    <row r="192" spans="1:3" x14ac:dyDescent="0.25">
      <c r="A192" s="7">
        <v>1234.4422400000001</v>
      </c>
      <c r="B192" s="7">
        <v>96.842619999999997</v>
      </c>
      <c r="C192" s="7">
        <v>95.541960000000003</v>
      </c>
    </row>
    <row r="193" spans="1:3" x14ac:dyDescent="0.25">
      <c r="A193" s="7">
        <v>1238.2998700000001</v>
      </c>
      <c r="B193" s="7">
        <v>97.016220000000004</v>
      </c>
      <c r="C193" s="7">
        <v>95.556820000000002</v>
      </c>
    </row>
    <row r="194" spans="1:3" x14ac:dyDescent="0.25">
      <c r="A194" s="7">
        <v>1242.1575</v>
      </c>
      <c r="B194" s="7">
        <v>97.124930000000006</v>
      </c>
      <c r="C194" s="7">
        <v>95.464590000000001</v>
      </c>
    </row>
    <row r="195" spans="1:3" x14ac:dyDescent="0.25">
      <c r="A195" s="7">
        <v>1246.01514</v>
      </c>
      <c r="B195" s="7">
        <v>97.310199999999995</v>
      </c>
      <c r="C195" s="7">
        <v>95.222669999999994</v>
      </c>
    </row>
    <row r="196" spans="1:3" x14ac:dyDescent="0.25">
      <c r="A196" s="7">
        <v>1249.8727699999999</v>
      </c>
      <c r="B196" s="7">
        <v>97.689620000000005</v>
      </c>
      <c r="C196" s="7">
        <v>95.068070000000006</v>
      </c>
    </row>
    <row r="197" spans="1:3" x14ac:dyDescent="0.25">
      <c r="A197" s="7">
        <v>1253.7303999999999</v>
      </c>
      <c r="B197" s="7">
        <v>98.099490000000003</v>
      </c>
      <c r="C197" s="7">
        <v>94.711590000000001</v>
      </c>
    </row>
    <row r="198" spans="1:3" x14ac:dyDescent="0.25">
      <c r="A198" s="7">
        <v>1257.5880299999999</v>
      </c>
      <c r="B198" s="7">
        <v>98.302629999999994</v>
      </c>
      <c r="C198" s="7">
        <v>94.252780000000001</v>
      </c>
    </row>
    <row r="199" spans="1:3" x14ac:dyDescent="0.25">
      <c r="A199" s="7">
        <v>1261.4456600000001</v>
      </c>
      <c r="B199" s="7">
        <v>98.447469999999996</v>
      </c>
      <c r="C199" s="7">
        <v>93.663169999999994</v>
      </c>
    </row>
    <row r="200" spans="1:3" x14ac:dyDescent="0.25">
      <c r="A200" s="7">
        <v>1265.3033</v>
      </c>
      <c r="B200" s="7">
        <v>98.594980000000007</v>
      </c>
      <c r="C200" s="7">
        <v>93.236509999999996</v>
      </c>
    </row>
    <row r="201" spans="1:3" x14ac:dyDescent="0.25">
      <c r="A201" s="7">
        <v>1269.16093</v>
      </c>
      <c r="B201" s="7">
        <v>98.552210000000002</v>
      </c>
      <c r="C201" s="7">
        <v>93.297460000000001</v>
      </c>
    </row>
    <row r="202" spans="1:3" x14ac:dyDescent="0.25">
      <c r="A202" s="7">
        <v>1273.01856</v>
      </c>
      <c r="B202" s="7">
        <v>98.766670000000005</v>
      </c>
      <c r="C202" s="7">
        <v>93.727260000000001</v>
      </c>
    </row>
    <row r="203" spans="1:3" x14ac:dyDescent="0.25">
      <c r="A203" s="7">
        <v>1276.87619</v>
      </c>
      <c r="B203" s="7">
        <v>98.972530000000006</v>
      </c>
      <c r="C203" s="7">
        <v>94.375579999999999</v>
      </c>
    </row>
    <row r="204" spans="1:3" x14ac:dyDescent="0.25">
      <c r="A204" s="7">
        <v>1280.7338199999999</v>
      </c>
      <c r="B204" s="7">
        <v>98.996560000000002</v>
      </c>
      <c r="C204" s="7">
        <v>95.004260000000002</v>
      </c>
    </row>
    <row r="205" spans="1:3" x14ac:dyDescent="0.25">
      <c r="A205" s="7">
        <v>1284.5914600000001</v>
      </c>
      <c r="B205" s="7">
        <v>98.923479999999998</v>
      </c>
      <c r="C205" s="7">
        <v>95.362080000000006</v>
      </c>
    </row>
    <row r="206" spans="1:3" x14ac:dyDescent="0.25">
      <c r="A206" s="7">
        <v>1288.4490900000001</v>
      </c>
      <c r="B206" s="7">
        <v>98.968580000000003</v>
      </c>
      <c r="C206" s="7">
        <v>95.339960000000005</v>
      </c>
    </row>
    <row r="207" spans="1:3" x14ac:dyDescent="0.25">
      <c r="A207" s="7">
        <v>1292.30672</v>
      </c>
      <c r="B207" s="7">
        <v>98.997870000000006</v>
      </c>
      <c r="C207" s="7">
        <v>95.126949999999994</v>
      </c>
    </row>
    <row r="208" spans="1:3" x14ac:dyDescent="0.25">
      <c r="A208" s="7">
        <v>1296.16435</v>
      </c>
      <c r="B208" s="7">
        <v>98.897170000000003</v>
      </c>
      <c r="C208" s="7">
        <v>94.964200000000005</v>
      </c>
    </row>
    <row r="209" spans="1:3" x14ac:dyDescent="0.25">
      <c r="A209" s="7">
        <v>1300.02198</v>
      </c>
      <c r="B209" s="7">
        <v>98.945779999999999</v>
      </c>
      <c r="C209" s="7">
        <v>94.746579999999994</v>
      </c>
    </row>
    <row r="210" spans="1:3" x14ac:dyDescent="0.25">
      <c r="A210" s="7">
        <v>1303.8796199999999</v>
      </c>
      <c r="B210" s="7">
        <v>99.060329999999993</v>
      </c>
      <c r="C210" s="7">
        <v>94.647869999999998</v>
      </c>
    </row>
    <row r="211" spans="1:3" x14ac:dyDescent="0.25">
      <c r="A211" s="7">
        <v>1307.7372499999999</v>
      </c>
      <c r="B211" s="7">
        <v>99.040869999999998</v>
      </c>
      <c r="C211" s="7">
        <v>94.679209999999998</v>
      </c>
    </row>
    <row r="212" spans="1:3" x14ac:dyDescent="0.25">
      <c r="A212" s="7">
        <v>1311.5948800000001</v>
      </c>
      <c r="B212" s="7">
        <v>98.860699999999994</v>
      </c>
      <c r="C212" s="7">
        <v>94.644620000000003</v>
      </c>
    </row>
    <row r="213" spans="1:3" x14ac:dyDescent="0.25">
      <c r="A213" s="7">
        <v>1315.4525100000001</v>
      </c>
      <c r="B213" s="7">
        <v>98.833870000000005</v>
      </c>
      <c r="C213" s="7">
        <v>94.551850000000002</v>
      </c>
    </row>
    <row r="214" spans="1:3" x14ac:dyDescent="0.25">
      <c r="A214" s="7">
        <v>1319.31014</v>
      </c>
      <c r="B214" s="7">
        <v>98.818830000000005</v>
      </c>
      <c r="C214" s="7">
        <v>94.428820000000002</v>
      </c>
    </row>
    <row r="215" spans="1:3" x14ac:dyDescent="0.25">
      <c r="A215" s="7">
        <v>1323.16778</v>
      </c>
      <c r="B215" s="7">
        <v>98.961370000000002</v>
      </c>
      <c r="C215" s="7">
        <v>94.408389999999997</v>
      </c>
    </row>
    <row r="216" spans="1:3" x14ac:dyDescent="0.25">
      <c r="A216" s="7">
        <v>1327.02541</v>
      </c>
      <c r="B216" s="7">
        <v>99.097589999999997</v>
      </c>
      <c r="C216" s="7">
        <v>94.385099999999994</v>
      </c>
    </row>
    <row r="217" spans="1:3" x14ac:dyDescent="0.25">
      <c r="A217" s="7">
        <v>1330.8830399999999</v>
      </c>
      <c r="B217" s="7">
        <v>99.050129999999996</v>
      </c>
      <c r="C217" s="7">
        <v>94.42989</v>
      </c>
    </row>
    <row r="218" spans="1:3" x14ac:dyDescent="0.25">
      <c r="A218" s="7">
        <v>1334.7406699999999</v>
      </c>
      <c r="B218" s="7">
        <v>99.052999999999997</v>
      </c>
      <c r="C218" s="7">
        <v>94.467680000000001</v>
      </c>
    </row>
    <row r="219" spans="1:3" x14ac:dyDescent="0.25">
      <c r="A219" s="7">
        <v>1338.5983000000001</v>
      </c>
      <c r="B219" s="7">
        <v>99.070440000000005</v>
      </c>
      <c r="C219" s="7">
        <v>94.362899999999996</v>
      </c>
    </row>
    <row r="220" spans="1:3" x14ac:dyDescent="0.25">
      <c r="A220" s="7">
        <v>1342.4559400000001</v>
      </c>
      <c r="B220" s="7">
        <v>99.039839999999998</v>
      </c>
      <c r="C220" s="7">
        <v>94.308809999999994</v>
      </c>
    </row>
    <row r="221" spans="1:3" x14ac:dyDescent="0.25">
      <c r="A221" s="7">
        <v>1346.31357</v>
      </c>
      <c r="B221" s="7">
        <v>98.964579999999998</v>
      </c>
      <c r="C221" s="7">
        <v>94.33963</v>
      </c>
    </row>
    <row r="222" spans="1:3" x14ac:dyDescent="0.25">
      <c r="A222" s="7">
        <v>1350.1712</v>
      </c>
      <c r="B222" s="7">
        <v>98.868660000000006</v>
      </c>
      <c r="C222" s="7">
        <v>94.566460000000006</v>
      </c>
    </row>
    <row r="223" spans="1:3" x14ac:dyDescent="0.25">
      <c r="A223" s="7">
        <v>1354.02883</v>
      </c>
      <c r="B223" s="7">
        <v>98.946860000000001</v>
      </c>
      <c r="C223" s="7">
        <v>94.859790000000004</v>
      </c>
    </row>
    <row r="224" spans="1:3" x14ac:dyDescent="0.25">
      <c r="A224" s="7">
        <v>1357.8864599999999</v>
      </c>
      <c r="B224" s="7">
        <v>99.015209999999996</v>
      </c>
      <c r="C224" s="7">
        <v>94.914320000000004</v>
      </c>
    </row>
    <row r="225" spans="1:3" x14ac:dyDescent="0.25">
      <c r="A225" s="7">
        <v>1361.7440999999999</v>
      </c>
      <c r="B225" s="7">
        <v>98.771879999999996</v>
      </c>
      <c r="C225" s="7">
        <v>94.909499999999994</v>
      </c>
    </row>
    <row r="226" spans="1:3" x14ac:dyDescent="0.25">
      <c r="A226" s="7">
        <v>1365.6017300000001</v>
      </c>
      <c r="B226" s="7">
        <v>98.646039999999999</v>
      </c>
      <c r="C226" s="7">
        <v>94.898129999999995</v>
      </c>
    </row>
    <row r="227" spans="1:3" x14ac:dyDescent="0.25">
      <c r="A227" s="7">
        <v>1369.4593600000001</v>
      </c>
      <c r="B227" s="7">
        <v>98.936530000000005</v>
      </c>
      <c r="C227" s="7">
        <v>94.836209999999994</v>
      </c>
    </row>
    <row r="228" spans="1:3" x14ac:dyDescent="0.25">
      <c r="A228" s="7">
        <v>1373.31699</v>
      </c>
      <c r="B228" s="7">
        <v>98.999080000000006</v>
      </c>
      <c r="C228" s="7">
        <v>94.752070000000003</v>
      </c>
    </row>
    <row r="229" spans="1:3" x14ac:dyDescent="0.25">
      <c r="A229" s="7">
        <v>1377.17462</v>
      </c>
      <c r="B229" s="7">
        <v>98.994010000000003</v>
      </c>
      <c r="C229" s="7">
        <v>94.897959999999998</v>
      </c>
    </row>
    <row r="230" spans="1:3" x14ac:dyDescent="0.25">
      <c r="A230" s="7">
        <v>1381.03226</v>
      </c>
      <c r="B230" s="7">
        <v>99.009050000000002</v>
      </c>
      <c r="C230" s="7">
        <v>94.986080000000001</v>
      </c>
    </row>
    <row r="231" spans="1:3" x14ac:dyDescent="0.25">
      <c r="A231" s="7">
        <v>1384.8898899999999</v>
      </c>
      <c r="B231" s="7">
        <v>98.960220000000007</v>
      </c>
      <c r="C231" s="7">
        <v>94.860169999999997</v>
      </c>
    </row>
    <row r="232" spans="1:3" x14ac:dyDescent="0.25">
      <c r="A232" s="7">
        <v>1388.7475199999999</v>
      </c>
      <c r="B232" s="7">
        <v>98.965159999999997</v>
      </c>
      <c r="C232" s="7">
        <v>94.75676</v>
      </c>
    </row>
    <row r="233" spans="1:3" x14ac:dyDescent="0.25">
      <c r="A233" s="7">
        <v>1392.6051500000001</v>
      </c>
      <c r="B233" s="7">
        <v>99.047280000000001</v>
      </c>
      <c r="C233" s="7">
        <v>94.742720000000006</v>
      </c>
    </row>
    <row r="234" spans="1:3" x14ac:dyDescent="0.25">
      <c r="A234" s="7">
        <v>1396.4627800000001</v>
      </c>
      <c r="B234" s="7">
        <v>99.054130000000001</v>
      </c>
      <c r="C234" s="7">
        <v>94.570319999999995</v>
      </c>
    </row>
    <row r="235" spans="1:3" x14ac:dyDescent="0.25">
      <c r="A235" s="7">
        <v>1400.32042</v>
      </c>
      <c r="B235" s="7">
        <v>98.998009999999994</v>
      </c>
      <c r="C235" s="7">
        <v>94.419240000000002</v>
      </c>
    </row>
    <row r="236" spans="1:3" x14ac:dyDescent="0.25">
      <c r="A236" s="7">
        <v>1404.17805</v>
      </c>
      <c r="B236" s="7">
        <v>99.005229999999997</v>
      </c>
      <c r="C236" s="7">
        <v>94.401240000000001</v>
      </c>
    </row>
    <row r="237" spans="1:3" x14ac:dyDescent="0.25">
      <c r="A237" s="7">
        <v>1408.03568</v>
      </c>
      <c r="B237" s="7">
        <v>98.952110000000005</v>
      </c>
      <c r="C237" s="7">
        <v>94.433400000000006</v>
      </c>
    </row>
    <row r="238" spans="1:3" x14ac:dyDescent="0.25">
      <c r="A238" s="7">
        <v>1411.8933099999999</v>
      </c>
      <c r="B238" s="7">
        <v>98.920950000000005</v>
      </c>
      <c r="C238" s="7">
        <v>94.3827</v>
      </c>
    </row>
    <row r="239" spans="1:3" x14ac:dyDescent="0.25">
      <c r="A239" s="7">
        <v>1415.7509399999999</v>
      </c>
      <c r="B239" s="7">
        <v>98.934550000000002</v>
      </c>
      <c r="C239" s="7">
        <v>94.326970000000003</v>
      </c>
    </row>
    <row r="240" spans="1:3" x14ac:dyDescent="0.25">
      <c r="A240" s="7">
        <v>1419.6085800000001</v>
      </c>
      <c r="B240" s="7">
        <v>98.854510000000005</v>
      </c>
      <c r="C240" s="7">
        <v>94.301450000000003</v>
      </c>
    </row>
    <row r="241" spans="1:3" x14ac:dyDescent="0.25">
      <c r="A241" s="7">
        <v>1423.46621</v>
      </c>
      <c r="B241" s="7">
        <v>98.825370000000007</v>
      </c>
      <c r="C241" s="7">
        <v>94.290989999999994</v>
      </c>
    </row>
    <row r="242" spans="1:3" x14ac:dyDescent="0.25">
      <c r="A242" s="7">
        <v>1427.32384</v>
      </c>
      <c r="B242" s="7">
        <v>98.844099999999997</v>
      </c>
      <c r="C242" s="7">
        <v>94.337069999999997</v>
      </c>
    </row>
    <row r="243" spans="1:3" x14ac:dyDescent="0.25">
      <c r="A243" s="7">
        <v>1431.18147</v>
      </c>
      <c r="B243" s="7">
        <v>98.883859999999999</v>
      </c>
      <c r="C243" s="7">
        <v>94.401179999999997</v>
      </c>
    </row>
    <row r="244" spans="1:3" x14ac:dyDescent="0.25">
      <c r="A244" s="7">
        <v>1435.0391</v>
      </c>
      <c r="B244" s="7">
        <v>98.822860000000006</v>
      </c>
      <c r="C244" s="7">
        <v>94.426929999999999</v>
      </c>
    </row>
    <row r="245" spans="1:3" x14ac:dyDescent="0.25">
      <c r="A245" s="7">
        <v>1438.8967399999999</v>
      </c>
      <c r="B245" s="7">
        <v>98.857429999999994</v>
      </c>
      <c r="C245" s="7">
        <v>94.547839999999994</v>
      </c>
    </row>
    <row r="246" spans="1:3" x14ac:dyDescent="0.25">
      <c r="A246" s="7">
        <v>1442.7543700000001</v>
      </c>
      <c r="B246" s="7">
        <v>98.901169999999993</v>
      </c>
      <c r="C246" s="7">
        <v>94.70975</v>
      </c>
    </row>
    <row r="247" spans="1:3" x14ac:dyDescent="0.25">
      <c r="A247" s="7">
        <v>1446.6120000000001</v>
      </c>
      <c r="B247" s="7">
        <v>98.943060000000003</v>
      </c>
      <c r="C247" s="7">
        <v>94.827709999999996</v>
      </c>
    </row>
    <row r="248" spans="1:3" x14ac:dyDescent="0.25">
      <c r="A248" s="7">
        <v>1450.4696300000001</v>
      </c>
      <c r="B248" s="7">
        <v>98.989159999999998</v>
      </c>
      <c r="C248" s="7">
        <v>94.999489999999994</v>
      </c>
    </row>
    <row r="249" spans="1:3" x14ac:dyDescent="0.25">
      <c r="A249" s="7">
        <v>1454.32726</v>
      </c>
      <c r="B249" s="7">
        <v>98.911320000000003</v>
      </c>
      <c r="C249" s="7">
        <v>95.368369999999999</v>
      </c>
    </row>
    <row r="250" spans="1:3" x14ac:dyDescent="0.25">
      <c r="A250" s="7">
        <v>1458.1849</v>
      </c>
      <c r="B250" s="7">
        <v>98.83417</v>
      </c>
      <c r="C250" s="7">
        <v>95.672870000000003</v>
      </c>
    </row>
    <row r="251" spans="1:3" x14ac:dyDescent="0.25">
      <c r="A251" s="7">
        <v>1462.0425299999999</v>
      </c>
      <c r="B251" s="7">
        <v>98.895669999999996</v>
      </c>
      <c r="C251" s="7">
        <v>95.699359999999999</v>
      </c>
    </row>
    <row r="252" spans="1:3" x14ac:dyDescent="0.25">
      <c r="A252" s="7">
        <v>1465.9001599999999</v>
      </c>
      <c r="B252" s="7">
        <v>98.897909999999996</v>
      </c>
      <c r="C252" s="7">
        <v>95.820149999999998</v>
      </c>
    </row>
    <row r="253" spans="1:3" x14ac:dyDescent="0.25">
      <c r="A253" s="7">
        <v>1469.7577900000001</v>
      </c>
      <c r="B253" s="7">
        <v>98.935429999999997</v>
      </c>
      <c r="C253" s="7">
        <v>96.164820000000006</v>
      </c>
    </row>
    <row r="254" spans="1:3" x14ac:dyDescent="0.25">
      <c r="A254" s="7">
        <v>1473.6154200000001</v>
      </c>
      <c r="B254" s="7">
        <v>98.912080000000003</v>
      </c>
      <c r="C254" s="7">
        <v>96.528989999999993</v>
      </c>
    </row>
    <row r="255" spans="1:3" x14ac:dyDescent="0.25">
      <c r="A255" s="7">
        <v>1477.47306</v>
      </c>
      <c r="B255" s="7">
        <v>98.828860000000006</v>
      </c>
      <c r="C255" s="7">
        <v>96.795869999999994</v>
      </c>
    </row>
    <row r="256" spans="1:3" x14ac:dyDescent="0.25">
      <c r="A256" s="7">
        <v>1481.33069</v>
      </c>
      <c r="B256" s="7">
        <v>98.763729999999995</v>
      </c>
      <c r="C256" s="7">
        <v>97.01164</v>
      </c>
    </row>
    <row r="257" spans="1:3" x14ac:dyDescent="0.25">
      <c r="A257" s="7">
        <v>1485.18832</v>
      </c>
      <c r="B257" s="7">
        <v>98.678229999999999</v>
      </c>
      <c r="C257" s="7">
        <v>97.094430000000003</v>
      </c>
    </row>
    <row r="258" spans="1:3" x14ac:dyDescent="0.25">
      <c r="A258" s="7">
        <v>1489.0459499999999</v>
      </c>
      <c r="B258" s="7">
        <v>98.607810000000001</v>
      </c>
      <c r="C258" s="7">
        <v>97.181439999999995</v>
      </c>
    </row>
    <row r="259" spans="1:3" x14ac:dyDescent="0.25">
      <c r="A259" s="7">
        <v>1492.9035799999999</v>
      </c>
      <c r="B259" s="7">
        <v>98.618830000000003</v>
      </c>
      <c r="C259" s="7">
        <v>97.231840000000005</v>
      </c>
    </row>
    <row r="260" spans="1:3" x14ac:dyDescent="0.25">
      <c r="A260" s="7">
        <v>1496.7612200000001</v>
      </c>
      <c r="B260" s="7">
        <v>98.538219999999995</v>
      </c>
      <c r="C260" s="7">
        <v>97.288560000000004</v>
      </c>
    </row>
    <row r="261" spans="1:3" x14ac:dyDescent="0.25">
      <c r="A261" s="7">
        <v>1500.6188500000001</v>
      </c>
      <c r="B261" s="7">
        <v>98.611149999999995</v>
      </c>
      <c r="C261" s="7">
        <v>97.367789999999999</v>
      </c>
    </row>
    <row r="262" spans="1:3" x14ac:dyDescent="0.25">
      <c r="A262" s="7">
        <v>1504.47648</v>
      </c>
      <c r="B262" s="7">
        <v>98.664609999999996</v>
      </c>
      <c r="C262" s="7">
        <v>97.561859999999996</v>
      </c>
    </row>
    <row r="263" spans="1:3" x14ac:dyDescent="0.25">
      <c r="A263" s="7">
        <v>1508.33411</v>
      </c>
      <c r="B263" s="7">
        <v>98.577979999999997</v>
      </c>
      <c r="C263" s="7">
        <v>97.606470000000002</v>
      </c>
    </row>
    <row r="264" spans="1:3" x14ac:dyDescent="0.25">
      <c r="A264" s="7">
        <v>1512.19174</v>
      </c>
      <c r="B264" s="7">
        <v>98.565079999999995</v>
      </c>
      <c r="C264" s="7">
        <v>97.605080000000001</v>
      </c>
    </row>
    <row r="265" spans="1:3" x14ac:dyDescent="0.25">
      <c r="A265" s="7">
        <v>1516.0493799999999</v>
      </c>
      <c r="B265" s="7">
        <v>98.371399999999994</v>
      </c>
      <c r="C265" s="7">
        <v>97.564269999999993</v>
      </c>
    </row>
    <row r="266" spans="1:3" x14ac:dyDescent="0.25">
      <c r="A266" s="7">
        <v>1519.9070099999999</v>
      </c>
      <c r="B266" s="7">
        <v>97.920010000000005</v>
      </c>
      <c r="C266" s="7">
        <v>97.359849999999994</v>
      </c>
    </row>
    <row r="267" spans="1:3" x14ac:dyDescent="0.25">
      <c r="A267" s="7">
        <v>1523.7646400000001</v>
      </c>
      <c r="B267" s="7">
        <v>97.948080000000004</v>
      </c>
      <c r="C267" s="7">
        <v>97.372249999999994</v>
      </c>
    </row>
    <row r="268" spans="1:3" x14ac:dyDescent="0.25">
      <c r="A268" s="7">
        <v>1527.6222700000001</v>
      </c>
      <c r="B268" s="7">
        <v>98.517709999999994</v>
      </c>
      <c r="C268" s="7">
        <v>97.417069999999995</v>
      </c>
    </row>
    <row r="269" spans="1:3" x14ac:dyDescent="0.25">
      <c r="A269" s="7">
        <v>1531.4799</v>
      </c>
      <c r="B269" s="7">
        <v>98.978520000000003</v>
      </c>
      <c r="C269" s="7">
        <v>97.335049999999995</v>
      </c>
    </row>
    <row r="270" spans="1:3" x14ac:dyDescent="0.25">
      <c r="A270" s="7">
        <v>1535.33754</v>
      </c>
      <c r="B270" s="7">
        <v>99.130439999999993</v>
      </c>
      <c r="C270" s="7">
        <v>97.140839999999997</v>
      </c>
    </row>
    <row r="271" spans="1:3" x14ac:dyDescent="0.25">
      <c r="A271" s="7">
        <v>1539.19517</v>
      </c>
      <c r="B271" s="7">
        <v>99.194720000000004</v>
      </c>
      <c r="C271" s="7">
        <v>96.999690000000001</v>
      </c>
    </row>
    <row r="272" spans="1:3" x14ac:dyDescent="0.25">
      <c r="A272" s="7">
        <v>1543.0527999999999</v>
      </c>
      <c r="B272" s="7">
        <v>98.961029999999994</v>
      </c>
      <c r="C272" s="7">
        <v>97.077439999999996</v>
      </c>
    </row>
    <row r="273" spans="1:3" x14ac:dyDescent="0.25">
      <c r="A273" s="7">
        <v>1546.9104299999999</v>
      </c>
      <c r="B273" s="7">
        <v>98.673599999999993</v>
      </c>
      <c r="C273" s="7">
        <v>97.194990000000004</v>
      </c>
    </row>
    <row r="274" spans="1:3" x14ac:dyDescent="0.25">
      <c r="A274" s="7">
        <v>1550.7680600000001</v>
      </c>
      <c r="B274" s="7">
        <v>98.595209999999994</v>
      </c>
      <c r="C274" s="7">
        <v>97.255750000000006</v>
      </c>
    </row>
    <row r="275" spans="1:3" x14ac:dyDescent="0.25">
      <c r="A275" s="7">
        <v>1554.6257000000001</v>
      </c>
      <c r="B275" s="7">
        <v>98.632320000000007</v>
      </c>
      <c r="C275" s="7">
        <v>97.331299999999999</v>
      </c>
    </row>
    <row r="276" spans="1:3" x14ac:dyDescent="0.25">
      <c r="A276" s="7">
        <v>1558.48333</v>
      </c>
      <c r="B276" s="7">
        <v>98.661659999999998</v>
      </c>
      <c r="C276" s="7">
        <v>97.360420000000005</v>
      </c>
    </row>
    <row r="277" spans="1:3" x14ac:dyDescent="0.25">
      <c r="A277" s="7">
        <v>1562.34096</v>
      </c>
      <c r="B277" s="7">
        <v>98.836299999999994</v>
      </c>
      <c r="C277" s="7">
        <v>97.195390000000003</v>
      </c>
    </row>
    <row r="278" spans="1:3" x14ac:dyDescent="0.25">
      <c r="A278" s="7">
        <v>1566.19859</v>
      </c>
      <c r="B278" s="7">
        <v>99.012339999999995</v>
      </c>
      <c r="C278" s="7">
        <v>97.131969999999995</v>
      </c>
    </row>
    <row r="279" spans="1:3" x14ac:dyDescent="0.25">
      <c r="A279" s="7">
        <v>1570.0562199999999</v>
      </c>
      <c r="B279" s="7">
        <v>98.967010000000002</v>
      </c>
      <c r="C279" s="7">
        <v>97.190560000000005</v>
      </c>
    </row>
    <row r="280" spans="1:3" x14ac:dyDescent="0.25">
      <c r="A280" s="7">
        <v>1573.9138600000001</v>
      </c>
      <c r="B280" s="7">
        <v>98.821839999999995</v>
      </c>
      <c r="C280" s="7">
        <v>97.327209999999994</v>
      </c>
    </row>
    <row r="281" spans="1:3" x14ac:dyDescent="0.25">
      <c r="A281" s="7">
        <v>1577.7714900000001</v>
      </c>
      <c r="B281" s="7">
        <v>98.684600000000003</v>
      </c>
      <c r="C281" s="7">
        <v>97.31362</v>
      </c>
    </row>
    <row r="282" spans="1:3" x14ac:dyDescent="0.25">
      <c r="A282" s="7">
        <v>1581.6291200000001</v>
      </c>
      <c r="B282" s="7">
        <v>98.769220000000004</v>
      </c>
      <c r="C282" s="7">
        <v>97.177670000000006</v>
      </c>
    </row>
    <row r="283" spans="1:3" x14ac:dyDescent="0.25">
      <c r="A283" s="7">
        <v>1585.48675</v>
      </c>
      <c r="B283" s="7">
        <v>98.854299999999995</v>
      </c>
      <c r="C283" s="7">
        <v>97.049539999999993</v>
      </c>
    </row>
    <row r="284" spans="1:3" x14ac:dyDescent="0.25">
      <c r="A284" s="7">
        <v>1589.34438</v>
      </c>
      <c r="B284" s="7">
        <v>98.748320000000007</v>
      </c>
      <c r="C284" s="7">
        <v>97.091329999999999</v>
      </c>
    </row>
    <row r="285" spans="1:3" x14ac:dyDescent="0.25">
      <c r="A285" s="7">
        <v>1593.2020199999999</v>
      </c>
      <c r="B285" s="7">
        <v>98.790840000000003</v>
      </c>
      <c r="C285" s="7">
        <v>97.25094</v>
      </c>
    </row>
    <row r="286" spans="1:3" x14ac:dyDescent="0.25">
      <c r="A286" s="7">
        <v>1597.0596499999999</v>
      </c>
      <c r="B286" s="7">
        <v>98.674940000000007</v>
      </c>
      <c r="C286" s="7">
        <v>97.379630000000006</v>
      </c>
    </row>
    <row r="287" spans="1:3" x14ac:dyDescent="0.25">
      <c r="A287" s="7">
        <v>1600.9172799999999</v>
      </c>
      <c r="B287" s="7">
        <v>98.592089999999999</v>
      </c>
      <c r="C287" s="7">
        <v>97.191640000000007</v>
      </c>
    </row>
    <row r="288" spans="1:3" x14ac:dyDescent="0.25">
      <c r="A288" s="7">
        <v>1604.7749100000001</v>
      </c>
      <c r="B288" s="7">
        <v>98.824680000000001</v>
      </c>
      <c r="C288" s="7">
        <v>97.075550000000007</v>
      </c>
    </row>
    <row r="289" spans="1:3" x14ac:dyDescent="0.25">
      <c r="A289" s="7">
        <v>1608.6325400000001</v>
      </c>
      <c r="B289" s="7">
        <v>98.95017</v>
      </c>
      <c r="C289" s="7">
        <v>97.131519999999995</v>
      </c>
    </row>
    <row r="290" spans="1:3" x14ac:dyDescent="0.25">
      <c r="A290" s="7">
        <v>1612.49018</v>
      </c>
      <c r="B290" s="7">
        <v>98.694710000000001</v>
      </c>
      <c r="C290" s="7">
        <v>97.225110000000001</v>
      </c>
    </row>
    <row r="291" spans="1:3" x14ac:dyDescent="0.25">
      <c r="A291" s="7">
        <v>1616.34781</v>
      </c>
      <c r="B291" s="7">
        <v>98.631230000000002</v>
      </c>
      <c r="C291" s="7">
        <v>97.116770000000002</v>
      </c>
    </row>
    <row r="292" spans="1:3" x14ac:dyDescent="0.25">
      <c r="A292" s="7">
        <v>1620.20544</v>
      </c>
      <c r="B292" s="7">
        <v>98.838430000000002</v>
      </c>
      <c r="C292" s="7">
        <v>97.001429999999999</v>
      </c>
    </row>
    <row r="293" spans="1:3" x14ac:dyDescent="0.25">
      <c r="A293" s="7">
        <v>1624.0630699999999</v>
      </c>
      <c r="B293" s="7">
        <v>98.889970000000005</v>
      </c>
      <c r="C293" s="7">
        <v>97.089659999999995</v>
      </c>
    </row>
    <row r="294" spans="1:3" x14ac:dyDescent="0.25">
      <c r="A294" s="7">
        <v>1627.9206999999999</v>
      </c>
      <c r="B294" s="7">
        <v>98.853620000000006</v>
      </c>
      <c r="C294" s="7">
        <v>96.922970000000007</v>
      </c>
    </row>
    <row r="295" spans="1:3" x14ac:dyDescent="0.25">
      <c r="A295" s="7">
        <v>1631.7783400000001</v>
      </c>
      <c r="B295" s="7">
        <v>98.81026</v>
      </c>
      <c r="C295" s="7">
        <v>96.877480000000006</v>
      </c>
    </row>
    <row r="296" spans="1:3" x14ac:dyDescent="0.25">
      <c r="A296" s="7">
        <v>1635.63597</v>
      </c>
      <c r="B296" s="7">
        <v>98.588279999999997</v>
      </c>
      <c r="C296" s="7">
        <v>97.064920000000001</v>
      </c>
    </row>
    <row r="297" spans="1:3" x14ac:dyDescent="0.25">
      <c r="A297" s="7">
        <v>1639.4936</v>
      </c>
      <c r="B297" s="7">
        <v>98.283320000000003</v>
      </c>
      <c r="C297" s="7">
        <v>97.159390000000002</v>
      </c>
    </row>
    <row r="298" spans="1:3" x14ac:dyDescent="0.25">
      <c r="A298" s="7">
        <v>1643.35123</v>
      </c>
      <c r="B298" s="7">
        <v>98.500280000000004</v>
      </c>
      <c r="C298" s="7">
        <v>97.058220000000006</v>
      </c>
    </row>
    <row r="299" spans="1:3" x14ac:dyDescent="0.25">
      <c r="A299" s="7">
        <v>1647.20886</v>
      </c>
      <c r="B299" s="7">
        <v>98.912599999999998</v>
      </c>
      <c r="C299" s="7">
        <v>96.94229</v>
      </c>
    </row>
    <row r="300" spans="1:3" x14ac:dyDescent="0.25">
      <c r="A300" s="7">
        <v>1651.0664999999999</v>
      </c>
      <c r="B300" s="7">
        <v>99.030810000000002</v>
      </c>
      <c r="C300" s="7">
        <v>96.87809</v>
      </c>
    </row>
    <row r="301" spans="1:3" x14ac:dyDescent="0.25">
      <c r="A301" s="7">
        <v>1654.9241300000001</v>
      </c>
      <c r="B301" s="7">
        <v>98.841099999999997</v>
      </c>
      <c r="C301" s="7">
        <v>96.975769999999997</v>
      </c>
    </row>
    <row r="302" spans="1:3" x14ac:dyDescent="0.25">
      <c r="A302" s="7">
        <v>1658.7817600000001</v>
      </c>
      <c r="B302" s="7">
        <v>98.834029999999998</v>
      </c>
      <c r="C302" s="7">
        <v>97.02346</v>
      </c>
    </row>
    <row r="303" spans="1:3" x14ac:dyDescent="0.25">
      <c r="A303" s="7">
        <v>1662.63939</v>
      </c>
      <c r="B303" s="7">
        <v>98.512690000000006</v>
      </c>
      <c r="C303" s="7">
        <v>97.114180000000005</v>
      </c>
    </row>
    <row r="304" spans="1:3" x14ac:dyDescent="0.25">
      <c r="A304" s="7">
        <v>1666.49702</v>
      </c>
      <c r="B304" s="7">
        <v>98.492009999999993</v>
      </c>
      <c r="C304" s="7">
        <v>97.188959999999994</v>
      </c>
    </row>
    <row r="305" spans="1:3" x14ac:dyDescent="0.25">
      <c r="A305" s="7">
        <v>1670.35466</v>
      </c>
      <c r="B305" s="7">
        <v>98.74051</v>
      </c>
      <c r="C305" s="7">
        <v>97.089759999999998</v>
      </c>
    </row>
    <row r="306" spans="1:3" x14ac:dyDescent="0.25">
      <c r="A306" s="7">
        <v>1674.2122899999999</v>
      </c>
      <c r="B306" s="7">
        <v>98.818569999999994</v>
      </c>
      <c r="C306" s="7">
        <v>97.053979999999996</v>
      </c>
    </row>
    <row r="307" spans="1:3" x14ac:dyDescent="0.25">
      <c r="A307" s="7">
        <v>1678.0699199999999</v>
      </c>
      <c r="B307" s="7">
        <v>98.736689999999996</v>
      </c>
      <c r="C307" s="7">
        <v>97.065299999999993</v>
      </c>
    </row>
    <row r="308" spans="1:3" x14ac:dyDescent="0.25">
      <c r="A308" s="7">
        <v>1681.9275500000001</v>
      </c>
      <c r="B308" s="7">
        <v>98.786349999999999</v>
      </c>
      <c r="C308" s="7">
        <v>96.919650000000004</v>
      </c>
    </row>
    <row r="309" spans="1:3" x14ac:dyDescent="0.25">
      <c r="A309" s="7">
        <v>1685.7851800000001</v>
      </c>
      <c r="B309" s="7">
        <v>98.707440000000005</v>
      </c>
      <c r="C309" s="7">
        <v>96.783060000000006</v>
      </c>
    </row>
    <row r="310" spans="1:3" x14ac:dyDescent="0.25">
      <c r="A310" s="7">
        <v>1689.64282</v>
      </c>
      <c r="B310" s="7">
        <v>98.658230000000003</v>
      </c>
      <c r="C310" s="7">
        <v>96.881950000000003</v>
      </c>
    </row>
    <row r="311" spans="1:3" x14ac:dyDescent="0.25">
      <c r="A311" s="7">
        <v>1693.50045</v>
      </c>
      <c r="B311" s="7">
        <v>98.720929999999996</v>
      </c>
      <c r="C311" s="7">
        <v>97.026539999999997</v>
      </c>
    </row>
    <row r="312" spans="1:3" x14ac:dyDescent="0.25">
      <c r="A312" s="7">
        <v>1697.35808</v>
      </c>
      <c r="B312" s="7">
        <v>98.693349999999995</v>
      </c>
      <c r="C312" s="7">
        <v>97.144959999999998</v>
      </c>
    </row>
    <row r="313" spans="1:3" x14ac:dyDescent="0.25">
      <c r="A313" s="7">
        <v>1701.2157099999999</v>
      </c>
      <c r="B313" s="7">
        <v>98.582830000000001</v>
      </c>
      <c r="C313" s="7">
        <v>96.772400000000005</v>
      </c>
    </row>
    <row r="314" spans="1:3" x14ac:dyDescent="0.25">
      <c r="A314" s="7">
        <v>1705.0733399999999</v>
      </c>
      <c r="B314" s="7">
        <v>98.731620000000007</v>
      </c>
      <c r="C314" s="7">
        <v>96.550619999999995</v>
      </c>
    </row>
    <row r="315" spans="1:3" x14ac:dyDescent="0.25">
      <c r="A315" s="7">
        <v>1708.9309800000001</v>
      </c>
      <c r="B315" s="7">
        <v>98.814130000000006</v>
      </c>
      <c r="C315" s="7">
        <v>96.577529999999996</v>
      </c>
    </row>
    <row r="316" spans="1:3" x14ac:dyDescent="0.25">
      <c r="A316" s="7">
        <v>1712.7886100000001</v>
      </c>
      <c r="B316" s="7">
        <v>98.799220000000005</v>
      </c>
      <c r="C316" s="7">
        <v>96.470470000000006</v>
      </c>
    </row>
    <row r="317" spans="1:3" x14ac:dyDescent="0.25">
      <c r="A317" s="7">
        <v>1716.64624</v>
      </c>
      <c r="B317" s="7">
        <v>98.702969999999993</v>
      </c>
      <c r="C317" s="7">
        <v>96.245509999999996</v>
      </c>
    </row>
    <row r="318" spans="1:3" x14ac:dyDescent="0.25">
      <c r="A318" s="7">
        <v>1720.50387</v>
      </c>
      <c r="B318" s="7">
        <v>98.722359999999995</v>
      </c>
      <c r="C318" s="7">
        <v>96.134280000000004</v>
      </c>
    </row>
    <row r="319" spans="1:3" x14ac:dyDescent="0.25">
      <c r="A319" s="7">
        <v>1724.3615</v>
      </c>
      <c r="B319" s="7">
        <v>98.78631</v>
      </c>
      <c r="C319" s="7">
        <v>96.080119999999994</v>
      </c>
    </row>
    <row r="320" spans="1:3" x14ac:dyDescent="0.25">
      <c r="A320" s="7">
        <v>1728.2191399999999</v>
      </c>
      <c r="B320" s="7">
        <v>98.942800000000005</v>
      </c>
      <c r="C320" s="7">
        <v>96.14058</v>
      </c>
    </row>
    <row r="321" spans="1:3" x14ac:dyDescent="0.25">
      <c r="A321" s="7">
        <v>1732.0767699999999</v>
      </c>
      <c r="B321" s="7">
        <v>98.917150000000007</v>
      </c>
      <c r="C321" s="7">
        <v>96.099100000000007</v>
      </c>
    </row>
    <row r="322" spans="1:3" x14ac:dyDescent="0.25">
      <c r="A322" s="7">
        <v>1735.9344000000001</v>
      </c>
      <c r="B322" s="7">
        <v>98.879000000000005</v>
      </c>
      <c r="C322" s="7">
        <v>96.247500000000002</v>
      </c>
    </row>
    <row r="323" spans="1:3" x14ac:dyDescent="0.25">
      <c r="A323" s="7">
        <v>1739.7920300000001</v>
      </c>
      <c r="B323" s="7">
        <v>98.713579999999993</v>
      </c>
      <c r="C323" s="7">
        <v>96.526669999999996</v>
      </c>
    </row>
    <row r="324" spans="1:3" x14ac:dyDescent="0.25">
      <c r="A324" s="7">
        <v>1743.64966</v>
      </c>
      <c r="B324" s="7">
        <v>98.213970000000003</v>
      </c>
      <c r="C324" s="7">
        <v>96.631960000000007</v>
      </c>
    </row>
    <row r="325" spans="1:3" x14ac:dyDescent="0.25">
      <c r="A325" s="7">
        <v>1747.5073</v>
      </c>
      <c r="B325" s="7">
        <v>97.808660000000003</v>
      </c>
      <c r="C325" s="7">
        <v>96.617829999999998</v>
      </c>
    </row>
    <row r="326" spans="1:3" x14ac:dyDescent="0.25">
      <c r="A326" s="7">
        <v>1751.36493</v>
      </c>
      <c r="B326" s="7">
        <v>97.874650000000003</v>
      </c>
      <c r="C326" s="7">
        <v>96.769279999999995</v>
      </c>
    </row>
    <row r="327" spans="1:3" x14ac:dyDescent="0.25">
      <c r="A327" s="7">
        <v>1755.2225599999999</v>
      </c>
      <c r="B327" s="7">
        <v>98.237009999999998</v>
      </c>
      <c r="C327" s="7">
        <v>97.166330000000002</v>
      </c>
    </row>
    <row r="328" spans="1:3" x14ac:dyDescent="0.25">
      <c r="A328" s="7">
        <v>1759.0801899999999</v>
      </c>
      <c r="B328" s="7">
        <v>98.459860000000006</v>
      </c>
      <c r="C328" s="7">
        <v>97.473870000000005</v>
      </c>
    </row>
    <row r="329" spans="1:3" x14ac:dyDescent="0.25">
      <c r="A329" s="7">
        <v>1762.9378200000001</v>
      </c>
      <c r="B329" s="7">
        <v>98.732069999999993</v>
      </c>
      <c r="C329" s="7">
        <v>97.384950000000003</v>
      </c>
    </row>
    <row r="330" spans="1:3" x14ac:dyDescent="0.25">
      <c r="A330" s="7">
        <v>1766.79546</v>
      </c>
      <c r="B330" s="7">
        <v>98.741759999999999</v>
      </c>
      <c r="C330" s="7">
        <v>97.128529999999998</v>
      </c>
    </row>
    <row r="331" spans="1:3" x14ac:dyDescent="0.25">
      <c r="A331" s="7">
        <v>1770.65309</v>
      </c>
      <c r="B331" s="7">
        <v>98.720870000000005</v>
      </c>
      <c r="C331" s="7">
        <v>97.175939999999997</v>
      </c>
    </row>
    <row r="332" spans="1:3" x14ac:dyDescent="0.25">
      <c r="A332" s="7">
        <v>1774.51072</v>
      </c>
      <c r="B332" s="7">
        <v>98.662360000000007</v>
      </c>
      <c r="C332" s="7">
        <v>97.274280000000005</v>
      </c>
    </row>
    <row r="333" spans="1:3" x14ac:dyDescent="0.25">
      <c r="A333" s="7">
        <v>1778.36835</v>
      </c>
      <c r="B333" s="7">
        <v>98.578239999999994</v>
      </c>
      <c r="C333" s="7">
        <v>97.319900000000004</v>
      </c>
    </row>
    <row r="334" spans="1:3" x14ac:dyDescent="0.25">
      <c r="A334" s="7">
        <v>1782.2259799999999</v>
      </c>
      <c r="B334" s="7">
        <v>98.386759999999995</v>
      </c>
      <c r="C334" s="7">
        <v>97.210049999999995</v>
      </c>
    </row>
    <row r="335" spans="1:3" x14ac:dyDescent="0.25">
      <c r="A335" s="7">
        <v>1786.0836200000001</v>
      </c>
      <c r="B335" s="7">
        <v>98.229370000000003</v>
      </c>
      <c r="C335" s="7">
        <v>97.125470000000007</v>
      </c>
    </row>
    <row r="336" spans="1:3" x14ac:dyDescent="0.25">
      <c r="A336" s="7">
        <v>1789.9412500000001</v>
      </c>
      <c r="B336" s="7">
        <v>98.315889999999996</v>
      </c>
      <c r="C336" s="7">
        <v>97.299520000000001</v>
      </c>
    </row>
    <row r="337" spans="1:3" x14ac:dyDescent="0.25">
      <c r="A337" s="7">
        <v>1793.7988800000001</v>
      </c>
      <c r="B337" s="7">
        <v>98.454589999999996</v>
      </c>
      <c r="C337" s="7">
        <v>97.496629999999996</v>
      </c>
    </row>
    <row r="338" spans="1:3" x14ac:dyDescent="0.25">
      <c r="A338" s="7">
        <v>1797.65651</v>
      </c>
      <c r="B338" s="7">
        <v>98.355930000000001</v>
      </c>
      <c r="C338" s="7">
        <v>97.524850000000001</v>
      </c>
    </row>
    <row r="339" spans="1:3" x14ac:dyDescent="0.25">
      <c r="A339" s="7">
        <v>1801.51414</v>
      </c>
      <c r="B339" s="7">
        <v>98.277190000000004</v>
      </c>
      <c r="C339" s="7">
        <v>97.384450000000001</v>
      </c>
    </row>
    <row r="340" spans="1:3" x14ac:dyDescent="0.25">
      <c r="A340" s="7">
        <v>1805.3717799999999</v>
      </c>
      <c r="B340" s="7">
        <v>98.481059999999999</v>
      </c>
      <c r="C340" s="7">
        <v>97.298069999999996</v>
      </c>
    </row>
    <row r="341" spans="1:3" x14ac:dyDescent="0.25">
      <c r="A341" s="7">
        <v>1809.2294099999999</v>
      </c>
      <c r="B341" s="7">
        <v>98.396770000000004</v>
      </c>
      <c r="C341" s="7">
        <v>97.244659999999996</v>
      </c>
    </row>
    <row r="342" spans="1:3" x14ac:dyDescent="0.25">
      <c r="A342" s="7">
        <v>1813.0870399999999</v>
      </c>
      <c r="B342" s="7">
        <v>98.352360000000004</v>
      </c>
      <c r="C342" s="7">
        <v>97.234390000000005</v>
      </c>
    </row>
    <row r="343" spans="1:3" x14ac:dyDescent="0.25">
      <c r="A343" s="7">
        <v>1816.9446700000001</v>
      </c>
      <c r="B343" s="7">
        <v>98.459739999999996</v>
      </c>
      <c r="C343" s="7">
        <v>97.108710000000002</v>
      </c>
    </row>
    <row r="344" spans="1:3" x14ac:dyDescent="0.25">
      <c r="A344" s="7">
        <v>1820.8023000000001</v>
      </c>
      <c r="B344" s="7">
        <v>98.573409999999996</v>
      </c>
      <c r="C344" s="7">
        <v>97.191180000000003</v>
      </c>
    </row>
    <row r="345" spans="1:3" x14ac:dyDescent="0.25">
      <c r="A345" s="7">
        <v>1824.65994</v>
      </c>
      <c r="B345" s="7">
        <v>98.523529999999994</v>
      </c>
      <c r="C345" s="7">
        <v>97.406869999999998</v>
      </c>
    </row>
    <row r="346" spans="1:3" x14ac:dyDescent="0.25">
      <c r="A346" s="7">
        <v>1828.51757</v>
      </c>
      <c r="B346" s="7">
        <v>98.64922</v>
      </c>
      <c r="C346" s="7">
        <v>97.423649999999995</v>
      </c>
    </row>
    <row r="347" spans="1:3" x14ac:dyDescent="0.25">
      <c r="A347" s="7">
        <v>1832.3751999999999</v>
      </c>
      <c r="B347" s="7">
        <v>98.757630000000006</v>
      </c>
      <c r="C347" s="7">
        <v>97.62715</v>
      </c>
    </row>
    <row r="348" spans="1:3" x14ac:dyDescent="0.25">
      <c r="A348" s="7">
        <v>1836.2328299999999</v>
      </c>
      <c r="B348" s="7">
        <v>99.10472</v>
      </c>
      <c r="C348" s="7">
        <v>97.681989999999999</v>
      </c>
    </row>
    <row r="349" spans="1:3" x14ac:dyDescent="0.25">
      <c r="A349" s="7">
        <v>1840.0904599999999</v>
      </c>
      <c r="B349" s="7">
        <v>99.087879999999998</v>
      </c>
      <c r="C349" s="7">
        <v>97.533519999999996</v>
      </c>
    </row>
    <row r="350" spans="1:3" x14ac:dyDescent="0.25">
      <c r="A350" s="7">
        <v>1843.9481000000001</v>
      </c>
      <c r="B350" s="7">
        <v>98.902339999999995</v>
      </c>
      <c r="C350" s="7">
        <v>97.587230000000005</v>
      </c>
    </row>
    <row r="351" spans="1:3" x14ac:dyDescent="0.25">
      <c r="A351" s="7">
        <v>1847.80573</v>
      </c>
      <c r="B351" s="7">
        <v>98.616789999999995</v>
      </c>
      <c r="C351" s="7">
        <v>97.390450000000001</v>
      </c>
    </row>
    <row r="352" spans="1:3" x14ac:dyDescent="0.25">
      <c r="A352" s="7">
        <v>1851.66336</v>
      </c>
      <c r="B352" s="7">
        <v>98.561359999999993</v>
      </c>
      <c r="C352" s="7">
        <v>97.174899999999994</v>
      </c>
    </row>
    <row r="353" spans="1:3" x14ac:dyDescent="0.25">
      <c r="A353" s="7">
        <v>1855.52099</v>
      </c>
      <c r="B353" s="7">
        <v>98.713579999999993</v>
      </c>
      <c r="C353" s="7">
        <v>97.265460000000004</v>
      </c>
    </row>
    <row r="354" spans="1:3" x14ac:dyDescent="0.25">
      <c r="A354" s="7">
        <v>1859.37862</v>
      </c>
      <c r="B354" s="7">
        <v>98.825580000000002</v>
      </c>
      <c r="C354" s="7">
        <v>97.42268</v>
      </c>
    </row>
    <row r="355" spans="1:3" x14ac:dyDescent="0.25">
      <c r="A355" s="7">
        <v>1863.2362599999999</v>
      </c>
      <c r="B355" s="7">
        <v>98.603700000000003</v>
      </c>
      <c r="C355" s="7">
        <v>97.181100000000001</v>
      </c>
    </row>
    <row r="356" spans="1:3" x14ac:dyDescent="0.25">
      <c r="A356" s="7">
        <v>1867.0938900000001</v>
      </c>
      <c r="B356" s="7">
        <v>97.940209999999993</v>
      </c>
      <c r="C356" s="7">
        <v>96.792109999999994</v>
      </c>
    </row>
    <row r="357" spans="1:3" x14ac:dyDescent="0.25">
      <c r="A357" s="7">
        <v>1870.9515200000001</v>
      </c>
      <c r="B357" s="7">
        <v>97.877520000000004</v>
      </c>
      <c r="C357" s="7">
        <v>97.268439999999998</v>
      </c>
    </row>
    <row r="358" spans="1:3" x14ac:dyDescent="0.25">
      <c r="A358" s="7">
        <v>1874.80915</v>
      </c>
      <c r="B358" s="7">
        <v>98.523570000000007</v>
      </c>
      <c r="C358" s="7">
        <v>97.903700000000001</v>
      </c>
    </row>
    <row r="359" spans="1:3" x14ac:dyDescent="0.25">
      <c r="A359" s="7">
        <v>1878.66678</v>
      </c>
      <c r="B359" s="7">
        <v>99.082949999999997</v>
      </c>
      <c r="C359" s="7">
        <v>97.538889999999995</v>
      </c>
    </row>
    <row r="360" spans="1:3" x14ac:dyDescent="0.25">
      <c r="A360" s="7">
        <v>1882.52442</v>
      </c>
      <c r="B360" s="7">
        <v>99.772739999999999</v>
      </c>
      <c r="C360" s="7">
        <v>97.266099999999994</v>
      </c>
    </row>
    <row r="361" spans="1:3" x14ac:dyDescent="0.25">
      <c r="A361" s="7">
        <v>1886.3820499999999</v>
      </c>
      <c r="B361" s="7">
        <v>99.763819999999996</v>
      </c>
      <c r="C361" s="7">
        <v>97.704319999999996</v>
      </c>
    </row>
    <row r="362" spans="1:3" x14ac:dyDescent="0.25">
      <c r="A362" s="7">
        <v>1890.2396799999999</v>
      </c>
      <c r="B362" s="7">
        <v>98.992769999999993</v>
      </c>
      <c r="C362" s="7">
        <v>97.374110000000002</v>
      </c>
    </row>
    <row r="363" spans="1:3" x14ac:dyDescent="0.25">
      <c r="A363" s="7">
        <v>1894.0973100000001</v>
      </c>
      <c r="B363" s="7">
        <v>99.13</v>
      </c>
      <c r="C363" s="7">
        <v>97.035309999999996</v>
      </c>
    </row>
    <row r="364" spans="1:3" x14ac:dyDescent="0.25">
      <c r="A364" s="7">
        <v>1897.9549400000001</v>
      </c>
      <c r="B364" s="7">
        <v>98.960449999999994</v>
      </c>
      <c r="C364" s="7">
        <v>97.195210000000003</v>
      </c>
    </row>
    <row r="365" spans="1:3" x14ac:dyDescent="0.25">
      <c r="A365" s="7">
        <v>1901.81258</v>
      </c>
      <c r="B365" s="7">
        <v>98.664209999999997</v>
      </c>
      <c r="C365" s="7">
        <v>97.121279999999999</v>
      </c>
    </row>
    <row r="366" spans="1:3" x14ac:dyDescent="0.25">
      <c r="A366" s="7">
        <v>1905.67021</v>
      </c>
      <c r="B366" s="7">
        <v>98.762780000000006</v>
      </c>
      <c r="C366" s="7">
        <v>97.463660000000004</v>
      </c>
    </row>
    <row r="367" spans="1:3" x14ac:dyDescent="0.25">
      <c r="A367" s="7">
        <v>1909.52784</v>
      </c>
      <c r="B367" s="7">
        <v>97.774069999999995</v>
      </c>
      <c r="C367" s="7">
        <v>97.358519999999999</v>
      </c>
    </row>
    <row r="368" spans="1:3" x14ac:dyDescent="0.25">
      <c r="A368" s="7">
        <v>1913.3854699999999</v>
      </c>
      <c r="B368" s="7">
        <v>97.908879999999996</v>
      </c>
      <c r="C368" s="7">
        <v>97.986310000000003</v>
      </c>
    </row>
    <row r="369" spans="1:3" x14ac:dyDescent="0.25">
      <c r="A369" s="7">
        <v>1917.2430999999999</v>
      </c>
      <c r="B369" s="7">
        <v>99.061300000000003</v>
      </c>
      <c r="C369" s="7">
        <v>98.297610000000006</v>
      </c>
    </row>
    <row r="370" spans="1:3" x14ac:dyDescent="0.25">
      <c r="A370" s="7">
        <v>1921.1007400000001</v>
      </c>
      <c r="B370" s="7">
        <v>99.443049999999999</v>
      </c>
      <c r="C370" s="7">
        <v>97.856949999999998</v>
      </c>
    </row>
    <row r="371" spans="1:3" x14ac:dyDescent="0.25">
      <c r="A371" s="7">
        <v>1924.9583700000001</v>
      </c>
      <c r="B371" s="7">
        <v>99.898830000000004</v>
      </c>
      <c r="C371" s="7">
        <v>97.169470000000004</v>
      </c>
    </row>
    <row r="372" spans="1:3" x14ac:dyDescent="0.25">
      <c r="A372" s="7">
        <v>1928.816</v>
      </c>
      <c r="B372" s="7">
        <v>100.79322000000001</v>
      </c>
      <c r="C372" s="7">
        <v>97.083359999999999</v>
      </c>
    </row>
    <row r="373" spans="1:3" x14ac:dyDescent="0.25">
      <c r="A373" s="7">
        <v>1932.67363</v>
      </c>
      <c r="B373" s="7">
        <v>100.95622</v>
      </c>
      <c r="C373" s="7">
        <v>97.022279999999995</v>
      </c>
    </row>
    <row r="374" spans="1:3" x14ac:dyDescent="0.25">
      <c r="A374" s="7">
        <v>1936.53126</v>
      </c>
      <c r="B374" s="7">
        <v>100.47332</v>
      </c>
      <c r="C374" s="7">
        <v>97.413719999999998</v>
      </c>
    </row>
    <row r="375" spans="1:3" x14ac:dyDescent="0.25">
      <c r="A375" s="7">
        <v>1940.3888999999999</v>
      </c>
      <c r="B375" s="7">
        <v>98.641769999999994</v>
      </c>
      <c r="C375" s="7">
        <v>98.12764</v>
      </c>
    </row>
    <row r="376" spans="1:3" x14ac:dyDescent="0.25">
      <c r="A376" s="7">
        <v>1944.2465299999999</v>
      </c>
      <c r="B376" s="7">
        <v>96.996629999999996</v>
      </c>
      <c r="C376" s="7">
        <v>98.934870000000004</v>
      </c>
    </row>
    <row r="377" spans="1:3" x14ac:dyDescent="0.25">
      <c r="A377" s="7">
        <v>1948.1041600000001</v>
      </c>
      <c r="B377" s="7">
        <v>96.224220000000003</v>
      </c>
      <c r="C377" s="7">
        <v>99.097440000000006</v>
      </c>
    </row>
    <row r="378" spans="1:3" x14ac:dyDescent="0.25">
      <c r="A378" s="7">
        <v>1951.9617900000001</v>
      </c>
      <c r="B378" s="7">
        <v>96.879009999999994</v>
      </c>
      <c r="C378" s="7">
        <v>99.210570000000004</v>
      </c>
    </row>
    <row r="379" spans="1:3" x14ac:dyDescent="0.25">
      <c r="A379" s="7">
        <v>1955.81942</v>
      </c>
      <c r="B379" s="7">
        <v>100.27087</v>
      </c>
      <c r="C379" s="7">
        <v>99.111639999999994</v>
      </c>
    </row>
    <row r="380" spans="1:3" x14ac:dyDescent="0.25">
      <c r="A380" s="7">
        <v>1959.67706</v>
      </c>
      <c r="B380" s="7">
        <v>103.59493000000001</v>
      </c>
      <c r="C380" s="7">
        <v>99.401269999999997</v>
      </c>
    </row>
    <row r="381" spans="1:3" x14ac:dyDescent="0.25">
      <c r="A381" s="7">
        <v>1963.53469</v>
      </c>
      <c r="B381" s="7">
        <v>103.14764</v>
      </c>
      <c r="C381" s="7">
        <v>99.191029999999998</v>
      </c>
    </row>
    <row r="382" spans="1:3" x14ac:dyDescent="0.25">
      <c r="A382" s="7">
        <v>1967.3923199999999</v>
      </c>
      <c r="B382" s="7">
        <v>101.3049</v>
      </c>
      <c r="C382" s="7">
        <v>96.803529999999995</v>
      </c>
    </row>
    <row r="383" spans="1:3" x14ac:dyDescent="0.25">
      <c r="A383" s="7">
        <v>1971.2499499999999</v>
      </c>
      <c r="B383" s="7">
        <v>100.17773</v>
      </c>
      <c r="C383" s="7">
        <v>94.807180000000002</v>
      </c>
    </row>
    <row r="384" spans="1:3" x14ac:dyDescent="0.25">
      <c r="A384" s="7">
        <v>1975.1075800000001</v>
      </c>
      <c r="B384" s="7">
        <v>99.516030000000001</v>
      </c>
      <c r="C384" s="7">
        <v>96.577449999999999</v>
      </c>
    </row>
    <row r="385" spans="1:3" x14ac:dyDescent="0.25">
      <c r="A385" s="7">
        <v>1978.96522</v>
      </c>
      <c r="B385" s="7">
        <v>98.819540000000003</v>
      </c>
      <c r="C385" s="7">
        <v>98.386279999999999</v>
      </c>
    </row>
    <row r="386" spans="1:3" x14ac:dyDescent="0.25">
      <c r="A386" s="7">
        <v>1982.82285</v>
      </c>
      <c r="B386" s="7">
        <v>99.438450000000003</v>
      </c>
      <c r="C386" s="7">
        <v>97.2864</v>
      </c>
    </row>
    <row r="387" spans="1:3" x14ac:dyDescent="0.25">
      <c r="A387" s="7">
        <v>1986.68048</v>
      </c>
      <c r="B387" s="7">
        <v>100.28179</v>
      </c>
      <c r="C387" s="7">
        <v>95.932429999999997</v>
      </c>
    </row>
    <row r="388" spans="1:3" x14ac:dyDescent="0.25">
      <c r="A388" s="7">
        <v>1990.53811</v>
      </c>
      <c r="B388" s="7">
        <v>98.765500000000003</v>
      </c>
      <c r="C388" s="7">
        <v>95.948759999999993</v>
      </c>
    </row>
    <row r="389" spans="1:3" x14ac:dyDescent="0.25">
      <c r="A389" s="7">
        <v>1994.3957399999999</v>
      </c>
      <c r="B389" s="7">
        <v>96.987799999999993</v>
      </c>
      <c r="C389" s="7">
        <v>97.521150000000006</v>
      </c>
    </row>
    <row r="390" spans="1:3" x14ac:dyDescent="0.25">
      <c r="A390" s="7">
        <v>1998.2533800000001</v>
      </c>
      <c r="B390" s="7">
        <v>95.762479999999996</v>
      </c>
      <c r="C390" s="7">
        <v>98.065219999999997</v>
      </c>
    </row>
    <row r="391" spans="1:3" x14ac:dyDescent="0.25">
      <c r="A391" s="7">
        <v>2002.1110100000001</v>
      </c>
      <c r="B391" s="7">
        <v>96.382469999999998</v>
      </c>
      <c r="C391" s="7">
        <v>99.567750000000004</v>
      </c>
    </row>
    <row r="392" spans="1:3" x14ac:dyDescent="0.25">
      <c r="A392" s="7">
        <v>2005.9686400000001</v>
      </c>
      <c r="B392" s="7">
        <v>98.311070000000001</v>
      </c>
      <c r="C392" s="7">
        <v>99.943020000000004</v>
      </c>
    </row>
    <row r="393" spans="1:3" x14ac:dyDescent="0.25">
      <c r="A393" s="7">
        <v>2009.82627</v>
      </c>
      <c r="B393" s="7">
        <v>98.915809999999993</v>
      </c>
      <c r="C393" s="7">
        <v>101.38281000000001</v>
      </c>
    </row>
    <row r="394" spans="1:3" x14ac:dyDescent="0.25">
      <c r="A394" s="7">
        <v>2013.6839</v>
      </c>
      <c r="B394" s="7">
        <v>101.70023999999999</v>
      </c>
      <c r="C394" s="7">
        <v>99.394019999999998</v>
      </c>
    </row>
    <row r="395" spans="1:3" x14ac:dyDescent="0.25">
      <c r="A395" s="7">
        <v>2017.5415399999999</v>
      </c>
      <c r="B395" s="7">
        <v>100.74674</v>
      </c>
      <c r="C395" s="7">
        <v>95.893129999999999</v>
      </c>
    </row>
    <row r="396" spans="1:3" x14ac:dyDescent="0.25">
      <c r="A396" s="7">
        <v>2021.3991699999999</v>
      </c>
      <c r="B396" s="7">
        <v>99.311120000000003</v>
      </c>
      <c r="C396" s="7">
        <v>96.118960000000001</v>
      </c>
    </row>
    <row r="397" spans="1:3" x14ac:dyDescent="0.25">
      <c r="A397" s="7">
        <v>2025.2568000000001</v>
      </c>
      <c r="B397" s="7">
        <v>102.12483</v>
      </c>
      <c r="C397" s="7">
        <v>98.089979999999997</v>
      </c>
    </row>
    <row r="398" spans="1:3" x14ac:dyDescent="0.25">
      <c r="A398" s="7">
        <v>2029.1144300000001</v>
      </c>
      <c r="B398" s="7">
        <v>101.90849</v>
      </c>
      <c r="C398" s="7">
        <v>100.08242</v>
      </c>
    </row>
    <row r="399" spans="1:3" x14ac:dyDescent="0.25">
      <c r="A399" s="7">
        <v>2032.9720600000001</v>
      </c>
      <c r="B399" s="7">
        <v>95.705460000000002</v>
      </c>
      <c r="C399" s="7">
        <v>98.929659999999998</v>
      </c>
    </row>
    <row r="400" spans="1:3" x14ac:dyDescent="0.25">
      <c r="A400" s="7">
        <v>2036.8297</v>
      </c>
      <c r="B400" s="7">
        <v>95.231740000000002</v>
      </c>
      <c r="C400" s="7">
        <v>96.494820000000004</v>
      </c>
    </row>
    <row r="401" spans="1:3" x14ac:dyDescent="0.25">
      <c r="A401" s="7">
        <v>2040.68733</v>
      </c>
      <c r="B401" s="7">
        <v>96.898200000000003</v>
      </c>
      <c r="C401" s="7">
        <v>97.50103</v>
      </c>
    </row>
    <row r="402" spans="1:3" x14ac:dyDescent="0.25">
      <c r="A402" s="7">
        <v>2044.5449599999999</v>
      </c>
      <c r="B402" s="7">
        <v>96.46199</v>
      </c>
      <c r="C402" s="7">
        <v>98.453850000000003</v>
      </c>
    </row>
    <row r="403" spans="1:3" x14ac:dyDescent="0.25">
      <c r="A403" s="7">
        <v>2048.4025900000001</v>
      </c>
      <c r="B403" s="7">
        <v>99.065910000000002</v>
      </c>
      <c r="C403" s="7">
        <v>97.756590000000003</v>
      </c>
    </row>
    <row r="404" spans="1:3" x14ac:dyDescent="0.25">
      <c r="A404" s="7">
        <v>2052.2602200000001</v>
      </c>
      <c r="B404" s="7">
        <v>100.65116999999999</v>
      </c>
      <c r="C404" s="7">
        <v>96.501900000000006</v>
      </c>
    </row>
    <row r="405" spans="1:3" x14ac:dyDescent="0.25">
      <c r="A405" s="7">
        <v>2056.1178599999998</v>
      </c>
      <c r="B405" s="7">
        <v>99.724990000000005</v>
      </c>
      <c r="C405" s="7">
        <v>96.536270000000002</v>
      </c>
    </row>
    <row r="406" spans="1:3" x14ac:dyDescent="0.25">
      <c r="A406" s="7">
        <v>2059.9754899999998</v>
      </c>
      <c r="B406" s="7">
        <v>98.120800000000003</v>
      </c>
      <c r="C406" s="7">
        <v>97.428709999999995</v>
      </c>
    </row>
    <row r="407" spans="1:3" x14ac:dyDescent="0.25">
      <c r="A407" s="7">
        <v>2063.8331199999998</v>
      </c>
      <c r="B407" s="7">
        <v>96.335390000000004</v>
      </c>
      <c r="C407" s="7">
        <v>97.460790000000003</v>
      </c>
    </row>
    <row r="408" spans="1:3" x14ac:dyDescent="0.25">
      <c r="A408" s="7">
        <v>2067.6907500000002</v>
      </c>
      <c r="B408" s="7">
        <v>96.344579999999993</v>
      </c>
      <c r="C408" s="7">
        <v>96.607489999999999</v>
      </c>
    </row>
    <row r="409" spans="1:3" x14ac:dyDescent="0.25">
      <c r="A409" s="7">
        <v>2071.5483800000002</v>
      </c>
      <c r="B409" s="7">
        <v>97.366079999999997</v>
      </c>
      <c r="C409" s="7">
        <v>95.255350000000007</v>
      </c>
    </row>
    <row r="410" spans="1:3" x14ac:dyDescent="0.25">
      <c r="A410" s="7">
        <v>2075.4060199999999</v>
      </c>
      <c r="B410" s="7">
        <v>98.058400000000006</v>
      </c>
      <c r="C410" s="7">
        <v>94.574820000000003</v>
      </c>
    </row>
    <row r="411" spans="1:3" x14ac:dyDescent="0.25">
      <c r="A411" s="7">
        <v>2079.2636499999999</v>
      </c>
      <c r="B411" s="7">
        <v>97.738380000000006</v>
      </c>
      <c r="C411" s="7">
        <v>94.951430000000002</v>
      </c>
    </row>
    <row r="412" spans="1:3" x14ac:dyDescent="0.25">
      <c r="A412" s="7">
        <v>2083.1212799999998</v>
      </c>
      <c r="B412" s="7">
        <v>97.572379999999995</v>
      </c>
      <c r="C412" s="7">
        <v>96.31532</v>
      </c>
    </row>
    <row r="413" spans="1:3" x14ac:dyDescent="0.25">
      <c r="A413" s="7">
        <v>2086.9789099999998</v>
      </c>
      <c r="B413" s="7">
        <v>98.901840000000007</v>
      </c>
      <c r="C413" s="7">
        <v>96.682680000000005</v>
      </c>
    </row>
    <row r="414" spans="1:3" x14ac:dyDescent="0.25">
      <c r="A414" s="7">
        <v>2090.8365399999998</v>
      </c>
      <c r="B414" s="7">
        <v>99.67022</v>
      </c>
      <c r="C414" s="7">
        <v>97.095799999999997</v>
      </c>
    </row>
    <row r="415" spans="1:3" x14ac:dyDescent="0.25">
      <c r="A415" s="7">
        <v>2094.69418</v>
      </c>
      <c r="B415" s="7">
        <v>98.628749999999997</v>
      </c>
      <c r="C415" s="7">
        <v>97.000140000000002</v>
      </c>
    </row>
    <row r="416" spans="1:3" x14ac:dyDescent="0.25">
      <c r="A416" s="7">
        <v>2098.5518099999999</v>
      </c>
      <c r="B416" s="7">
        <v>97.177769999999995</v>
      </c>
      <c r="C416" s="7">
        <v>97.398690000000002</v>
      </c>
    </row>
    <row r="417" spans="1:3" x14ac:dyDescent="0.25">
      <c r="A417" s="7">
        <v>2102.4094399999999</v>
      </c>
      <c r="B417" s="7">
        <v>98.9422</v>
      </c>
      <c r="C417" s="7">
        <v>97.259110000000007</v>
      </c>
    </row>
    <row r="418" spans="1:3" x14ac:dyDescent="0.25">
      <c r="A418" s="7">
        <v>2106.2670699999999</v>
      </c>
      <c r="B418" s="7">
        <v>100.08197</v>
      </c>
      <c r="C418" s="7">
        <v>96.680729999999997</v>
      </c>
    </row>
    <row r="419" spans="1:3" x14ac:dyDescent="0.25">
      <c r="A419" s="7">
        <v>2110.1246999999998</v>
      </c>
      <c r="B419" s="7">
        <v>98.422520000000006</v>
      </c>
      <c r="C419" s="7">
        <v>96.76361</v>
      </c>
    </row>
    <row r="420" spans="1:3" x14ac:dyDescent="0.25">
      <c r="A420" s="7">
        <v>2113.98234</v>
      </c>
      <c r="B420" s="7">
        <v>97.809619999999995</v>
      </c>
      <c r="C420" s="7">
        <v>96.978409999999997</v>
      </c>
    </row>
    <row r="421" spans="1:3" x14ac:dyDescent="0.25">
      <c r="A421" s="7">
        <v>2117.83997</v>
      </c>
      <c r="B421" s="7">
        <v>98.09975</v>
      </c>
      <c r="C421" s="7">
        <v>96.96208</v>
      </c>
    </row>
    <row r="422" spans="1:3" x14ac:dyDescent="0.25">
      <c r="A422" s="7">
        <v>2121.6976</v>
      </c>
      <c r="B422" s="7">
        <v>98.42022</v>
      </c>
      <c r="C422" s="7">
        <v>96.451459999999997</v>
      </c>
    </row>
    <row r="423" spans="1:3" x14ac:dyDescent="0.25">
      <c r="A423" s="7">
        <v>2125.5552299999999</v>
      </c>
      <c r="B423" s="7">
        <v>99.054789999999997</v>
      </c>
      <c r="C423" s="7">
        <v>97.08981</v>
      </c>
    </row>
    <row r="424" spans="1:3" x14ac:dyDescent="0.25">
      <c r="A424" s="7">
        <v>2129.4128599999999</v>
      </c>
      <c r="B424" s="7">
        <v>99.100459999999998</v>
      </c>
      <c r="C424" s="7">
        <v>97.61036</v>
      </c>
    </row>
    <row r="425" spans="1:3" x14ac:dyDescent="0.25">
      <c r="A425" s="7">
        <v>2133.2705000000001</v>
      </c>
      <c r="B425" s="7">
        <v>98.410259999999994</v>
      </c>
      <c r="C425" s="7">
        <v>97.199669999999998</v>
      </c>
    </row>
    <row r="426" spans="1:3" x14ac:dyDescent="0.25">
      <c r="A426" s="7">
        <v>2137.1281300000001</v>
      </c>
      <c r="B426" s="7">
        <v>99.321420000000003</v>
      </c>
      <c r="C426" s="7">
        <v>98.24091</v>
      </c>
    </row>
    <row r="427" spans="1:3" x14ac:dyDescent="0.25">
      <c r="A427" s="7">
        <v>2140.98576</v>
      </c>
      <c r="B427" s="7">
        <v>99.208889999999997</v>
      </c>
      <c r="C427" s="7">
        <v>99.973659999999995</v>
      </c>
    </row>
    <row r="428" spans="1:3" x14ac:dyDescent="0.25">
      <c r="A428" s="7">
        <v>2144.84339</v>
      </c>
      <c r="B428" s="7">
        <v>98.128420000000006</v>
      </c>
      <c r="C428" s="7">
        <v>99.044820000000001</v>
      </c>
    </row>
    <row r="429" spans="1:3" x14ac:dyDescent="0.25">
      <c r="A429" s="7">
        <v>2148.70102</v>
      </c>
      <c r="B429" s="7">
        <v>97.820229999999995</v>
      </c>
      <c r="C429" s="7">
        <v>97.22936</v>
      </c>
    </row>
    <row r="430" spans="1:3" x14ac:dyDescent="0.25">
      <c r="A430" s="7">
        <v>2152.5586600000001</v>
      </c>
      <c r="B430" s="7">
        <v>97.822800000000001</v>
      </c>
      <c r="C430" s="7">
        <v>97.343580000000003</v>
      </c>
    </row>
    <row r="431" spans="1:3" x14ac:dyDescent="0.25">
      <c r="A431" s="7">
        <v>2156.4162900000001</v>
      </c>
      <c r="B431" s="7">
        <v>100.51839</v>
      </c>
      <c r="C431" s="7">
        <v>99.520259999999993</v>
      </c>
    </row>
    <row r="432" spans="1:3" x14ac:dyDescent="0.25">
      <c r="A432" s="7">
        <v>2160.2739200000001</v>
      </c>
      <c r="B432" s="7">
        <v>99.633769999999998</v>
      </c>
      <c r="C432" s="7">
        <v>95.644779999999997</v>
      </c>
    </row>
    <row r="433" spans="1:3" x14ac:dyDescent="0.25">
      <c r="A433" s="7">
        <v>2164.1315500000001</v>
      </c>
      <c r="B433" s="7">
        <v>97.123379999999997</v>
      </c>
      <c r="C433" s="7">
        <v>93.139399999999995</v>
      </c>
    </row>
    <row r="434" spans="1:3" x14ac:dyDescent="0.25">
      <c r="A434" s="7">
        <v>2167.98918</v>
      </c>
      <c r="B434" s="7">
        <v>96.180909999999997</v>
      </c>
      <c r="C434" s="7">
        <v>95.455699999999993</v>
      </c>
    </row>
    <row r="435" spans="1:3" x14ac:dyDescent="0.25">
      <c r="A435" s="7">
        <v>2171.8468200000002</v>
      </c>
      <c r="B435" s="7">
        <v>96.37303</v>
      </c>
      <c r="C435" s="7">
        <v>96.941770000000005</v>
      </c>
    </row>
    <row r="436" spans="1:3" x14ac:dyDescent="0.25">
      <c r="A436" s="7">
        <v>2175.7044500000002</v>
      </c>
      <c r="B436" s="7">
        <v>98.909899999999993</v>
      </c>
      <c r="C436" s="7">
        <v>100.16621000000001</v>
      </c>
    </row>
    <row r="437" spans="1:3" x14ac:dyDescent="0.25">
      <c r="A437" s="7">
        <v>2179.5620800000002</v>
      </c>
      <c r="B437" s="7">
        <v>99.323059999999998</v>
      </c>
      <c r="C437" s="7">
        <v>101.54488000000001</v>
      </c>
    </row>
    <row r="438" spans="1:3" x14ac:dyDescent="0.25">
      <c r="A438" s="7">
        <v>2183.4197100000001</v>
      </c>
      <c r="B438" s="7">
        <v>98.306150000000002</v>
      </c>
      <c r="C438" s="7">
        <v>98.590100000000007</v>
      </c>
    </row>
    <row r="439" spans="1:3" x14ac:dyDescent="0.25">
      <c r="A439" s="7">
        <v>2187.2773400000001</v>
      </c>
      <c r="B439" s="7">
        <v>97.273970000000006</v>
      </c>
      <c r="C439" s="7">
        <v>96.015069999999994</v>
      </c>
    </row>
    <row r="440" spans="1:3" x14ac:dyDescent="0.25">
      <c r="A440" s="7">
        <v>2191.1349799999998</v>
      </c>
      <c r="B440" s="7">
        <v>97.287220000000005</v>
      </c>
      <c r="C440" s="7">
        <v>96.171210000000002</v>
      </c>
    </row>
    <row r="441" spans="1:3" x14ac:dyDescent="0.25">
      <c r="A441" s="7">
        <v>2194.9926099999998</v>
      </c>
      <c r="B441" s="7">
        <v>96.684629999999999</v>
      </c>
      <c r="C441" s="7">
        <v>96.595020000000005</v>
      </c>
    </row>
    <row r="442" spans="1:3" x14ac:dyDescent="0.25">
      <c r="A442" s="7">
        <v>2198.8502400000002</v>
      </c>
      <c r="B442" s="7">
        <v>96.048410000000004</v>
      </c>
      <c r="C442" s="7">
        <v>97.450819999999993</v>
      </c>
    </row>
    <row r="443" spans="1:3" x14ac:dyDescent="0.25">
      <c r="A443" s="7">
        <v>2202.7078700000002</v>
      </c>
      <c r="B443" s="7">
        <v>98.027680000000004</v>
      </c>
      <c r="C443" s="7">
        <v>97.93262</v>
      </c>
    </row>
    <row r="444" spans="1:3" x14ac:dyDescent="0.25">
      <c r="A444" s="7">
        <v>2206.5655000000002</v>
      </c>
      <c r="B444" s="7">
        <v>97.392510000000001</v>
      </c>
      <c r="C444" s="7">
        <v>96.022130000000004</v>
      </c>
    </row>
    <row r="445" spans="1:3" x14ac:dyDescent="0.25">
      <c r="A445" s="7">
        <v>2210.4231399999999</v>
      </c>
      <c r="B445" s="7">
        <v>96.881259999999997</v>
      </c>
      <c r="C445" s="7">
        <v>97.519019999999998</v>
      </c>
    </row>
    <row r="446" spans="1:3" x14ac:dyDescent="0.25">
      <c r="A446" s="7">
        <v>2214.2807699999998</v>
      </c>
      <c r="B446" s="7">
        <v>98.67022</v>
      </c>
      <c r="C446" s="7">
        <v>100.03461</v>
      </c>
    </row>
    <row r="447" spans="1:3" x14ac:dyDescent="0.25">
      <c r="A447" s="7">
        <v>2218.1383999999998</v>
      </c>
      <c r="B447" s="7">
        <v>98.565989999999999</v>
      </c>
      <c r="C447" s="7">
        <v>98.384720000000002</v>
      </c>
    </row>
    <row r="448" spans="1:3" x14ac:dyDescent="0.25">
      <c r="A448" s="7">
        <v>2221.9960299999998</v>
      </c>
      <c r="B448" s="7">
        <v>97.049189999999996</v>
      </c>
      <c r="C448" s="7">
        <v>97.694199999999995</v>
      </c>
    </row>
    <row r="449" spans="1:3" x14ac:dyDescent="0.25">
      <c r="A449" s="7">
        <v>2225.8536600000002</v>
      </c>
      <c r="B449" s="7">
        <v>97.402659999999997</v>
      </c>
      <c r="C449" s="7">
        <v>97.04562</v>
      </c>
    </row>
    <row r="450" spans="1:3" x14ac:dyDescent="0.25">
      <c r="A450" s="7">
        <v>2229.7112999999999</v>
      </c>
      <c r="B450" s="7">
        <v>98.957390000000004</v>
      </c>
      <c r="C450" s="7">
        <v>96.028239999999997</v>
      </c>
    </row>
    <row r="451" spans="1:3" x14ac:dyDescent="0.25">
      <c r="A451" s="7">
        <v>2233.5689299999999</v>
      </c>
      <c r="B451" s="7">
        <v>99.733860000000007</v>
      </c>
      <c r="C451" s="7">
        <v>95.679869999999994</v>
      </c>
    </row>
    <row r="452" spans="1:3" x14ac:dyDescent="0.25">
      <c r="A452" s="7">
        <v>2237.4265599999999</v>
      </c>
      <c r="B452" s="7">
        <v>98.420010000000005</v>
      </c>
      <c r="C452" s="7">
        <v>96.759280000000004</v>
      </c>
    </row>
    <row r="453" spans="1:3" x14ac:dyDescent="0.25">
      <c r="A453" s="7">
        <v>2241.2841899999999</v>
      </c>
      <c r="B453" s="7">
        <v>97.516850000000005</v>
      </c>
      <c r="C453" s="7">
        <v>97.496700000000004</v>
      </c>
    </row>
    <row r="454" spans="1:3" x14ac:dyDescent="0.25">
      <c r="A454" s="7">
        <v>2245.1418199999998</v>
      </c>
      <c r="B454" s="7">
        <v>98.069720000000004</v>
      </c>
      <c r="C454" s="7">
        <v>97.21508</v>
      </c>
    </row>
    <row r="455" spans="1:3" x14ac:dyDescent="0.25">
      <c r="A455" s="7">
        <v>2248.99946</v>
      </c>
      <c r="B455" s="7">
        <v>98.157290000000003</v>
      </c>
      <c r="C455" s="7">
        <v>96.72175</v>
      </c>
    </row>
    <row r="456" spans="1:3" x14ac:dyDescent="0.25">
      <c r="A456" s="7">
        <v>2252.85709</v>
      </c>
      <c r="B456" s="7">
        <v>97.383200000000002</v>
      </c>
      <c r="C456" s="7">
        <v>96.546449999999993</v>
      </c>
    </row>
    <row r="457" spans="1:3" x14ac:dyDescent="0.25">
      <c r="A457" s="7">
        <v>2256.7147199999999</v>
      </c>
      <c r="B457" s="7">
        <v>97.777000000000001</v>
      </c>
      <c r="C457" s="7">
        <v>96.763109999999998</v>
      </c>
    </row>
    <row r="458" spans="1:3" x14ac:dyDescent="0.25">
      <c r="A458" s="7">
        <v>2260.5723499999999</v>
      </c>
      <c r="B458" s="7">
        <v>98.229020000000006</v>
      </c>
      <c r="C458" s="7">
        <v>96.992140000000006</v>
      </c>
    </row>
    <row r="459" spans="1:3" x14ac:dyDescent="0.25">
      <c r="A459" s="7">
        <v>2264.4299799999999</v>
      </c>
      <c r="B459" s="7">
        <v>98.354039999999998</v>
      </c>
      <c r="C459" s="7">
        <v>97.829390000000004</v>
      </c>
    </row>
    <row r="460" spans="1:3" x14ac:dyDescent="0.25">
      <c r="A460" s="7">
        <v>2268.2876200000001</v>
      </c>
      <c r="B460" s="7">
        <v>98.261529999999993</v>
      </c>
      <c r="C460" s="7">
        <v>97.750789999999995</v>
      </c>
    </row>
    <row r="461" spans="1:3" x14ac:dyDescent="0.25">
      <c r="A461" s="7">
        <v>2272.14525</v>
      </c>
      <c r="B461" s="7">
        <v>97.384180000000001</v>
      </c>
      <c r="C461" s="7">
        <v>95.838509999999999</v>
      </c>
    </row>
    <row r="462" spans="1:3" x14ac:dyDescent="0.25">
      <c r="A462" s="7">
        <v>2276.00288</v>
      </c>
      <c r="B462" s="7">
        <v>97.485020000000006</v>
      </c>
      <c r="C462" s="7">
        <v>95.181229999999999</v>
      </c>
    </row>
    <row r="463" spans="1:3" x14ac:dyDescent="0.25">
      <c r="A463" s="7">
        <v>2279.86051</v>
      </c>
      <c r="B463" s="7">
        <v>97.977710000000002</v>
      </c>
      <c r="C463" s="7">
        <v>96.609499999999997</v>
      </c>
    </row>
    <row r="464" spans="1:3" x14ac:dyDescent="0.25">
      <c r="A464" s="7">
        <v>2283.7181399999999</v>
      </c>
      <c r="B464" s="7">
        <v>98.088430000000002</v>
      </c>
      <c r="C464" s="7">
        <v>97.061120000000003</v>
      </c>
    </row>
    <row r="465" spans="1:3" x14ac:dyDescent="0.25">
      <c r="A465" s="7">
        <v>2287.5757800000001</v>
      </c>
      <c r="B465" s="7">
        <v>97.356880000000004</v>
      </c>
      <c r="C465" s="7">
        <v>96.555700000000002</v>
      </c>
    </row>
    <row r="466" spans="1:3" x14ac:dyDescent="0.25">
      <c r="A466" s="7">
        <v>2291.4334100000001</v>
      </c>
      <c r="B466" s="7">
        <v>96.78537</v>
      </c>
      <c r="C466" s="7">
        <v>96.495480000000001</v>
      </c>
    </row>
    <row r="467" spans="1:3" x14ac:dyDescent="0.25">
      <c r="A467" s="7">
        <v>2295.2910400000001</v>
      </c>
      <c r="B467" s="7">
        <v>97.626140000000007</v>
      </c>
      <c r="C467" s="7">
        <v>96.269930000000002</v>
      </c>
    </row>
    <row r="468" spans="1:3" x14ac:dyDescent="0.25">
      <c r="A468" s="7">
        <v>2299.14867</v>
      </c>
      <c r="B468" s="7">
        <v>97.913200000000003</v>
      </c>
      <c r="C468" s="7">
        <v>95.714340000000007</v>
      </c>
    </row>
    <row r="469" spans="1:3" x14ac:dyDescent="0.25">
      <c r="A469" s="7">
        <v>2303.0063</v>
      </c>
      <c r="B469" s="7">
        <v>96.960980000000006</v>
      </c>
      <c r="C469" s="7">
        <v>95.701909999999998</v>
      </c>
    </row>
    <row r="470" spans="1:3" x14ac:dyDescent="0.25">
      <c r="A470" s="7">
        <v>2306.8639400000002</v>
      </c>
      <c r="B470" s="7">
        <v>96.902810000000002</v>
      </c>
      <c r="C470" s="7">
        <v>96.14864</v>
      </c>
    </row>
    <row r="471" spans="1:3" x14ac:dyDescent="0.25">
      <c r="A471" s="7">
        <v>2310.7215700000002</v>
      </c>
      <c r="B471" s="7">
        <v>97.234059999999999</v>
      </c>
      <c r="C471" s="7">
        <v>96.125439999999998</v>
      </c>
    </row>
    <row r="472" spans="1:3" x14ac:dyDescent="0.25">
      <c r="A472" s="7">
        <v>2314.5792000000001</v>
      </c>
      <c r="B472" s="7">
        <v>97.225359999999995</v>
      </c>
      <c r="C472" s="7">
        <v>96.139600000000002</v>
      </c>
    </row>
    <row r="473" spans="1:3" x14ac:dyDescent="0.25">
      <c r="A473" s="7">
        <v>2318.4368300000001</v>
      </c>
      <c r="B473" s="7">
        <v>97.345089999999999</v>
      </c>
      <c r="C473" s="7">
        <v>95.95429</v>
      </c>
    </row>
    <row r="474" spans="1:3" x14ac:dyDescent="0.25">
      <c r="A474" s="7">
        <v>2322.2944600000001</v>
      </c>
      <c r="B474" s="7">
        <v>97.075230000000005</v>
      </c>
      <c r="C474" s="7">
        <v>95.274439999999998</v>
      </c>
    </row>
    <row r="475" spans="1:3" x14ac:dyDescent="0.25">
      <c r="A475" s="7">
        <v>2326.1520999999998</v>
      </c>
      <c r="B475" s="7">
        <v>96.448120000000003</v>
      </c>
      <c r="C475" s="7">
        <v>94.501279999999994</v>
      </c>
    </row>
    <row r="476" spans="1:3" x14ac:dyDescent="0.25">
      <c r="A476" s="7">
        <v>2330.0097300000002</v>
      </c>
      <c r="B476" s="7">
        <v>96.375159999999994</v>
      </c>
      <c r="C476" s="7">
        <v>94.735900000000001</v>
      </c>
    </row>
    <row r="477" spans="1:3" x14ac:dyDescent="0.25">
      <c r="A477" s="7">
        <v>2333.8673600000002</v>
      </c>
      <c r="B477" s="7">
        <v>96.561499999999995</v>
      </c>
      <c r="C477" s="7">
        <v>95.806820000000002</v>
      </c>
    </row>
    <row r="478" spans="1:3" x14ac:dyDescent="0.25">
      <c r="A478" s="7">
        <v>2337.7249900000002</v>
      </c>
      <c r="B478" s="7">
        <v>96.822779999999995</v>
      </c>
      <c r="C478" s="7">
        <v>95.904139999999998</v>
      </c>
    </row>
    <row r="479" spans="1:3" x14ac:dyDescent="0.25">
      <c r="A479" s="7">
        <v>2341.5826200000001</v>
      </c>
      <c r="B479" s="7">
        <v>96.065730000000002</v>
      </c>
      <c r="C479" s="7">
        <v>94.882949999999994</v>
      </c>
    </row>
    <row r="480" spans="1:3" x14ac:dyDescent="0.25">
      <c r="A480" s="7">
        <v>2345.4402599999999</v>
      </c>
      <c r="B480" s="7">
        <v>96.064149999999998</v>
      </c>
      <c r="C480" s="7">
        <v>95.214489999999998</v>
      </c>
    </row>
    <row r="481" spans="1:3" x14ac:dyDescent="0.25">
      <c r="A481" s="7">
        <v>2349.2978899999998</v>
      </c>
      <c r="B481" s="7">
        <v>97.101889999999997</v>
      </c>
      <c r="C481" s="7">
        <v>95.188820000000007</v>
      </c>
    </row>
    <row r="482" spans="1:3" x14ac:dyDescent="0.25">
      <c r="A482" s="7">
        <v>2353.1555199999998</v>
      </c>
      <c r="B482" s="7">
        <v>97.165750000000003</v>
      </c>
      <c r="C482" s="7">
        <v>94.904470000000003</v>
      </c>
    </row>
    <row r="483" spans="1:3" x14ac:dyDescent="0.25">
      <c r="A483" s="7">
        <v>2357.0131500000002</v>
      </c>
      <c r="B483" s="7">
        <v>96.797569999999993</v>
      </c>
      <c r="C483" s="7">
        <v>95.463499999999996</v>
      </c>
    </row>
    <row r="484" spans="1:3" x14ac:dyDescent="0.25">
      <c r="A484" s="7">
        <v>2360.8707800000002</v>
      </c>
      <c r="B484" s="7">
        <v>97.894620000000003</v>
      </c>
      <c r="C484" s="7">
        <v>96.331410000000005</v>
      </c>
    </row>
    <row r="485" spans="1:3" x14ac:dyDescent="0.25">
      <c r="A485" s="7">
        <v>2364.7284199999999</v>
      </c>
      <c r="B485" s="7">
        <v>98.00694</v>
      </c>
      <c r="C485" s="7">
        <v>95.908850000000001</v>
      </c>
    </row>
    <row r="486" spans="1:3" x14ac:dyDescent="0.25">
      <c r="A486" s="7">
        <v>2368.5860499999999</v>
      </c>
      <c r="B486" s="7">
        <v>97.445530000000005</v>
      </c>
      <c r="C486" s="7">
        <v>95.844149999999999</v>
      </c>
    </row>
    <row r="487" spans="1:3" x14ac:dyDescent="0.25">
      <c r="A487" s="7">
        <v>2372.4436799999999</v>
      </c>
      <c r="B487" s="7">
        <v>97.682980000000001</v>
      </c>
      <c r="C487" s="7">
        <v>96.327550000000002</v>
      </c>
    </row>
    <row r="488" spans="1:3" x14ac:dyDescent="0.25">
      <c r="A488" s="7">
        <v>2376.3013099999998</v>
      </c>
      <c r="B488" s="7">
        <v>97.671220000000005</v>
      </c>
      <c r="C488" s="7">
        <v>96.634330000000006</v>
      </c>
    </row>
    <row r="489" spans="1:3" x14ac:dyDescent="0.25">
      <c r="A489" s="7">
        <v>2380.1589399999998</v>
      </c>
      <c r="B489" s="7">
        <v>97.445210000000003</v>
      </c>
      <c r="C489" s="7">
        <v>96.820300000000003</v>
      </c>
    </row>
    <row r="490" spans="1:3" x14ac:dyDescent="0.25">
      <c r="A490" s="7">
        <v>2384.01658</v>
      </c>
      <c r="B490" s="7">
        <v>97.400620000000004</v>
      </c>
      <c r="C490" s="7">
        <v>96.997169999999997</v>
      </c>
    </row>
    <row r="491" spans="1:3" x14ac:dyDescent="0.25">
      <c r="A491" s="7">
        <v>2387.8742099999999</v>
      </c>
      <c r="B491" s="7">
        <v>97.973609999999994</v>
      </c>
      <c r="C491" s="7">
        <v>96.525710000000004</v>
      </c>
    </row>
    <row r="492" spans="1:3" x14ac:dyDescent="0.25">
      <c r="A492" s="7">
        <v>2391.7318399999999</v>
      </c>
      <c r="B492" s="7">
        <v>98.513620000000003</v>
      </c>
      <c r="C492" s="7">
        <v>96.371110000000002</v>
      </c>
    </row>
    <row r="493" spans="1:3" x14ac:dyDescent="0.25">
      <c r="A493" s="7">
        <v>2395.5894699999999</v>
      </c>
      <c r="B493" s="7">
        <v>98.548929999999999</v>
      </c>
      <c r="C493" s="7">
        <v>96.361130000000003</v>
      </c>
    </row>
    <row r="494" spans="1:3" x14ac:dyDescent="0.25">
      <c r="A494" s="7">
        <v>2399.4470999999999</v>
      </c>
      <c r="B494" s="7">
        <v>98.273319999999998</v>
      </c>
      <c r="C494" s="7">
        <v>96.427490000000006</v>
      </c>
    </row>
    <row r="495" spans="1:3" x14ac:dyDescent="0.25">
      <c r="A495" s="7">
        <v>2403.30474</v>
      </c>
      <c r="B495" s="7">
        <v>98.229990000000001</v>
      </c>
      <c r="C495" s="7">
        <v>96.669539999999998</v>
      </c>
    </row>
    <row r="496" spans="1:3" x14ac:dyDescent="0.25">
      <c r="A496" s="7">
        <v>2407.16237</v>
      </c>
      <c r="B496" s="7">
        <v>98.500259999999997</v>
      </c>
      <c r="C496" s="7">
        <v>96.830920000000006</v>
      </c>
    </row>
    <row r="497" spans="1:3" x14ac:dyDescent="0.25">
      <c r="A497" s="7">
        <v>2411.02</v>
      </c>
      <c r="B497" s="7">
        <v>98.284540000000007</v>
      </c>
      <c r="C497" s="7">
        <v>96.964209999999994</v>
      </c>
    </row>
    <row r="498" spans="1:3" x14ac:dyDescent="0.25">
      <c r="A498" s="7">
        <v>2414.87763</v>
      </c>
      <c r="B498" s="7">
        <v>97.851920000000007</v>
      </c>
      <c r="C498" s="7">
        <v>96.938779999999994</v>
      </c>
    </row>
    <row r="499" spans="1:3" x14ac:dyDescent="0.25">
      <c r="A499" s="7">
        <v>2418.7352599999999</v>
      </c>
      <c r="B499" s="7">
        <v>98.028840000000002</v>
      </c>
      <c r="C499" s="7">
        <v>97.068119999999993</v>
      </c>
    </row>
    <row r="500" spans="1:3" x14ac:dyDescent="0.25">
      <c r="A500" s="7">
        <v>2422.5929000000001</v>
      </c>
      <c r="B500" s="7">
        <v>98.518519999999995</v>
      </c>
      <c r="C500" s="7">
        <v>97.144670000000005</v>
      </c>
    </row>
    <row r="501" spans="1:3" x14ac:dyDescent="0.25">
      <c r="A501" s="7">
        <v>2426.4505300000001</v>
      </c>
      <c r="B501" s="7">
        <v>98.818430000000006</v>
      </c>
      <c r="C501" s="7">
        <v>97.026139999999998</v>
      </c>
    </row>
    <row r="502" spans="1:3" x14ac:dyDescent="0.25">
      <c r="A502" s="7">
        <v>2430.30816</v>
      </c>
      <c r="B502" s="7">
        <v>98.616749999999996</v>
      </c>
      <c r="C502" s="7">
        <v>96.734840000000005</v>
      </c>
    </row>
    <row r="503" spans="1:3" x14ac:dyDescent="0.25">
      <c r="A503" s="7">
        <v>2434.16579</v>
      </c>
      <c r="B503" s="7">
        <v>98.241690000000006</v>
      </c>
      <c r="C503" s="7">
        <v>96.708250000000007</v>
      </c>
    </row>
    <row r="504" spans="1:3" x14ac:dyDescent="0.25">
      <c r="A504" s="7">
        <v>2438.02342</v>
      </c>
      <c r="B504" s="7">
        <v>97.978849999999994</v>
      </c>
      <c r="C504" s="7">
        <v>97.065359999999998</v>
      </c>
    </row>
    <row r="505" spans="1:3" x14ac:dyDescent="0.25">
      <c r="A505" s="7">
        <v>2441.8810600000002</v>
      </c>
      <c r="B505" s="7">
        <v>98.193470000000005</v>
      </c>
      <c r="C505" s="7">
        <v>97.453029999999998</v>
      </c>
    </row>
    <row r="506" spans="1:3" x14ac:dyDescent="0.25">
      <c r="A506" s="7">
        <v>2445.7386900000001</v>
      </c>
      <c r="B506" s="7">
        <v>98.057289999999995</v>
      </c>
      <c r="C506" s="7">
        <v>97.388379999999998</v>
      </c>
    </row>
    <row r="507" spans="1:3" x14ac:dyDescent="0.25">
      <c r="A507" s="7">
        <v>2449.5963200000001</v>
      </c>
      <c r="B507" s="7">
        <v>97.886359999999996</v>
      </c>
      <c r="C507" s="7">
        <v>96.926230000000004</v>
      </c>
    </row>
    <row r="508" spans="1:3" x14ac:dyDescent="0.25">
      <c r="A508" s="7">
        <v>2453.4539500000001</v>
      </c>
      <c r="B508" s="7">
        <v>97.91189</v>
      </c>
      <c r="C508" s="7">
        <v>96.53134</v>
      </c>
    </row>
    <row r="509" spans="1:3" x14ac:dyDescent="0.25">
      <c r="A509" s="7">
        <v>2457.31158</v>
      </c>
      <c r="B509" s="7">
        <v>98.161389999999997</v>
      </c>
      <c r="C509" s="7">
        <v>96.451660000000004</v>
      </c>
    </row>
    <row r="510" spans="1:3" x14ac:dyDescent="0.25">
      <c r="A510" s="7">
        <v>2461.1692200000002</v>
      </c>
      <c r="B510" s="7">
        <v>98.356350000000006</v>
      </c>
      <c r="C510" s="7">
        <v>96.742009999999993</v>
      </c>
    </row>
    <row r="511" spans="1:3" x14ac:dyDescent="0.25">
      <c r="A511" s="7">
        <v>2465.0268500000002</v>
      </c>
      <c r="B511" s="7">
        <v>98.656660000000002</v>
      </c>
      <c r="C511" s="7">
        <v>96.793700000000001</v>
      </c>
    </row>
    <row r="512" spans="1:3" x14ac:dyDescent="0.25">
      <c r="A512" s="7">
        <v>2468.8844800000002</v>
      </c>
      <c r="B512" s="7">
        <v>98.811430000000001</v>
      </c>
      <c r="C512" s="7">
        <v>96.68383</v>
      </c>
    </row>
    <row r="513" spans="1:3" x14ac:dyDescent="0.25">
      <c r="A513" s="7">
        <v>2472.7421100000001</v>
      </c>
      <c r="B513" s="7">
        <v>98.439009999999996</v>
      </c>
      <c r="C513" s="7">
        <v>96.540040000000005</v>
      </c>
    </row>
    <row r="514" spans="1:3" x14ac:dyDescent="0.25">
      <c r="A514" s="7">
        <v>2476.5997400000001</v>
      </c>
      <c r="B514" s="7">
        <v>97.842960000000005</v>
      </c>
      <c r="C514" s="7">
        <v>96.871309999999994</v>
      </c>
    </row>
    <row r="515" spans="1:3" x14ac:dyDescent="0.25">
      <c r="A515" s="7">
        <v>2480.4573799999998</v>
      </c>
      <c r="B515" s="7">
        <v>98.068460000000002</v>
      </c>
      <c r="C515" s="7">
        <v>96.938329999999993</v>
      </c>
    </row>
    <row r="516" spans="1:3" x14ac:dyDescent="0.25">
      <c r="A516" s="7">
        <v>2484.3150099999998</v>
      </c>
      <c r="B516" s="7">
        <v>98.016739999999999</v>
      </c>
      <c r="C516" s="7">
        <v>96.688609999999997</v>
      </c>
    </row>
    <row r="517" spans="1:3" x14ac:dyDescent="0.25">
      <c r="A517" s="7">
        <v>2488.1726399999998</v>
      </c>
      <c r="B517" s="7">
        <v>97.853390000000005</v>
      </c>
      <c r="C517" s="7">
        <v>96.709549999999993</v>
      </c>
    </row>
    <row r="518" spans="1:3" x14ac:dyDescent="0.25">
      <c r="A518" s="7">
        <v>2492.0302700000002</v>
      </c>
      <c r="B518" s="7">
        <v>98.023150000000001</v>
      </c>
      <c r="C518" s="7">
        <v>96.753510000000006</v>
      </c>
    </row>
    <row r="519" spans="1:3" x14ac:dyDescent="0.25">
      <c r="A519" s="7">
        <v>2495.8879000000002</v>
      </c>
      <c r="B519" s="7">
        <v>97.625540000000001</v>
      </c>
      <c r="C519" s="7">
        <v>96.764830000000003</v>
      </c>
    </row>
    <row r="520" spans="1:3" x14ac:dyDescent="0.25">
      <c r="A520" s="7">
        <v>2499.7455399999999</v>
      </c>
      <c r="B520" s="7">
        <v>97.344390000000004</v>
      </c>
      <c r="C520" s="7">
        <v>97.306830000000005</v>
      </c>
    </row>
    <row r="521" spans="1:3" x14ac:dyDescent="0.25">
      <c r="A521" s="7">
        <v>2503.6031699999999</v>
      </c>
      <c r="B521" s="7">
        <v>97.272149999999996</v>
      </c>
      <c r="C521" s="7">
        <v>97.288520000000005</v>
      </c>
    </row>
    <row r="522" spans="1:3" x14ac:dyDescent="0.25">
      <c r="A522" s="7">
        <v>2507.4607999999998</v>
      </c>
      <c r="B522" s="7">
        <v>97.36224</v>
      </c>
      <c r="C522" s="7">
        <v>97.047370000000001</v>
      </c>
    </row>
    <row r="523" spans="1:3" x14ac:dyDescent="0.25">
      <c r="A523" s="7">
        <v>2511.3184299999998</v>
      </c>
      <c r="B523" s="7">
        <v>97.820800000000006</v>
      </c>
      <c r="C523" s="7">
        <v>97.575659999999999</v>
      </c>
    </row>
    <row r="524" spans="1:3" x14ac:dyDescent="0.25">
      <c r="A524" s="7">
        <v>2515.1760599999998</v>
      </c>
      <c r="B524" s="7">
        <v>97.946389999999994</v>
      </c>
      <c r="C524" s="7">
        <v>96.98509</v>
      </c>
    </row>
    <row r="525" spans="1:3" x14ac:dyDescent="0.25">
      <c r="A525" s="7">
        <v>2519.0337</v>
      </c>
      <c r="B525" s="7">
        <v>97.565370000000001</v>
      </c>
      <c r="C525" s="7">
        <v>96.23939</v>
      </c>
    </row>
    <row r="526" spans="1:3" x14ac:dyDescent="0.25">
      <c r="A526" s="7">
        <v>2522.8913299999999</v>
      </c>
      <c r="B526" s="7">
        <v>97.547669999999997</v>
      </c>
      <c r="C526" s="7">
        <v>96.490809999999996</v>
      </c>
    </row>
    <row r="527" spans="1:3" x14ac:dyDescent="0.25">
      <c r="A527" s="7">
        <v>2526.7489599999999</v>
      </c>
      <c r="B527" s="7">
        <v>97.997159999999994</v>
      </c>
      <c r="C527" s="7">
        <v>96.573899999999995</v>
      </c>
    </row>
    <row r="528" spans="1:3" x14ac:dyDescent="0.25">
      <c r="A528" s="7">
        <v>2530.6065899999999</v>
      </c>
      <c r="B528" s="7">
        <v>98.003010000000003</v>
      </c>
      <c r="C528" s="7">
        <v>96.500960000000006</v>
      </c>
    </row>
    <row r="529" spans="1:3" x14ac:dyDescent="0.25">
      <c r="A529" s="7">
        <v>2534.4642199999998</v>
      </c>
      <c r="B529" s="7">
        <v>97.962869999999995</v>
      </c>
      <c r="C529" s="7">
        <v>96.924859999999995</v>
      </c>
    </row>
    <row r="530" spans="1:3" x14ac:dyDescent="0.25">
      <c r="A530" s="7">
        <v>2538.32186</v>
      </c>
      <c r="B530" s="7">
        <v>97.774709999999999</v>
      </c>
      <c r="C530" s="7">
        <v>96.726969999999994</v>
      </c>
    </row>
    <row r="531" spans="1:3" x14ac:dyDescent="0.25">
      <c r="A531" s="7">
        <v>2542.17949</v>
      </c>
      <c r="B531" s="7">
        <v>98.385859999999994</v>
      </c>
      <c r="C531" s="7">
        <v>96.755629999999996</v>
      </c>
    </row>
    <row r="532" spans="1:3" x14ac:dyDescent="0.25">
      <c r="A532" s="7">
        <v>2546.03712</v>
      </c>
      <c r="B532" s="7">
        <v>98.072929999999999</v>
      </c>
      <c r="C532" s="7">
        <v>97.233490000000003</v>
      </c>
    </row>
    <row r="533" spans="1:3" x14ac:dyDescent="0.25">
      <c r="A533" s="7">
        <v>2549.8947499999999</v>
      </c>
      <c r="B533" s="7">
        <v>97.5642</v>
      </c>
      <c r="C533" s="7">
        <v>97.339730000000003</v>
      </c>
    </row>
    <row r="534" spans="1:3" x14ac:dyDescent="0.25">
      <c r="A534" s="7">
        <v>2553.7523799999999</v>
      </c>
      <c r="B534" s="7">
        <v>97.794200000000004</v>
      </c>
      <c r="C534" s="7">
        <v>96.33981</v>
      </c>
    </row>
    <row r="535" spans="1:3" x14ac:dyDescent="0.25">
      <c r="A535" s="7">
        <v>2557.6100200000001</v>
      </c>
      <c r="B535" s="7">
        <v>97.871579999999994</v>
      </c>
      <c r="C535" s="7">
        <v>95.976600000000005</v>
      </c>
    </row>
    <row r="536" spans="1:3" x14ac:dyDescent="0.25">
      <c r="A536" s="7">
        <v>2561.46765</v>
      </c>
      <c r="B536" s="7">
        <v>97.766170000000002</v>
      </c>
      <c r="C536" s="7">
        <v>96.061769999999996</v>
      </c>
    </row>
    <row r="537" spans="1:3" x14ac:dyDescent="0.25">
      <c r="A537" s="7">
        <v>2565.32528</v>
      </c>
      <c r="B537" s="7">
        <v>97.504000000000005</v>
      </c>
      <c r="C537" s="7">
        <v>96.357879999999994</v>
      </c>
    </row>
    <row r="538" spans="1:3" x14ac:dyDescent="0.25">
      <c r="A538" s="7">
        <v>2569.18291</v>
      </c>
      <c r="B538" s="7">
        <v>97.381360000000001</v>
      </c>
      <c r="C538" s="7">
        <v>96.333399999999997</v>
      </c>
    </row>
    <row r="539" spans="1:3" x14ac:dyDescent="0.25">
      <c r="A539" s="7">
        <v>2573.04054</v>
      </c>
      <c r="B539" s="7">
        <v>97.567160000000001</v>
      </c>
      <c r="C539" s="7">
        <v>96.041529999999995</v>
      </c>
    </row>
    <row r="540" spans="1:3" x14ac:dyDescent="0.25">
      <c r="A540" s="7">
        <v>2576.8981800000001</v>
      </c>
      <c r="B540" s="7">
        <v>97.756069999999994</v>
      </c>
      <c r="C540" s="7">
        <v>96.210440000000006</v>
      </c>
    </row>
    <row r="541" spans="1:3" x14ac:dyDescent="0.25">
      <c r="A541" s="7">
        <v>2580.7558100000001</v>
      </c>
      <c r="B541" s="7">
        <v>97.546180000000007</v>
      </c>
      <c r="C541" s="7">
        <v>96.839799999999997</v>
      </c>
    </row>
    <row r="542" spans="1:3" x14ac:dyDescent="0.25">
      <c r="A542" s="7">
        <v>2584.6134400000001</v>
      </c>
      <c r="B542" s="7">
        <v>97.629270000000005</v>
      </c>
      <c r="C542" s="7">
        <v>96.80565</v>
      </c>
    </row>
    <row r="543" spans="1:3" x14ac:dyDescent="0.25">
      <c r="A543" s="7">
        <v>2588.4710700000001</v>
      </c>
      <c r="B543" s="7">
        <v>98.032619999999994</v>
      </c>
      <c r="C543" s="7">
        <v>96.300479999999993</v>
      </c>
    </row>
    <row r="544" spans="1:3" x14ac:dyDescent="0.25">
      <c r="A544" s="7">
        <v>2592.3287</v>
      </c>
      <c r="B544" s="7">
        <v>98.225970000000004</v>
      </c>
      <c r="C544" s="7">
        <v>96.127930000000006</v>
      </c>
    </row>
    <row r="545" spans="1:3" x14ac:dyDescent="0.25">
      <c r="A545" s="7">
        <v>2596.1863400000002</v>
      </c>
      <c r="B545" s="7">
        <v>98.246110000000002</v>
      </c>
      <c r="C545" s="7">
        <v>96.108819999999994</v>
      </c>
    </row>
    <row r="546" spans="1:3" x14ac:dyDescent="0.25">
      <c r="A546" s="7">
        <v>2600.0439700000002</v>
      </c>
      <c r="B546" s="7">
        <v>98.051230000000004</v>
      </c>
      <c r="C546" s="7">
        <v>96.371390000000005</v>
      </c>
    </row>
    <row r="547" spans="1:3" x14ac:dyDescent="0.25">
      <c r="A547" s="7">
        <v>2603.9016000000001</v>
      </c>
      <c r="B547" s="7">
        <v>97.71414</v>
      </c>
      <c r="C547" s="7">
        <v>96.506420000000006</v>
      </c>
    </row>
    <row r="548" spans="1:3" x14ac:dyDescent="0.25">
      <c r="A548" s="7">
        <v>2607.7592300000001</v>
      </c>
      <c r="B548" s="7">
        <v>97.677729999999997</v>
      </c>
      <c r="C548" s="7">
        <v>96.447149999999993</v>
      </c>
    </row>
    <row r="549" spans="1:3" x14ac:dyDescent="0.25">
      <c r="A549" s="7">
        <v>2611.6168600000001</v>
      </c>
      <c r="B549" s="7">
        <v>97.609139999999996</v>
      </c>
      <c r="C549" s="7">
        <v>96.343559999999997</v>
      </c>
    </row>
    <row r="550" spans="1:3" x14ac:dyDescent="0.25">
      <c r="A550" s="7">
        <v>2615.4744999999998</v>
      </c>
      <c r="B550" s="7">
        <v>97.468209999999999</v>
      </c>
      <c r="C550" s="7">
        <v>96.342680000000001</v>
      </c>
    </row>
    <row r="551" spans="1:3" x14ac:dyDescent="0.25">
      <c r="A551" s="7">
        <v>2619.3321299999998</v>
      </c>
      <c r="B551" s="7">
        <v>97.342070000000007</v>
      </c>
      <c r="C551" s="7">
        <v>96.176720000000003</v>
      </c>
    </row>
    <row r="552" spans="1:3" x14ac:dyDescent="0.25">
      <c r="A552" s="7">
        <v>2623.1897600000002</v>
      </c>
      <c r="B552" s="7">
        <v>97.169290000000004</v>
      </c>
      <c r="C552" s="7">
        <v>96.320040000000006</v>
      </c>
    </row>
    <row r="553" spans="1:3" x14ac:dyDescent="0.25">
      <c r="A553" s="7">
        <v>2627.0473900000002</v>
      </c>
      <c r="B553" s="7">
        <v>97.359499999999997</v>
      </c>
      <c r="C553" s="7">
        <v>96.354479999999995</v>
      </c>
    </row>
    <row r="554" spans="1:3" x14ac:dyDescent="0.25">
      <c r="A554" s="7">
        <v>2630.9050200000001</v>
      </c>
      <c r="B554" s="7">
        <v>97.895570000000006</v>
      </c>
      <c r="C554" s="7">
        <v>96.273219999999995</v>
      </c>
    </row>
    <row r="555" spans="1:3" x14ac:dyDescent="0.25">
      <c r="A555" s="7">
        <v>2634.7626599999999</v>
      </c>
      <c r="B555" s="7">
        <v>97.908670000000001</v>
      </c>
      <c r="C555" s="7">
        <v>96.41771</v>
      </c>
    </row>
    <row r="556" spans="1:3" x14ac:dyDescent="0.25">
      <c r="A556" s="7">
        <v>2638.6202899999998</v>
      </c>
      <c r="B556" s="7">
        <v>97.777119999999996</v>
      </c>
      <c r="C556" s="7">
        <v>96.359470000000002</v>
      </c>
    </row>
    <row r="557" spans="1:3" x14ac:dyDescent="0.25">
      <c r="A557" s="7">
        <v>2642.4779199999998</v>
      </c>
      <c r="B557" s="7">
        <v>97.903509999999997</v>
      </c>
      <c r="C557" s="7">
        <v>96.543930000000003</v>
      </c>
    </row>
    <row r="558" spans="1:3" x14ac:dyDescent="0.25">
      <c r="A558" s="7">
        <v>2646.3355499999998</v>
      </c>
      <c r="B558" s="7">
        <v>97.908339999999995</v>
      </c>
      <c r="C558" s="7">
        <v>96.473690000000005</v>
      </c>
    </row>
    <row r="559" spans="1:3" x14ac:dyDescent="0.25">
      <c r="A559" s="7">
        <v>2650.1931800000002</v>
      </c>
      <c r="B559" s="7">
        <v>97.582480000000004</v>
      </c>
      <c r="C559" s="7">
        <v>96.073499999999996</v>
      </c>
    </row>
    <row r="560" spans="1:3" x14ac:dyDescent="0.25">
      <c r="A560" s="7">
        <v>2654.0508199999999</v>
      </c>
      <c r="B560" s="7">
        <v>97.405270000000002</v>
      </c>
      <c r="C560" s="7">
        <v>96.055880000000002</v>
      </c>
    </row>
    <row r="561" spans="1:3" x14ac:dyDescent="0.25">
      <c r="A561" s="7">
        <v>2657.9084499999999</v>
      </c>
      <c r="B561" s="7">
        <v>97.588920000000002</v>
      </c>
      <c r="C561" s="7">
        <v>95.936970000000002</v>
      </c>
    </row>
    <row r="562" spans="1:3" x14ac:dyDescent="0.25">
      <c r="A562" s="7">
        <v>2661.7660799999999</v>
      </c>
      <c r="B562" s="7">
        <v>97.654839999999993</v>
      </c>
      <c r="C562" s="7">
        <v>95.741730000000004</v>
      </c>
    </row>
    <row r="563" spans="1:3" x14ac:dyDescent="0.25">
      <c r="A563" s="7">
        <v>2665.6237099999998</v>
      </c>
      <c r="B563" s="7">
        <v>97.668210000000002</v>
      </c>
      <c r="C563" s="7">
        <v>96.015479999999997</v>
      </c>
    </row>
    <row r="564" spans="1:3" x14ac:dyDescent="0.25">
      <c r="A564" s="7">
        <v>2669.4813399999998</v>
      </c>
      <c r="B564" s="7">
        <v>97.677750000000003</v>
      </c>
      <c r="C564" s="7">
        <v>96.257760000000005</v>
      </c>
    </row>
    <row r="565" spans="1:3" x14ac:dyDescent="0.25">
      <c r="A565" s="7">
        <v>2673.33898</v>
      </c>
      <c r="B565" s="7">
        <v>97.720640000000003</v>
      </c>
      <c r="C565" s="7">
        <v>96.126239999999996</v>
      </c>
    </row>
    <row r="566" spans="1:3" x14ac:dyDescent="0.25">
      <c r="A566" s="7">
        <v>2677.19661</v>
      </c>
      <c r="B566" s="7">
        <v>97.848010000000002</v>
      </c>
      <c r="C566" s="7">
        <v>96.167810000000003</v>
      </c>
    </row>
    <row r="567" spans="1:3" x14ac:dyDescent="0.25">
      <c r="A567" s="7">
        <v>2681.0542399999999</v>
      </c>
      <c r="B567" s="7">
        <v>97.831919999999997</v>
      </c>
      <c r="C567" s="7">
        <v>96.115769999999998</v>
      </c>
    </row>
    <row r="568" spans="1:3" x14ac:dyDescent="0.25">
      <c r="A568" s="7">
        <v>2684.9118699999999</v>
      </c>
      <c r="B568" s="7">
        <v>97.740560000000002</v>
      </c>
      <c r="C568" s="7">
        <v>96.112499999999997</v>
      </c>
    </row>
    <row r="569" spans="1:3" x14ac:dyDescent="0.25">
      <c r="A569" s="7">
        <v>2688.7694999999999</v>
      </c>
      <c r="B569" s="7">
        <v>97.532409999999999</v>
      </c>
      <c r="C569" s="7">
        <v>96.167609999999996</v>
      </c>
    </row>
    <row r="570" spans="1:3" x14ac:dyDescent="0.25">
      <c r="A570" s="7">
        <v>2692.6271400000001</v>
      </c>
      <c r="B570" s="7">
        <v>97.458110000000005</v>
      </c>
      <c r="C570" s="7">
        <v>95.999430000000004</v>
      </c>
    </row>
    <row r="571" spans="1:3" x14ac:dyDescent="0.25">
      <c r="A571" s="7">
        <v>2696.48477</v>
      </c>
      <c r="B571" s="7">
        <v>97.557379999999995</v>
      </c>
      <c r="C571" s="7">
        <v>96.027709999999999</v>
      </c>
    </row>
    <row r="572" spans="1:3" x14ac:dyDescent="0.25">
      <c r="A572" s="7">
        <v>2700.3424</v>
      </c>
      <c r="B572" s="7">
        <v>97.743250000000003</v>
      </c>
      <c r="C572" s="7">
        <v>96.217380000000006</v>
      </c>
    </row>
    <row r="573" spans="1:3" x14ac:dyDescent="0.25">
      <c r="A573" s="7">
        <v>2704.20003</v>
      </c>
      <c r="B573" s="7">
        <v>97.807940000000002</v>
      </c>
      <c r="C573" s="7">
        <v>96.234920000000002</v>
      </c>
    </row>
    <row r="574" spans="1:3" x14ac:dyDescent="0.25">
      <c r="A574" s="7">
        <v>2708.0576599999999</v>
      </c>
      <c r="B574" s="7">
        <v>97.832599999999999</v>
      </c>
      <c r="C574" s="7">
        <v>95.975089999999994</v>
      </c>
    </row>
    <row r="575" spans="1:3" x14ac:dyDescent="0.25">
      <c r="A575" s="7">
        <v>2711.9153000000001</v>
      </c>
      <c r="B575" s="7">
        <v>97.827259999999995</v>
      </c>
      <c r="C575" s="7">
        <v>95.937349999999995</v>
      </c>
    </row>
    <row r="576" spans="1:3" x14ac:dyDescent="0.25">
      <c r="A576" s="7">
        <v>2715.7729300000001</v>
      </c>
      <c r="B576" s="7">
        <v>97.835750000000004</v>
      </c>
      <c r="C576" s="7">
        <v>96.360569999999996</v>
      </c>
    </row>
    <row r="577" spans="1:3" x14ac:dyDescent="0.25">
      <c r="A577" s="7">
        <v>2719.6305600000001</v>
      </c>
      <c r="B577" s="7">
        <v>97.562619999999995</v>
      </c>
      <c r="C577" s="7">
        <v>96.407730000000001</v>
      </c>
    </row>
    <row r="578" spans="1:3" x14ac:dyDescent="0.25">
      <c r="A578" s="7">
        <v>2723.48819</v>
      </c>
      <c r="B578" s="7">
        <v>97.322909999999993</v>
      </c>
      <c r="C578" s="7">
        <v>96.316580000000002</v>
      </c>
    </row>
    <row r="579" spans="1:3" x14ac:dyDescent="0.25">
      <c r="A579" s="7">
        <v>2727.34582</v>
      </c>
      <c r="B579" s="7">
        <v>97.320970000000003</v>
      </c>
      <c r="C579" s="7">
        <v>96.344489999999993</v>
      </c>
    </row>
    <row r="580" spans="1:3" x14ac:dyDescent="0.25">
      <c r="A580" s="7">
        <v>2731.2034600000002</v>
      </c>
      <c r="B580" s="7">
        <v>97.243039999999993</v>
      </c>
      <c r="C580" s="7">
        <v>96.013660000000002</v>
      </c>
    </row>
    <row r="581" spans="1:3" x14ac:dyDescent="0.25">
      <c r="A581" s="7">
        <v>2735.0610900000001</v>
      </c>
      <c r="B581" s="7">
        <v>97.303120000000007</v>
      </c>
      <c r="C581" s="7">
        <v>95.721019999999996</v>
      </c>
    </row>
    <row r="582" spans="1:3" x14ac:dyDescent="0.25">
      <c r="A582" s="7">
        <v>2738.9187200000001</v>
      </c>
      <c r="B582" s="7">
        <v>97.544129999999996</v>
      </c>
      <c r="C582" s="7">
        <v>95.697130000000001</v>
      </c>
    </row>
    <row r="583" spans="1:3" x14ac:dyDescent="0.25">
      <c r="A583" s="7">
        <v>2742.7763500000001</v>
      </c>
      <c r="B583" s="7">
        <v>97.708029999999994</v>
      </c>
      <c r="C583" s="7">
        <v>95.882249999999999</v>
      </c>
    </row>
    <row r="584" spans="1:3" x14ac:dyDescent="0.25">
      <c r="A584" s="7">
        <v>2746.6339800000001</v>
      </c>
      <c r="B584" s="7">
        <v>97.613849999999999</v>
      </c>
      <c r="C584" s="7">
        <v>96.113330000000005</v>
      </c>
    </row>
    <row r="585" spans="1:3" x14ac:dyDescent="0.25">
      <c r="A585" s="7">
        <v>2750.4916199999998</v>
      </c>
      <c r="B585" s="7">
        <v>97.746750000000006</v>
      </c>
      <c r="C585" s="7">
        <v>96.314319999999995</v>
      </c>
    </row>
    <row r="586" spans="1:3" x14ac:dyDescent="0.25">
      <c r="A586" s="7">
        <v>2754.3492500000002</v>
      </c>
      <c r="B586" s="7">
        <v>98.070179999999993</v>
      </c>
      <c r="C586" s="7">
        <v>96.128510000000006</v>
      </c>
    </row>
    <row r="587" spans="1:3" x14ac:dyDescent="0.25">
      <c r="A587" s="7">
        <v>2758.2068800000002</v>
      </c>
      <c r="B587" s="7">
        <v>97.696129999999997</v>
      </c>
      <c r="C587" s="7">
        <v>96.114410000000007</v>
      </c>
    </row>
    <row r="588" spans="1:3" x14ac:dyDescent="0.25">
      <c r="A588" s="7">
        <v>2762.0645100000002</v>
      </c>
      <c r="B588" s="7">
        <v>97.59308</v>
      </c>
      <c r="C588" s="7">
        <v>96.303659999999994</v>
      </c>
    </row>
    <row r="589" spans="1:3" x14ac:dyDescent="0.25">
      <c r="A589" s="7">
        <v>2765.9221400000001</v>
      </c>
      <c r="B589" s="7">
        <v>97.700980000000001</v>
      </c>
      <c r="C589" s="7">
        <v>96.190119999999993</v>
      </c>
    </row>
    <row r="590" spans="1:3" x14ac:dyDescent="0.25">
      <c r="A590" s="7">
        <v>2769.7797799999998</v>
      </c>
      <c r="B590" s="7">
        <v>97.741119999999995</v>
      </c>
      <c r="C590" s="7">
        <v>96.103399999999993</v>
      </c>
    </row>
    <row r="591" spans="1:3" x14ac:dyDescent="0.25">
      <c r="A591" s="7">
        <v>2773.6374099999998</v>
      </c>
      <c r="B591" s="7">
        <v>97.612889999999993</v>
      </c>
      <c r="C591" s="7">
        <v>95.968410000000006</v>
      </c>
    </row>
    <row r="592" spans="1:3" x14ac:dyDescent="0.25">
      <c r="A592" s="7">
        <v>2777.4950399999998</v>
      </c>
      <c r="B592" s="7">
        <v>97.475960000000001</v>
      </c>
      <c r="C592" s="7">
        <v>96.049779999999998</v>
      </c>
    </row>
    <row r="593" spans="1:3" x14ac:dyDescent="0.25">
      <c r="A593" s="7">
        <v>2781.3526700000002</v>
      </c>
      <c r="B593" s="7">
        <v>97.337569999999999</v>
      </c>
      <c r="C593" s="7">
        <v>96.085179999999994</v>
      </c>
    </row>
    <row r="594" spans="1:3" x14ac:dyDescent="0.25">
      <c r="A594" s="7">
        <v>2785.2103000000002</v>
      </c>
      <c r="B594" s="7">
        <v>97.306539999999998</v>
      </c>
      <c r="C594" s="7">
        <v>96.058530000000005</v>
      </c>
    </row>
    <row r="595" spans="1:3" x14ac:dyDescent="0.25">
      <c r="A595" s="7">
        <v>2789.0679399999999</v>
      </c>
      <c r="B595" s="7">
        <v>97.427269999999993</v>
      </c>
      <c r="C595" s="7">
        <v>96.180179999999993</v>
      </c>
    </row>
    <row r="596" spans="1:3" x14ac:dyDescent="0.25">
      <c r="A596" s="7">
        <v>2792.9255699999999</v>
      </c>
      <c r="B596" s="7">
        <v>97.399320000000003</v>
      </c>
      <c r="C596" s="7">
        <v>95.950550000000007</v>
      </c>
    </row>
    <row r="597" spans="1:3" x14ac:dyDescent="0.25">
      <c r="A597" s="7">
        <v>2796.7831999999999</v>
      </c>
      <c r="B597" s="7">
        <v>97.632689999999997</v>
      </c>
      <c r="C597" s="7">
        <v>95.685019999999994</v>
      </c>
    </row>
    <row r="598" spans="1:3" x14ac:dyDescent="0.25">
      <c r="A598" s="7">
        <v>2800.6408299999998</v>
      </c>
      <c r="B598" s="7">
        <v>97.861649999999997</v>
      </c>
      <c r="C598" s="7">
        <v>95.873639999999995</v>
      </c>
    </row>
    <row r="599" spans="1:3" x14ac:dyDescent="0.25">
      <c r="A599" s="7">
        <v>2804.4984599999998</v>
      </c>
      <c r="B599" s="7">
        <v>97.671639999999996</v>
      </c>
      <c r="C599" s="7">
        <v>96.293350000000004</v>
      </c>
    </row>
    <row r="600" spans="1:3" x14ac:dyDescent="0.25">
      <c r="A600" s="7">
        <v>2808.3561</v>
      </c>
      <c r="B600" s="7">
        <v>97.697130000000001</v>
      </c>
      <c r="C600" s="7">
        <v>96.238799999999998</v>
      </c>
    </row>
    <row r="601" spans="1:3" x14ac:dyDescent="0.25">
      <c r="A601" s="7">
        <v>2812.2137299999999</v>
      </c>
      <c r="B601" s="7">
        <v>97.823350000000005</v>
      </c>
      <c r="C601" s="7">
        <v>95.776330000000002</v>
      </c>
    </row>
    <row r="602" spans="1:3" x14ac:dyDescent="0.25">
      <c r="A602" s="7">
        <v>2816.0713599999999</v>
      </c>
      <c r="B602" s="7">
        <v>97.866240000000005</v>
      </c>
      <c r="C602" s="7">
        <v>95.479100000000003</v>
      </c>
    </row>
    <row r="603" spans="1:3" x14ac:dyDescent="0.25">
      <c r="A603" s="7">
        <v>2819.9289899999999</v>
      </c>
      <c r="B603" s="7">
        <v>97.653589999999994</v>
      </c>
      <c r="C603" s="7">
        <v>95.657399999999996</v>
      </c>
    </row>
    <row r="604" spans="1:3" x14ac:dyDescent="0.25">
      <c r="A604" s="7">
        <v>2823.7866199999999</v>
      </c>
      <c r="B604" s="7">
        <v>97.659310000000005</v>
      </c>
      <c r="C604" s="7">
        <v>95.93329</v>
      </c>
    </row>
    <row r="605" spans="1:3" x14ac:dyDescent="0.25">
      <c r="A605" s="7">
        <v>2827.64426</v>
      </c>
      <c r="B605" s="7">
        <v>97.902879999999996</v>
      </c>
      <c r="C605" s="7">
        <v>95.892750000000007</v>
      </c>
    </row>
    <row r="606" spans="1:3" x14ac:dyDescent="0.25">
      <c r="A606" s="7">
        <v>2831.50189</v>
      </c>
      <c r="B606" s="7">
        <v>98.00282</v>
      </c>
      <c r="C606" s="7">
        <v>95.700410000000005</v>
      </c>
    </row>
    <row r="607" spans="1:3" x14ac:dyDescent="0.25">
      <c r="A607" s="7">
        <v>2835.35952</v>
      </c>
      <c r="B607" s="7">
        <v>97.813869999999994</v>
      </c>
      <c r="C607" s="7">
        <v>95.668530000000004</v>
      </c>
    </row>
    <row r="608" spans="1:3" x14ac:dyDescent="0.25">
      <c r="A608" s="7">
        <v>2839.2171499999999</v>
      </c>
      <c r="B608" s="7">
        <v>97.89855</v>
      </c>
      <c r="C608" s="7">
        <v>95.6267</v>
      </c>
    </row>
    <row r="609" spans="1:3" x14ac:dyDescent="0.25">
      <c r="A609" s="7">
        <v>2843.0747799999999</v>
      </c>
      <c r="B609" s="7">
        <v>98.253770000000003</v>
      </c>
      <c r="C609" s="7">
        <v>95.548349999999999</v>
      </c>
    </row>
    <row r="610" spans="1:3" x14ac:dyDescent="0.25">
      <c r="A610" s="7">
        <v>2846.9324200000001</v>
      </c>
      <c r="B610" s="7">
        <v>98.014679999999998</v>
      </c>
      <c r="C610" s="7">
        <v>95.108159999999998</v>
      </c>
    </row>
    <row r="611" spans="1:3" x14ac:dyDescent="0.25">
      <c r="A611" s="7">
        <v>2850.7900500000001</v>
      </c>
      <c r="B611" s="7">
        <v>97.83999</v>
      </c>
      <c r="C611" s="7">
        <v>95.131900000000002</v>
      </c>
    </row>
    <row r="612" spans="1:3" x14ac:dyDescent="0.25">
      <c r="A612" s="7">
        <v>2854.64768</v>
      </c>
      <c r="B612" s="7">
        <v>98.059309999999996</v>
      </c>
      <c r="C612" s="7">
        <v>95.619290000000007</v>
      </c>
    </row>
    <row r="613" spans="1:3" x14ac:dyDescent="0.25">
      <c r="A613" s="7">
        <v>2858.50531</v>
      </c>
      <c r="B613" s="7">
        <v>98.105440000000002</v>
      </c>
      <c r="C613" s="7">
        <v>95.675870000000003</v>
      </c>
    </row>
    <row r="614" spans="1:3" x14ac:dyDescent="0.25">
      <c r="A614" s="7">
        <v>2862.36294</v>
      </c>
      <c r="B614" s="7">
        <v>97.862350000000006</v>
      </c>
      <c r="C614" s="7">
        <v>95.588380000000001</v>
      </c>
    </row>
    <row r="615" spans="1:3" x14ac:dyDescent="0.25">
      <c r="A615" s="7">
        <v>2866.2205800000002</v>
      </c>
      <c r="B615" s="7">
        <v>97.531930000000003</v>
      </c>
      <c r="C615" s="7">
        <v>95.241129999999998</v>
      </c>
    </row>
    <row r="616" spans="1:3" x14ac:dyDescent="0.25">
      <c r="A616" s="7">
        <v>2870.0782100000001</v>
      </c>
      <c r="B616" s="7">
        <v>97.363879999999995</v>
      </c>
      <c r="C616" s="7">
        <v>94.980810000000005</v>
      </c>
    </row>
    <row r="617" spans="1:3" x14ac:dyDescent="0.25">
      <c r="A617" s="7">
        <v>2873.9358400000001</v>
      </c>
      <c r="B617" s="7">
        <v>97.730609999999999</v>
      </c>
      <c r="C617" s="7">
        <v>95.123949999999994</v>
      </c>
    </row>
    <row r="618" spans="1:3" x14ac:dyDescent="0.25">
      <c r="A618" s="7">
        <v>2877.7934700000001</v>
      </c>
      <c r="B618" s="7">
        <v>98.047820000000002</v>
      </c>
      <c r="C618" s="7">
        <v>94.990639999999999</v>
      </c>
    </row>
    <row r="619" spans="1:3" x14ac:dyDescent="0.25">
      <c r="A619" s="7">
        <v>2881.6511</v>
      </c>
      <c r="B619" s="7">
        <v>98.133120000000005</v>
      </c>
      <c r="C619" s="7">
        <v>94.803280000000001</v>
      </c>
    </row>
    <row r="620" spans="1:3" x14ac:dyDescent="0.25">
      <c r="A620" s="7">
        <v>2885.5087400000002</v>
      </c>
      <c r="B620" s="7">
        <v>97.896259999999998</v>
      </c>
      <c r="C620" s="7">
        <v>94.6999</v>
      </c>
    </row>
    <row r="621" spans="1:3" x14ac:dyDescent="0.25">
      <c r="A621" s="7">
        <v>2889.3663700000002</v>
      </c>
      <c r="B621" s="7">
        <v>97.749449999999996</v>
      </c>
      <c r="C621" s="7">
        <v>94.754639999999995</v>
      </c>
    </row>
    <row r="622" spans="1:3" x14ac:dyDescent="0.25">
      <c r="A622" s="7">
        <v>2893.2240000000002</v>
      </c>
      <c r="B622" s="7">
        <v>97.759079999999997</v>
      </c>
      <c r="C622" s="7">
        <v>95.219679999999997</v>
      </c>
    </row>
    <row r="623" spans="1:3" x14ac:dyDescent="0.25">
      <c r="A623" s="7">
        <v>2897.0816300000001</v>
      </c>
      <c r="B623" s="7">
        <v>97.617959999999997</v>
      </c>
      <c r="C623" s="7">
        <v>95.463220000000007</v>
      </c>
    </row>
    <row r="624" spans="1:3" x14ac:dyDescent="0.25">
      <c r="A624" s="7">
        <v>2900.9392600000001</v>
      </c>
      <c r="B624" s="7">
        <v>97.788849999999996</v>
      </c>
      <c r="C624" s="7">
        <v>95.600219999999993</v>
      </c>
    </row>
    <row r="625" spans="1:3" x14ac:dyDescent="0.25">
      <c r="A625" s="7">
        <v>2904.7968999999998</v>
      </c>
      <c r="B625" s="7">
        <v>97.799800000000005</v>
      </c>
      <c r="C625" s="7">
        <v>95.639740000000003</v>
      </c>
    </row>
    <row r="626" spans="1:3" x14ac:dyDescent="0.25">
      <c r="A626" s="7">
        <v>2908.6545299999998</v>
      </c>
      <c r="B626" s="7">
        <v>97.747730000000004</v>
      </c>
      <c r="C626" s="7">
        <v>95.343760000000003</v>
      </c>
    </row>
    <row r="627" spans="1:3" x14ac:dyDescent="0.25">
      <c r="A627" s="7">
        <v>2912.5121600000002</v>
      </c>
      <c r="B627" s="7">
        <v>97.817769999999996</v>
      </c>
      <c r="C627" s="7">
        <v>95.002849999999995</v>
      </c>
    </row>
    <row r="628" spans="1:3" x14ac:dyDescent="0.25">
      <c r="A628" s="7">
        <v>2916.3697900000002</v>
      </c>
      <c r="B628" s="7">
        <v>97.73227</v>
      </c>
      <c r="C628" s="7">
        <v>94.745739999999998</v>
      </c>
    </row>
    <row r="629" spans="1:3" x14ac:dyDescent="0.25">
      <c r="A629" s="7">
        <v>2920.2274200000002</v>
      </c>
      <c r="B629" s="7">
        <v>97.531379999999999</v>
      </c>
      <c r="C629" s="7">
        <v>94.851290000000006</v>
      </c>
    </row>
    <row r="630" spans="1:3" x14ac:dyDescent="0.25">
      <c r="A630" s="7">
        <v>2924.0850599999999</v>
      </c>
      <c r="B630" s="7">
        <v>97.479309999999998</v>
      </c>
      <c r="C630" s="7">
        <v>95.080280000000002</v>
      </c>
    </row>
    <row r="631" spans="1:3" x14ac:dyDescent="0.25">
      <c r="A631" s="7">
        <v>2927.9426899999999</v>
      </c>
      <c r="B631" s="7">
        <v>97.936160000000001</v>
      </c>
      <c r="C631" s="7">
        <v>95.267579999999995</v>
      </c>
    </row>
    <row r="632" spans="1:3" x14ac:dyDescent="0.25">
      <c r="A632" s="7">
        <v>2931.8003199999998</v>
      </c>
      <c r="B632" s="7">
        <v>97.771609999999995</v>
      </c>
      <c r="C632" s="7">
        <v>95.497119999999995</v>
      </c>
    </row>
    <row r="633" spans="1:3" x14ac:dyDescent="0.25">
      <c r="A633" s="7">
        <v>2935.6579499999998</v>
      </c>
      <c r="B633" s="7">
        <v>97.60942</v>
      </c>
      <c r="C633" s="7">
        <v>95.736689999999996</v>
      </c>
    </row>
    <row r="634" spans="1:3" x14ac:dyDescent="0.25">
      <c r="A634" s="7">
        <v>2939.5155800000002</v>
      </c>
      <c r="B634" s="7">
        <v>97.668819999999997</v>
      </c>
      <c r="C634" s="7">
        <v>95.601399999999998</v>
      </c>
    </row>
    <row r="635" spans="1:3" x14ac:dyDescent="0.25">
      <c r="A635" s="7">
        <v>2943.3732199999999</v>
      </c>
      <c r="B635" s="7">
        <v>97.273539999999997</v>
      </c>
      <c r="C635" s="7">
        <v>95.300070000000005</v>
      </c>
    </row>
    <row r="636" spans="1:3" x14ac:dyDescent="0.25">
      <c r="A636" s="7">
        <v>2947.2308499999999</v>
      </c>
      <c r="B636" s="7">
        <v>97.33296</v>
      </c>
      <c r="C636" s="7">
        <v>94.963750000000005</v>
      </c>
    </row>
    <row r="637" spans="1:3" x14ac:dyDescent="0.25">
      <c r="A637" s="7">
        <v>2951.0884799999999</v>
      </c>
      <c r="B637" s="7">
        <v>97.488169999999997</v>
      </c>
      <c r="C637" s="7">
        <v>94.72551</v>
      </c>
    </row>
    <row r="638" spans="1:3" x14ac:dyDescent="0.25">
      <c r="A638" s="7">
        <v>2954.9461099999999</v>
      </c>
      <c r="B638" s="7">
        <v>97.878649999999993</v>
      </c>
      <c r="C638" s="7">
        <v>94.567840000000004</v>
      </c>
    </row>
    <row r="639" spans="1:3" x14ac:dyDescent="0.25">
      <c r="A639" s="7">
        <v>2958.8037399999998</v>
      </c>
      <c r="B639" s="7">
        <v>98.035589999999999</v>
      </c>
      <c r="C639" s="7">
        <v>94.569310000000002</v>
      </c>
    </row>
    <row r="640" spans="1:3" x14ac:dyDescent="0.25">
      <c r="A640" s="7">
        <v>2962.66138</v>
      </c>
      <c r="B640" s="7">
        <v>97.23057</v>
      </c>
      <c r="C640" s="7">
        <v>94.230720000000005</v>
      </c>
    </row>
    <row r="641" spans="1:3" x14ac:dyDescent="0.25">
      <c r="A641" s="7">
        <v>2966.51901</v>
      </c>
      <c r="B641" s="7">
        <v>96.961200000000005</v>
      </c>
      <c r="C641" s="7">
        <v>94.603710000000007</v>
      </c>
    </row>
    <row r="642" spans="1:3" x14ac:dyDescent="0.25">
      <c r="A642" s="7">
        <v>2970.37664</v>
      </c>
      <c r="B642" s="7">
        <v>97.449510000000004</v>
      </c>
      <c r="C642" s="7">
        <v>94.762180000000001</v>
      </c>
    </row>
    <row r="643" spans="1:3" x14ac:dyDescent="0.25">
      <c r="A643" s="7">
        <v>2974.2342699999999</v>
      </c>
      <c r="B643" s="7">
        <v>97.702330000000003</v>
      </c>
      <c r="C643" s="7">
        <v>94.740070000000003</v>
      </c>
    </row>
    <row r="644" spans="1:3" x14ac:dyDescent="0.25">
      <c r="A644" s="7">
        <v>2978.0918999999999</v>
      </c>
      <c r="B644" s="7">
        <v>97.784620000000004</v>
      </c>
      <c r="C644" s="7">
        <v>95.064480000000003</v>
      </c>
    </row>
    <row r="645" spans="1:3" x14ac:dyDescent="0.25">
      <c r="A645" s="7">
        <v>2981.9495400000001</v>
      </c>
      <c r="B645" s="7">
        <v>97.653220000000005</v>
      </c>
      <c r="C645" s="7">
        <v>95.302300000000002</v>
      </c>
    </row>
    <row r="646" spans="1:3" x14ac:dyDescent="0.25">
      <c r="A646" s="7">
        <v>2985.80717</v>
      </c>
      <c r="B646" s="7">
        <v>97.481020000000001</v>
      </c>
      <c r="C646" s="7">
        <v>95.476309999999998</v>
      </c>
    </row>
    <row r="647" spans="1:3" x14ac:dyDescent="0.25">
      <c r="A647" s="7">
        <v>2989.6648</v>
      </c>
      <c r="B647" s="7">
        <v>97.344059999999999</v>
      </c>
      <c r="C647" s="7">
        <v>95.445589999999996</v>
      </c>
    </row>
    <row r="648" spans="1:3" x14ac:dyDescent="0.25">
      <c r="A648" s="7">
        <v>2993.52243</v>
      </c>
      <c r="B648" s="7">
        <v>97.466660000000005</v>
      </c>
      <c r="C648" s="7">
        <v>95.533690000000007</v>
      </c>
    </row>
    <row r="649" spans="1:3" x14ac:dyDescent="0.25">
      <c r="A649" s="7">
        <v>2997.38006</v>
      </c>
      <c r="B649" s="7">
        <v>97.274060000000006</v>
      </c>
      <c r="C649" s="7">
        <v>95.533739999999995</v>
      </c>
    </row>
    <row r="650" spans="1:3" x14ac:dyDescent="0.25">
      <c r="A650" s="7">
        <v>3001.2377000000001</v>
      </c>
      <c r="B650" s="7">
        <v>97.019819999999996</v>
      </c>
      <c r="C650" s="7">
        <v>95.210800000000006</v>
      </c>
    </row>
    <row r="651" spans="1:3" x14ac:dyDescent="0.25">
      <c r="A651" s="7">
        <v>3005.0953300000001</v>
      </c>
      <c r="B651" s="7">
        <v>96.929670000000002</v>
      </c>
      <c r="C651" s="7">
        <v>95.267340000000004</v>
      </c>
    </row>
    <row r="652" spans="1:3" x14ac:dyDescent="0.25">
      <c r="A652" s="7">
        <v>3008.9529600000001</v>
      </c>
      <c r="B652" s="7">
        <v>96.983990000000006</v>
      </c>
      <c r="C652" s="7">
        <v>95.189980000000006</v>
      </c>
    </row>
    <row r="653" spans="1:3" x14ac:dyDescent="0.25">
      <c r="A653" s="7">
        <v>3012.81059</v>
      </c>
      <c r="B653" s="7">
        <v>97.080179999999999</v>
      </c>
      <c r="C653" s="7">
        <v>94.896619999999999</v>
      </c>
    </row>
    <row r="654" spans="1:3" x14ac:dyDescent="0.25">
      <c r="A654" s="7">
        <v>3016.66822</v>
      </c>
      <c r="B654" s="7">
        <v>97.522000000000006</v>
      </c>
      <c r="C654" s="7">
        <v>94.781390000000002</v>
      </c>
    </row>
    <row r="655" spans="1:3" x14ac:dyDescent="0.25">
      <c r="A655" s="7">
        <v>3020.5258600000002</v>
      </c>
      <c r="B655" s="7">
        <v>97.684280000000001</v>
      </c>
      <c r="C655" s="7">
        <v>94.502849999999995</v>
      </c>
    </row>
    <row r="656" spans="1:3" x14ac:dyDescent="0.25">
      <c r="A656" s="7">
        <v>3024.3834900000002</v>
      </c>
      <c r="B656" s="7">
        <v>97.600589999999997</v>
      </c>
      <c r="C656" s="7">
        <v>94.706829999999997</v>
      </c>
    </row>
    <row r="657" spans="1:3" x14ac:dyDescent="0.25">
      <c r="A657" s="7">
        <v>3028.2411200000001</v>
      </c>
      <c r="B657" s="7">
        <v>97.714839999999995</v>
      </c>
      <c r="C657" s="7">
        <v>94.89873</v>
      </c>
    </row>
    <row r="658" spans="1:3" x14ac:dyDescent="0.25">
      <c r="A658" s="7">
        <v>3032.0987500000001</v>
      </c>
      <c r="B658" s="7">
        <v>97.491730000000004</v>
      </c>
      <c r="C658" s="7">
        <v>94.692300000000003</v>
      </c>
    </row>
    <row r="659" spans="1:3" x14ac:dyDescent="0.25">
      <c r="A659" s="7">
        <v>3035.9563800000001</v>
      </c>
      <c r="B659" s="7">
        <v>97.102310000000003</v>
      </c>
      <c r="C659" s="7">
        <v>94.794499999999999</v>
      </c>
    </row>
    <row r="660" spans="1:3" x14ac:dyDescent="0.25">
      <c r="A660" s="7">
        <v>3039.8140199999998</v>
      </c>
      <c r="B660" s="7">
        <v>97.176450000000003</v>
      </c>
      <c r="C660" s="7">
        <v>95.273610000000005</v>
      </c>
    </row>
    <row r="661" spans="1:3" x14ac:dyDescent="0.25">
      <c r="A661" s="7">
        <v>3043.6716500000002</v>
      </c>
      <c r="B661" s="7">
        <v>97.0959</v>
      </c>
      <c r="C661" s="7">
        <v>95.198160000000001</v>
      </c>
    </row>
    <row r="662" spans="1:3" x14ac:dyDescent="0.25">
      <c r="A662" s="7">
        <v>3047.5292800000002</v>
      </c>
      <c r="B662" s="7">
        <v>97.319329999999994</v>
      </c>
      <c r="C662" s="7">
        <v>94.773820000000001</v>
      </c>
    </row>
    <row r="663" spans="1:3" x14ac:dyDescent="0.25">
      <c r="A663" s="7">
        <v>3051.3869100000002</v>
      </c>
      <c r="B663" s="7">
        <v>97.283550000000005</v>
      </c>
      <c r="C663" s="7">
        <v>94.808599999999998</v>
      </c>
    </row>
    <row r="664" spans="1:3" x14ac:dyDescent="0.25">
      <c r="A664" s="7">
        <v>3055.2445400000001</v>
      </c>
      <c r="B664" s="7">
        <v>97.192729999999997</v>
      </c>
      <c r="C664" s="7">
        <v>94.994730000000004</v>
      </c>
    </row>
    <row r="665" spans="1:3" x14ac:dyDescent="0.25">
      <c r="A665" s="7">
        <v>3059.1021799999999</v>
      </c>
      <c r="B665" s="7">
        <v>97.271460000000005</v>
      </c>
      <c r="C665" s="7">
        <v>94.991799999999998</v>
      </c>
    </row>
    <row r="666" spans="1:3" x14ac:dyDescent="0.25">
      <c r="A666" s="7">
        <v>3062.9598099999998</v>
      </c>
      <c r="B666" s="7">
        <v>97.232740000000007</v>
      </c>
      <c r="C666" s="7">
        <v>94.670630000000003</v>
      </c>
    </row>
    <row r="667" spans="1:3" x14ac:dyDescent="0.25">
      <c r="A667" s="7">
        <v>3066.8174399999998</v>
      </c>
      <c r="B667" s="7">
        <v>97.193780000000004</v>
      </c>
      <c r="C667" s="7">
        <v>94.441509999999994</v>
      </c>
    </row>
    <row r="668" spans="1:3" x14ac:dyDescent="0.25">
      <c r="A668" s="7">
        <v>3070.6750699999998</v>
      </c>
      <c r="B668" s="7">
        <v>97.462850000000003</v>
      </c>
      <c r="C668" s="7">
        <v>94.415790000000001</v>
      </c>
    </row>
    <row r="669" spans="1:3" x14ac:dyDescent="0.25">
      <c r="A669" s="7">
        <v>3074.5327000000002</v>
      </c>
      <c r="B669" s="7">
        <v>97.936359999999993</v>
      </c>
      <c r="C669" s="7">
        <v>94.74624</v>
      </c>
    </row>
    <row r="670" spans="1:3" x14ac:dyDescent="0.25">
      <c r="A670" s="7">
        <v>3078.3903399999999</v>
      </c>
      <c r="B670" s="7">
        <v>97.962429999999998</v>
      </c>
      <c r="C670" s="7">
        <v>94.889309999999995</v>
      </c>
    </row>
    <row r="671" spans="1:3" x14ac:dyDescent="0.25">
      <c r="A671" s="7">
        <v>3082.2479699999999</v>
      </c>
      <c r="B671" s="7">
        <v>97.735140000000001</v>
      </c>
      <c r="C671" s="7">
        <v>95.006889999999999</v>
      </c>
    </row>
    <row r="672" spans="1:3" x14ac:dyDescent="0.25">
      <c r="A672" s="7">
        <v>3086.1055999999999</v>
      </c>
      <c r="B672" s="7">
        <v>97.551289999999995</v>
      </c>
      <c r="C672" s="7">
        <v>95.009320000000002</v>
      </c>
    </row>
    <row r="673" spans="1:3" x14ac:dyDescent="0.25">
      <c r="A673" s="7">
        <v>3089.9632299999998</v>
      </c>
      <c r="B673" s="7">
        <v>97.653080000000003</v>
      </c>
      <c r="C673" s="7">
        <v>94.937020000000004</v>
      </c>
    </row>
    <row r="674" spans="1:3" x14ac:dyDescent="0.25">
      <c r="A674" s="7">
        <v>3093.8208599999998</v>
      </c>
      <c r="B674" s="7">
        <v>97.857820000000004</v>
      </c>
      <c r="C674" s="7">
        <v>94.773899999999998</v>
      </c>
    </row>
    <row r="675" spans="1:3" x14ac:dyDescent="0.25">
      <c r="A675" s="7">
        <v>3097.6785</v>
      </c>
      <c r="B675" s="7">
        <v>97.630949999999999</v>
      </c>
      <c r="C675" s="7">
        <v>94.851439999999997</v>
      </c>
    </row>
    <row r="676" spans="1:3" x14ac:dyDescent="0.25">
      <c r="A676" s="7">
        <v>3101.53613</v>
      </c>
      <c r="B676" s="7">
        <v>97.252210000000005</v>
      </c>
      <c r="C676" s="7">
        <v>94.961280000000002</v>
      </c>
    </row>
    <row r="677" spans="1:3" x14ac:dyDescent="0.25">
      <c r="A677" s="7">
        <v>3105.3937599999999</v>
      </c>
      <c r="B677" s="7">
        <v>96.900559999999999</v>
      </c>
      <c r="C677" s="7">
        <v>95.220179999999999</v>
      </c>
    </row>
    <row r="678" spans="1:3" x14ac:dyDescent="0.25">
      <c r="A678" s="7">
        <v>3109.2513899999999</v>
      </c>
      <c r="B678" s="7">
        <v>96.434060000000002</v>
      </c>
      <c r="C678" s="7">
        <v>94.927139999999994</v>
      </c>
    </row>
    <row r="679" spans="1:3" x14ac:dyDescent="0.25">
      <c r="A679" s="7">
        <v>3113.1090199999999</v>
      </c>
      <c r="B679" s="7">
        <v>96.728009999999998</v>
      </c>
      <c r="C679" s="7">
        <v>94.646069999999995</v>
      </c>
    </row>
    <row r="680" spans="1:3" x14ac:dyDescent="0.25">
      <c r="A680" s="7">
        <v>3116.96666</v>
      </c>
      <c r="B680" s="7">
        <v>97.441689999999994</v>
      </c>
      <c r="C680" s="7">
        <v>94.776399999999995</v>
      </c>
    </row>
    <row r="681" spans="1:3" x14ac:dyDescent="0.25">
      <c r="A681" s="7">
        <v>3120.82429</v>
      </c>
      <c r="B681" s="7">
        <v>97.432779999999994</v>
      </c>
      <c r="C681" s="7">
        <v>94.992990000000006</v>
      </c>
    </row>
    <row r="682" spans="1:3" x14ac:dyDescent="0.25">
      <c r="A682" s="7">
        <v>3124.68192</v>
      </c>
      <c r="B682" s="7">
        <v>97.459329999999994</v>
      </c>
      <c r="C682" s="7">
        <v>95.039490000000001</v>
      </c>
    </row>
    <row r="683" spans="1:3" x14ac:dyDescent="0.25">
      <c r="A683" s="7">
        <v>3128.53955</v>
      </c>
      <c r="B683" s="7">
        <v>97.678989999999999</v>
      </c>
      <c r="C683" s="7">
        <v>94.848519999999994</v>
      </c>
    </row>
    <row r="684" spans="1:3" x14ac:dyDescent="0.25">
      <c r="A684" s="7">
        <v>3132.3971799999999</v>
      </c>
      <c r="B684" s="7">
        <v>97.141360000000006</v>
      </c>
      <c r="C684" s="7">
        <v>94.653559999999999</v>
      </c>
    </row>
    <row r="685" spans="1:3" x14ac:dyDescent="0.25">
      <c r="A685" s="7">
        <v>3136.2548200000001</v>
      </c>
      <c r="B685" s="7">
        <v>97.233949999999993</v>
      </c>
      <c r="C685" s="7">
        <v>94.441779999999994</v>
      </c>
    </row>
    <row r="686" spans="1:3" x14ac:dyDescent="0.25">
      <c r="A686" s="7">
        <v>3140.1124500000001</v>
      </c>
      <c r="B686" s="7">
        <v>97.705060000000003</v>
      </c>
      <c r="C686" s="7">
        <v>94.341459999999998</v>
      </c>
    </row>
    <row r="687" spans="1:3" x14ac:dyDescent="0.25">
      <c r="A687" s="7">
        <v>3143.9700800000001</v>
      </c>
      <c r="B687" s="7">
        <v>97.817260000000005</v>
      </c>
      <c r="C687" s="7">
        <v>94.66404</v>
      </c>
    </row>
    <row r="688" spans="1:3" x14ac:dyDescent="0.25">
      <c r="A688" s="7">
        <v>3147.82771</v>
      </c>
      <c r="B688" s="7">
        <v>97.486630000000005</v>
      </c>
      <c r="C688" s="7">
        <v>95.361450000000005</v>
      </c>
    </row>
    <row r="689" spans="1:3" x14ac:dyDescent="0.25">
      <c r="A689" s="7">
        <v>3151.68534</v>
      </c>
      <c r="B689" s="7">
        <v>97.258129999999994</v>
      </c>
      <c r="C689" s="7">
        <v>95.321219999999997</v>
      </c>
    </row>
    <row r="690" spans="1:3" x14ac:dyDescent="0.25">
      <c r="A690" s="7">
        <v>3155.5429800000002</v>
      </c>
      <c r="B690" s="7">
        <v>97.084590000000006</v>
      </c>
      <c r="C690" s="7">
        <v>94.996769999999998</v>
      </c>
    </row>
    <row r="691" spans="1:3" x14ac:dyDescent="0.25">
      <c r="A691" s="7">
        <v>3159.4006100000001</v>
      </c>
      <c r="B691" s="7">
        <v>97.357699999999994</v>
      </c>
      <c r="C691" s="7">
        <v>94.771839999999997</v>
      </c>
    </row>
    <row r="692" spans="1:3" x14ac:dyDescent="0.25">
      <c r="A692" s="7">
        <v>3163.2582400000001</v>
      </c>
      <c r="B692" s="7">
        <v>97.748400000000004</v>
      </c>
      <c r="C692" s="7">
        <v>94.503820000000005</v>
      </c>
    </row>
    <row r="693" spans="1:3" x14ac:dyDescent="0.25">
      <c r="A693" s="7">
        <v>3167.1158700000001</v>
      </c>
      <c r="B693" s="7">
        <v>97.753500000000003</v>
      </c>
      <c r="C693" s="7">
        <v>94.751819999999995</v>
      </c>
    </row>
    <row r="694" spans="1:3" x14ac:dyDescent="0.25">
      <c r="A694" s="7">
        <v>3170.9735000000001</v>
      </c>
      <c r="B694" s="7">
        <v>97.934389999999993</v>
      </c>
      <c r="C694" s="7">
        <v>95.029499999999999</v>
      </c>
    </row>
    <row r="695" spans="1:3" x14ac:dyDescent="0.25">
      <c r="A695" s="7">
        <v>3174.8311399999998</v>
      </c>
      <c r="B695" s="7">
        <v>98.146789999999996</v>
      </c>
      <c r="C695" s="7">
        <v>95.263599999999997</v>
      </c>
    </row>
    <row r="696" spans="1:3" x14ac:dyDescent="0.25">
      <c r="A696" s="7">
        <v>3178.6887700000002</v>
      </c>
      <c r="B696" s="7">
        <v>97.753429999999994</v>
      </c>
      <c r="C696" s="7">
        <v>95.334689999999995</v>
      </c>
    </row>
    <row r="697" spans="1:3" x14ac:dyDescent="0.25">
      <c r="A697" s="7">
        <v>3182.5464000000002</v>
      </c>
      <c r="B697" s="7">
        <v>97.454769999999996</v>
      </c>
      <c r="C697" s="7">
        <v>95.361890000000002</v>
      </c>
    </row>
    <row r="698" spans="1:3" x14ac:dyDescent="0.25">
      <c r="A698" s="7">
        <v>3186.4040300000001</v>
      </c>
      <c r="B698" s="7">
        <v>97.314260000000004</v>
      </c>
      <c r="C698" s="7">
        <v>95.328829999999996</v>
      </c>
    </row>
    <row r="699" spans="1:3" x14ac:dyDescent="0.25">
      <c r="A699" s="7">
        <v>3190.2616600000001</v>
      </c>
      <c r="B699" s="7">
        <v>97.386960000000002</v>
      </c>
      <c r="C699" s="7">
        <v>95.035089999999997</v>
      </c>
    </row>
    <row r="700" spans="1:3" x14ac:dyDescent="0.25">
      <c r="A700" s="7">
        <v>3194.1192999999998</v>
      </c>
      <c r="B700" s="7">
        <v>97.286730000000006</v>
      </c>
      <c r="C700" s="7">
        <v>94.838620000000006</v>
      </c>
    </row>
    <row r="701" spans="1:3" x14ac:dyDescent="0.25">
      <c r="A701" s="7">
        <v>3197.9769299999998</v>
      </c>
      <c r="B701" s="7">
        <v>97.015940000000001</v>
      </c>
      <c r="C701" s="7">
        <v>94.330160000000006</v>
      </c>
    </row>
    <row r="702" spans="1:3" x14ac:dyDescent="0.25">
      <c r="A702" s="7">
        <v>3201.8345599999998</v>
      </c>
      <c r="B702" s="7">
        <v>97.474590000000006</v>
      </c>
      <c r="C702" s="7">
        <v>94.409930000000003</v>
      </c>
    </row>
    <row r="703" spans="1:3" x14ac:dyDescent="0.25">
      <c r="A703" s="7">
        <v>3205.6921900000002</v>
      </c>
      <c r="B703" s="7">
        <v>97.416349999999994</v>
      </c>
      <c r="C703" s="7">
        <v>94.845410000000001</v>
      </c>
    </row>
    <row r="704" spans="1:3" x14ac:dyDescent="0.25">
      <c r="A704" s="7">
        <v>3209.5498200000002</v>
      </c>
      <c r="B704" s="7">
        <v>97.528210000000001</v>
      </c>
      <c r="C704" s="7">
        <v>95.268749999999997</v>
      </c>
    </row>
    <row r="705" spans="1:3" x14ac:dyDescent="0.25">
      <c r="A705" s="7">
        <v>3213.4074599999999</v>
      </c>
      <c r="B705" s="7">
        <v>98.125299999999996</v>
      </c>
      <c r="C705" s="7">
        <v>95.529920000000004</v>
      </c>
    </row>
    <row r="706" spans="1:3" x14ac:dyDescent="0.25">
      <c r="A706" s="7">
        <v>3217.2650899999999</v>
      </c>
      <c r="B706" s="7">
        <v>98.38691</v>
      </c>
      <c r="C706" s="7">
        <v>95.72587</v>
      </c>
    </row>
    <row r="707" spans="1:3" x14ac:dyDescent="0.25">
      <c r="A707" s="7">
        <v>3221.1227199999998</v>
      </c>
      <c r="B707" s="7">
        <v>97.839590000000001</v>
      </c>
      <c r="C707" s="7">
        <v>95.929500000000004</v>
      </c>
    </row>
    <row r="708" spans="1:3" x14ac:dyDescent="0.25">
      <c r="A708" s="7">
        <v>3224.9803499999998</v>
      </c>
      <c r="B708" s="7">
        <v>96.967830000000006</v>
      </c>
      <c r="C708" s="7">
        <v>95.818529999999996</v>
      </c>
    </row>
    <row r="709" spans="1:3" x14ac:dyDescent="0.25">
      <c r="A709" s="7">
        <v>3228.8379799999998</v>
      </c>
      <c r="B709" s="7">
        <v>97.01643</v>
      </c>
      <c r="C709" s="7">
        <v>95.572599999999994</v>
      </c>
    </row>
    <row r="710" spans="1:3" x14ac:dyDescent="0.25">
      <c r="A710" s="7">
        <v>3232.69562</v>
      </c>
      <c r="B710" s="7">
        <v>97.201790000000003</v>
      </c>
      <c r="C710" s="7">
        <v>95.241900000000001</v>
      </c>
    </row>
    <row r="711" spans="1:3" x14ac:dyDescent="0.25">
      <c r="A711" s="7">
        <v>3236.5532499999999</v>
      </c>
      <c r="B711" s="7">
        <v>97.092600000000004</v>
      </c>
      <c r="C711" s="7">
        <v>94.8095</v>
      </c>
    </row>
    <row r="712" spans="1:3" x14ac:dyDescent="0.25">
      <c r="A712" s="7">
        <v>3240.4108799999999</v>
      </c>
      <c r="B712" s="7">
        <v>96.979380000000006</v>
      </c>
      <c r="C712" s="7">
        <v>95.02928</v>
      </c>
    </row>
    <row r="713" spans="1:3" x14ac:dyDescent="0.25">
      <c r="A713" s="7">
        <v>3244.2685099999999</v>
      </c>
      <c r="B713" s="7">
        <v>97.054580000000001</v>
      </c>
      <c r="C713" s="7">
        <v>95.139899999999997</v>
      </c>
    </row>
    <row r="714" spans="1:3" x14ac:dyDescent="0.25">
      <c r="A714" s="7">
        <v>3248.1261399999999</v>
      </c>
      <c r="B714" s="7">
        <v>97.187259999999995</v>
      </c>
      <c r="C714" s="7">
        <v>94.607060000000004</v>
      </c>
    </row>
    <row r="715" spans="1:3" x14ac:dyDescent="0.25">
      <c r="A715" s="7">
        <v>3251.98378</v>
      </c>
      <c r="B715" s="7">
        <v>97.358490000000003</v>
      </c>
      <c r="C715" s="7">
        <v>94.277919999999995</v>
      </c>
    </row>
    <row r="716" spans="1:3" x14ac:dyDescent="0.25">
      <c r="A716" s="7">
        <v>3255.84141</v>
      </c>
      <c r="B716" s="7">
        <v>97.047389999999993</v>
      </c>
      <c r="C716" s="7">
        <v>94.451890000000006</v>
      </c>
    </row>
    <row r="717" spans="1:3" x14ac:dyDescent="0.25">
      <c r="A717" s="7">
        <v>3259.69904</v>
      </c>
      <c r="B717" s="7">
        <v>96.676439999999999</v>
      </c>
      <c r="C717" s="7">
        <v>94.41525</v>
      </c>
    </row>
    <row r="718" spans="1:3" x14ac:dyDescent="0.25">
      <c r="A718" s="7">
        <v>3263.5566699999999</v>
      </c>
      <c r="B718" s="7">
        <v>96.885390000000001</v>
      </c>
      <c r="C718" s="7">
        <v>94.765389999999996</v>
      </c>
    </row>
    <row r="719" spans="1:3" x14ac:dyDescent="0.25">
      <c r="A719" s="7">
        <v>3267.4142999999999</v>
      </c>
      <c r="B719" s="7">
        <v>96.653909999999996</v>
      </c>
      <c r="C719" s="7">
        <v>95.398110000000003</v>
      </c>
    </row>
    <row r="720" spans="1:3" x14ac:dyDescent="0.25">
      <c r="A720" s="7">
        <v>3271.2719400000001</v>
      </c>
      <c r="B720" s="7">
        <v>96.708529999999996</v>
      </c>
      <c r="C720" s="7">
        <v>95.244219999999999</v>
      </c>
    </row>
    <row r="721" spans="1:3" x14ac:dyDescent="0.25">
      <c r="A721" s="7">
        <v>3275.1295700000001</v>
      </c>
      <c r="B721" s="7">
        <v>96.978480000000005</v>
      </c>
      <c r="C721" s="7">
        <v>95.281310000000005</v>
      </c>
    </row>
    <row r="722" spans="1:3" x14ac:dyDescent="0.25">
      <c r="A722" s="7">
        <v>3278.9872</v>
      </c>
      <c r="B722" s="7">
        <v>96.980689999999996</v>
      </c>
      <c r="C722" s="7">
        <v>95.88194</v>
      </c>
    </row>
    <row r="723" spans="1:3" x14ac:dyDescent="0.25">
      <c r="A723" s="7">
        <v>3282.84483</v>
      </c>
      <c r="B723" s="7">
        <v>98.045770000000005</v>
      </c>
      <c r="C723" s="7">
        <v>96.532210000000006</v>
      </c>
    </row>
    <row r="724" spans="1:3" x14ac:dyDescent="0.25">
      <c r="A724" s="7">
        <v>3286.70246</v>
      </c>
      <c r="B724" s="7">
        <v>98.078339999999997</v>
      </c>
      <c r="C724" s="7">
        <v>96.459810000000004</v>
      </c>
    </row>
    <row r="725" spans="1:3" x14ac:dyDescent="0.25">
      <c r="A725" s="7">
        <v>3290.5601000000001</v>
      </c>
      <c r="B725" s="7">
        <v>96.968909999999994</v>
      </c>
      <c r="C725" s="7">
        <v>95.840509999999995</v>
      </c>
    </row>
    <row r="726" spans="1:3" x14ac:dyDescent="0.25">
      <c r="A726" s="7">
        <v>3294.4177300000001</v>
      </c>
      <c r="B726" s="7">
        <v>97.197460000000007</v>
      </c>
      <c r="C726" s="7">
        <v>95.559780000000003</v>
      </c>
    </row>
    <row r="727" spans="1:3" x14ac:dyDescent="0.25">
      <c r="A727" s="7">
        <v>3298.2753600000001</v>
      </c>
      <c r="B727" s="7">
        <v>97.686880000000002</v>
      </c>
      <c r="C727" s="7">
        <v>95.9876</v>
      </c>
    </row>
    <row r="728" spans="1:3" x14ac:dyDescent="0.25">
      <c r="A728" s="7">
        <v>3302.1329900000001</v>
      </c>
      <c r="B728" s="7">
        <v>97.541650000000004</v>
      </c>
      <c r="C728" s="7">
        <v>96.029219999999995</v>
      </c>
    </row>
    <row r="729" spans="1:3" x14ac:dyDescent="0.25">
      <c r="A729" s="7">
        <v>3305.99062</v>
      </c>
      <c r="B729" s="7">
        <v>97.239909999999995</v>
      </c>
      <c r="C729" s="7">
        <v>96.198560000000001</v>
      </c>
    </row>
    <row r="730" spans="1:3" x14ac:dyDescent="0.25">
      <c r="A730" s="7">
        <v>3309.8482600000002</v>
      </c>
      <c r="B730" s="7">
        <v>97.246300000000005</v>
      </c>
      <c r="C730" s="7">
        <v>96.071619999999996</v>
      </c>
    </row>
    <row r="731" spans="1:3" x14ac:dyDescent="0.25">
      <c r="A731" s="7">
        <v>3313.7058900000002</v>
      </c>
      <c r="B731" s="7">
        <v>96.99794</v>
      </c>
      <c r="C731" s="7">
        <v>95.585160000000002</v>
      </c>
    </row>
    <row r="732" spans="1:3" x14ac:dyDescent="0.25">
      <c r="A732" s="7">
        <v>3317.5635200000002</v>
      </c>
      <c r="B732" s="7">
        <v>96.878820000000005</v>
      </c>
      <c r="C732" s="7">
        <v>95.728399999999993</v>
      </c>
    </row>
    <row r="733" spans="1:3" x14ac:dyDescent="0.25">
      <c r="A733" s="7">
        <v>3321.4211500000001</v>
      </c>
      <c r="B733" s="7">
        <v>96.920419999999993</v>
      </c>
      <c r="C733" s="7">
        <v>96.046750000000003</v>
      </c>
    </row>
    <row r="734" spans="1:3" x14ac:dyDescent="0.25">
      <c r="A734" s="7">
        <v>3325.2787800000001</v>
      </c>
      <c r="B734" s="7">
        <v>96.706609999999998</v>
      </c>
      <c r="C734" s="7">
        <v>95.850219999999993</v>
      </c>
    </row>
    <row r="735" spans="1:3" x14ac:dyDescent="0.25">
      <c r="A735" s="7">
        <v>3329.1364199999998</v>
      </c>
      <c r="B735" s="7">
        <v>96.265159999999995</v>
      </c>
      <c r="C735" s="7">
        <v>96.753810000000001</v>
      </c>
    </row>
    <row r="736" spans="1:3" x14ac:dyDescent="0.25">
      <c r="A736" s="7">
        <v>3332.9940499999998</v>
      </c>
      <c r="B736" s="7">
        <v>96.778170000000003</v>
      </c>
      <c r="C736" s="7">
        <v>96.727850000000004</v>
      </c>
    </row>
    <row r="737" spans="1:3" x14ac:dyDescent="0.25">
      <c r="A737" s="7">
        <v>3336.8516800000002</v>
      </c>
      <c r="B737" s="7">
        <v>97.574590000000001</v>
      </c>
      <c r="C737" s="7">
        <v>95.444400000000002</v>
      </c>
    </row>
    <row r="738" spans="1:3" x14ac:dyDescent="0.25">
      <c r="A738" s="7">
        <v>3340.7093100000002</v>
      </c>
      <c r="B738" s="7">
        <v>97.434929999999994</v>
      </c>
      <c r="C738" s="7">
        <v>95.244799999999998</v>
      </c>
    </row>
    <row r="739" spans="1:3" x14ac:dyDescent="0.25">
      <c r="A739" s="7">
        <v>3344.5669400000002</v>
      </c>
      <c r="B739" s="7">
        <v>97.328280000000007</v>
      </c>
      <c r="C739" s="7">
        <v>96.058920000000001</v>
      </c>
    </row>
    <row r="740" spans="1:3" x14ac:dyDescent="0.25">
      <c r="A740" s="7">
        <v>3348.4245799999999</v>
      </c>
      <c r="B740" s="7">
        <v>96.736149999999995</v>
      </c>
      <c r="C740" s="7">
        <v>95.95308</v>
      </c>
    </row>
    <row r="741" spans="1:3" x14ac:dyDescent="0.25">
      <c r="A741" s="7">
        <v>3352.2822099999998</v>
      </c>
      <c r="B741" s="7">
        <v>96.181460000000001</v>
      </c>
      <c r="C741" s="7">
        <v>95.453320000000005</v>
      </c>
    </row>
    <row r="742" spans="1:3" x14ac:dyDescent="0.25">
      <c r="A742" s="7">
        <v>3356.1398399999998</v>
      </c>
      <c r="B742" s="7">
        <v>96.231999999999999</v>
      </c>
      <c r="C742" s="7">
        <v>95.052750000000003</v>
      </c>
    </row>
    <row r="743" spans="1:3" x14ac:dyDescent="0.25">
      <c r="A743" s="7">
        <v>3359.9974699999998</v>
      </c>
      <c r="B743" s="7">
        <v>96.433000000000007</v>
      </c>
      <c r="C743" s="7">
        <v>95.451620000000005</v>
      </c>
    </row>
    <row r="744" spans="1:3" x14ac:dyDescent="0.25">
      <c r="A744" s="7">
        <v>3363.8551000000002</v>
      </c>
      <c r="B744" s="7">
        <v>95.919719999999998</v>
      </c>
      <c r="C744" s="7">
        <v>95.983440000000002</v>
      </c>
    </row>
    <row r="745" spans="1:3" x14ac:dyDescent="0.25">
      <c r="A745" s="7">
        <v>3367.7127399999999</v>
      </c>
      <c r="B745" s="7">
        <v>95.712580000000003</v>
      </c>
      <c r="C745" s="7">
        <v>95.910570000000007</v>
      </c>
    </row>
    <row r="746" spans="1:3" x14ac:dyDescent="0.25">
      <c r="A746" s="7">
        <v>3371.5703699999999</v>
      </c>
      <c r="B746" s="7">
        <v>95.841390000000004</v>
      </c>
      <c r="C746" s="7">
        <v>95.673109999999994</v>
      </c>
    </row>
    <row r="747" spans="1:3" x14ac:dyDescent="0.25">
      <c r="A747" s="7">
        <v>3375.4279999999999</v>
      </c>
      <c r="B747" s="7">
        <v>95.939070000000001</v>
      </c>
      <c r="C747" s="7">
        <v>95.79007</v>
      </c>
    </row>
    <row r="748" spans="1:3" x14ac:dyDescent="0.25">
      <c r="A748" s="7">
        <v>3379.2856299999999</v>
      </c>
      <c r="B748" s="7">
        <v>96.307659999999998</v>
      </c>
      <c r="C748" s="7">
        <v>95.824349999999995</v>
      </c>
    </row>
    <row r="749" spans="1:3" x14ac:dyDescent="0.25">
      <c r="A749" s="7">
        <v>3383.1432599999998</v>
      </c>
      <c r="B749" s="7">
        <v>96.232650000000007</v>
      </c>
      <c r="C749" s="7">
        <v>95.972350000000006</v>
      </c>
    </row>
    <row r="750" spans="1:3" x14ac:dyDescent="0.25">
      <c r="A750" s="7">
        <v>3387.0009</v>
      </c>
      <c r="B750" s="7">
        <v>96.531819999999996</v>
      </c>
      <c r="C750" s="7">
        <v>96.124709999999993</v>
      </c>
    </row>
    <row r="751" spans="1:3" x14ac:dyDescent="0.25">
      <c r="A751" s="7">
        <v>3390.85853</v>
      </c>
      <c r="B751" s="7">
        <v>96.973759999999999</v>
      </c>
      <c r="C751" s="7">
        <v>96.708169999999996</v>
      </c>
    </row>
    <row r="752" spans="1:3" x14ac:dyDescent="0.25">
      <c r="A752" s="7">
        <v>3394.7161599999999</v>
      </c>
      <c r="B752" s="7">
        <v>96.345939999999999</v>
      </c>
      <c r="C752" s="7">
        <v>97.18817</v>
      </c>
    </row>
    <row r="753" spans="1:3" x14ac:dyDescent="0.25">
      <c r="A753" s="7">
        <v>3398.5737899999999</v>
      </c>
      <c r="B753" s="7">
        <v>96.199860000000001</v>
      </c>
      <c r="C753" s="7">
        <v>97.494789999999995</v>
      </c>
    </row>
    <row r="754" spans="1:3" x14ac:dyDescent="0.25">
      <c r="A754" s="7">
        <v>3402.4314199999999</v>
      </c>
      <c r="B754" s="7">
        <v>96.846580000000003</v>
      </c>
      <c r="C754" s="7">
        <v>96.9803</v>
      </c>
    </row>
    <row r="755" spans="1:3" x14ac:dyDescent="0.25">
      <c r="A755" s="7">
        <v>3406.2890600000001</v>
      </c>
      <c r="B755" s="7">
        <v>96.938739999999996</v>
      </c>
      <c r="C755" s="7">
        <v>96.875029999999995</v>
      </c>
    </row>
    <row r="756" spans="1:3" x14ac:dyDescent="0.25">
      <c r="A756" s="7">
        <v>3410.14669</v>
      </c>
      <c r="B756" s="7">
        <v>96.614919999999998</v>
      </c>
      <c r="C756" s="7">
        <v>96.814449999999994</v>
      </c>
    </row>
    <row r="757" spans="1:3" x14ac:dyDescent="0.25">
      <c r="A757" s="7">
        <v>3414.00432</v>
      </c>
      <c r="B757" s="7">
        <v>96.204729999999998</v>
      </c>
      <c r="C757" s="7">
        <v>96.739559999999997</v>
      </c>
    </row>
    <row r="758" spans="1:3" x14ac:dyDescent="0.25">
      <c r="A758" s="7">
        <v>3417.86195</v>
      </c>
      <c r="B758" s="7">
        <v>96.127889999999994</v>
      </c>
      <c r="C758" s="7">
        <v>96.757490000000004</v>
      </c>
    </row>
    <row r="759" spans="1:3" x14ac:dyDescent="0.25">
      <c r="A759" s="7">
        <v>3421.71958</v>
      </c>
      <c r="B759" s="7">
        <v>96.049589999999995</v>
      </c>
      <c r="C759" s="7">
        <v>97.154809999999998</v>
      </c>
    </row>
    <row r="760" spans="1:3" x14ac:dyDescent="0.25">
      <c r="A760" s="7">
        <v>3425.5772200000001</v>
      </c>
      <c r="B760" s="7">
        <v>96.493769999999998</v>
      </c>
      <c r="C760" s="7">
        <v>97.358069999999998</v>
      </c>
    </row>
    <row r="761" spans="1:3" x14ac:dyDescent="0.25">
      <c r="A761" s="7">
        <v>3429.4348500000001</v>
      </c>
      <c r="B761" s="7">
        <v>97.11251</v>
      </c>
      <c r="C761" s="7">
        <v>97.10145</v>
      </c>
    </row>
    <row r="762" spans="1:3" x14ac:dyDescent="0.25">
      <c r="A762" s="7">
        <v>3433.2924800000001</v>
      </c>
      <c r="B762" s="7">
        <v>97.686170000000004</v>
      </c>
      <c r="C762" s="7">
        <v>96.096720000000005</v>
      </c>
    </row>
    <row r="763" spans="1:3" x14ac:dyDescent="0.25">
      <c r="A763" s="7">
        <v>3437.15011</v>
      </c>
      <c r="B763" s="7">
        <v>96.909480000000002</v>
      </c>
      <c r="C763" s="7">
        <v>95.455119999999994</v>
      </c>
    </row>
    <row r="764" spans="1:3" x14ac:dyDescent="0.25">
      <c r="A764" s="7">
        <v>3441.00774</v>
      </c>
      <c r="B764" s="7">
        <v>96.698319999999995</v>
      </c>
      <c r="C764" s="7">
        <v>96.125609999999995</v>
      </c>
    </row>
    <row r="765" spans="1:3" x14ac:dyDescent="0.25">
      <c r="A765" s="7">
        <v>3444.8653800000002</v>
      </c>
      <c r="B765" s="7">
        <v>96.620500000000007</v>
      </c>
      <c r="C765" s="7">
        <v>96.944969999999998</v>
      </c>
    </row>
    <row r="766" spans="1:3" x14ac:dyDescent="0.25">
      <c r="A766" s="7">
        <v>3448.7230100000002</v>
      </c>
      <c r="B766" s="7">
        <v>97.286240000000006</v>
      </c>
      <c r="C766" s="7">
        <v>97.140960000000007</v>
      </c>
    </row>
    <row r="767" spans="1:3" x14ac:dyDescent="0.25">
      <c r="A767" s="7">
        <v>3452.5806400000001</v>
      </c>
      <c r="B767" s="7">
        <v>98.062669999999997</v>
      </c>
      <c r="C767" s="7">
        <v>96.615690000000001</v>
      </c>
    </row>
    <row r="768" spans="1:3" x14ac:dyDescent="0.25">
      <c r="A768" s="7">
        <v>3456.4382700000001</v>
      </c>
      <c r="B768" s="7">
        <v>97.26343</v>
      </c>
      <c r="C768" s="7">
        <v>96.315489999999997</v>
      </c>
    </row>
    <row r="769" spans="1:3" x14ac:dyDescent="0.25">
      <c r="A769" s="7">
        <v>3460.2959000000001</v>
      </c>
      <c r="B769" s="7">
        <v>96.858279999999993</v>
      </c>
      <c r="C769" s="7">
        <v>97.258330000000001</v>
      </c>
    </row>
    <row r="770" spans="1:3" x14ac:dyDescent="0.25">
      <c r="A770" s="7">
        <v>3464.1535399999998</v>
      </c>
      <c r="B770" s="7">
        <v>97.290930000000003</v>
      </c>
      <c r="C770" s="7">
        <v>98.156319999999994</v>
      </c>
    </row>
    <row r="771" spans="1:3" x14ac:dyDescent="0.25">
      <c r="A771" s="7">
        <v>3468.0111700000002</v>
      </c>
      <c r="B771" s="7">
        <v>97.717969999999994</v>
      </c>
      <c r="C771" s="7">
        <v>98.182209999999998</v>
      </c>
    </row>
    <row r="772" spans="1:3" x14ac:dyDescent="0.25">
      <c r="A772" s="7">
        <v>3471.8688000000002</v>
      </c>
      <c r="B772" s="7">
        <v>97.375450000000001</v>
      </c>
      <c r="C772" s="7">
        <v>98.031409999999994</v>
      </c>
    </row>
    <row r="773" spans="1:3" x14ac:dyDescent="0.25">
      <c r="A773" s="7">
        <v>3475.7264300000002</v>
      </c>
      <c r="B773" s="7">
        <v>96.759010000000004</v>
      </c>
      <c r="C773" s="7">
        <v>97.519109999999998</v>
      </c>
    </row>
    <row r="774" spans="1:3" x14ac:dyDescent="0.25">
      <c r="A774" s="7">
        <v>3479.5840600000001</v>
      </c>
      <c r="B774" s="7">
        <v>96.323849999999993</v>
      </c>
      <c r="C774" s="7">
        <v>97.124709999999993</v>
      </c>
    </row>
    <row r="775" spans="1:3" x14ac:dyDescent="0.25">
      <c r="A775" s="7">
        <v>3483.4416999999999</v>
      </c>
      <c r="B775" s="7">
        <v>96.043469999999999</v>
      </c>
      <c r="C775" s="7">
        <v>97.051879999999997</v>
      </c>
    </row>
    <row r="776" spans="1:3" x14ac:dyDescent="0.25">
      <c r="A776" s="7">
        <v>3487.2993299999998</v>
      </c>
      <c r="B776" s="7">
        <v>96.139470000000003</v>
      </c>
      <c r="C776" s="7">
        <v>98.096559999999997</v>
      </c>
    </row>
    <row r="777" spans="1:3" x14ac:dyDescent="0.25">
      <c r="A777" s="7">
        <v>3491.1569599999998</v>
      </c>
      <c r="B777" s="7">
        <v>96.535780000000003</v>
      </c>
      <c r="C777" s="7">
        <v>98.544650000000004</v>
      </c>
    </row>
    <row r="778" spans="1:3" x14ac:dyDescent="0.25">
      <c r="A778" s="7">
        <v>3495.0145900000002</v>
      </c>
      <c r="B778" s="7">
        <v>96.831869999999995</v>
      </c>
      <c r="C778" s="7">
        <v>97.133290000000002</v>
      </c>
    </row>
    <row r="779" spans="1:3" x14ac:dyDescent="0.25">
      <c r="A779" s="7">
        <v>3498.8722200000002</v>
      </c>
      <c r="B779" s="7">
        <v>96.219449999999995</v>
      </c>
      <c r="C779" s="7">
        <v>96.811319999999995</v>
      </c>
    </row>
    <row r="780" spans="1:3" x14ac:dyDescent="0.25">
      <c r="A780" s="7">
        <v>3502.7298599999999</v>
      </c>
      <c r="B780" s="7">
        <v>95.790199999999999</v>
      </c>
      <c r="C780" s="7">
        <v>96.979150000000004</v>
      </c>
    </row>
    <row r="781" spans="1:3" x14ac:dyDescent="0.25">
      <c r="A781" s="7">
        <v>3506.5874899999999</v>
      </c>
      <c r="B781" s="7">
        <v>96.649150000000006</v>
      </c>
      <c r="C781" s="7">
        <v>96.84057</v>
      </c>
    </row>
    <row r="782" spans="1:3" x14ac:dyDescent="0.25">
      <c r="A782" s="7">
        <v>3510.4451199999999</v>
      </c>
      <c r="B782" s="7">
        <v>96.577730000000003</v>
      </c>
      <c r="C782" s="7">
        <v>96.988240000000005</v>
      </c>
    </row>
    <row r="783" spans="1:3" x14ac:dyDescent="0.25">
      <c r="A783" s="7">
        <v>3514.3027499999998</v>
      </c>
      <c r="B783" s="7">
        <v>95.579629999999995</v>
      </c>
      <c r="C783" s="7">
        <v>97.096940000000004</v>
      </c>
    </row>
    <row r="784" spans="1:3" x14ac:dyDescent="0.25">
      <c r="A784" s="7">
        <v>3518.1603799999998</v>
      </c>
      <c r="B784" s="7">
        <v>95.163409999999999</v>
      </c>
      <c r="C784" s="7">
        <v>97.117850000000004</v>
      </c>
    </row>
    <row r="785" spans="1:3" x14ac:dyDescent="0.25">
      <c r="A785" s="7">
        <v>3522.01802</v>
      </c>
      <c r="B785" s="7">
        <v>95.655630000000002</v>
      </c>
      <c r="C785" s="7">
        <v>97.097430000000003</v>
      </c>
    </row>
    <row r="786" spans="1:3" x14ac:dyDescent="0.25">
      <c r="A786" s="7">
        <v>3525.87565</v>
      </c>
      <c r="B786" s="7">
        <v>96.017889999999994</v>
      </c>
      <c r="C786" s="7">
        <v>97.196470000000005</v>
      </c>
    </row>
    <row r="787" spans="1:3" x14ac:dyDescent="0.25">
      <c r="A787" s="7">
        <v>3529.7332799999999</v>
      </c>
      <c r="B787" s="7">
        <v>96.532830000000004</v>
      </c>
      <c r="C787" s="7">
        <v>96.958209999999994</v>
      </c>
    </row>
    <row r="788" spans="1:3" x14ac:dyDescent="0.25">
      <c r="A788" s="7">
        <v>3533.5909099999999</v>
      </c>
      <c r="B788" s="7">
        <v>96.643649999999994</v>
      </c>
      <c r="C788" s="7">
        <v>96.491879999999995</v>
      </c>
    </row>
    <row r="789" spans="1:3" x14ac:dyDescent="0.25">
      <c r="A789" s="7">
        <v>3537.4485399999999</v>
      </c>
      <c r="B789" s="7">
        <v>95.936099999999996</v>
      </c>
      <c r="C789" s="7">
        <v>96.540760000000006</v>
      </c>
    </row>
    <row r="790" spans="1:3" x14ac:dyDescent="0.25">
      <c r="A790" s="7">
        <v>3541.30618</v>
      </c>
      <c r="B790" s="7">
        <v>96.953289999999996</v>
      </c>
      <c r="C790" s="7">
        <v>97.201189999999997</v>
      </c>
    </row>
    <row r="791" spans="1:3" x14ac:dyDescent="0.25">
      <c r="A791" s="7">
        <v>3545.16381</v>
      </c>
      <c r="B791" s="7">
        <v>97.083659999999995</v>
      </c>
      <c r="C791" s="7">
        <v>96.947890000000001</v>
      </c>
    </row>
    <row r="792" spans="1:3" x14ac:dyDescent="0.25">
      <c r="A792" s="7">
        <v>3549.02144</v>
      </c>
      <c r="B792" s="7">
        <v>96.771079999999998</v>
      </c>
      <c r="C792" s="7">
        <v>97.04589</v>
      </c>
    </row>
    <row r="793" spans="1:3" x14ac:dyDescent="0.25">
      <c r="A793" s="7">
        <v>3552.87907</v>
      </c>
      <c r="B793" s="7">
        <v>97.233329999999995</v>
      </c>
      <c r="C793" s="7">
        <v>97.268109999999993</v>
      </c>
    </row>
    <row r="794" spans="1:3" x14ac:dyDescent="0.25">
      <c r="A794" s="7">
        <v>3556.7366999999999</v>
      </c>
      <c r="B794" s="7">
        <v>97.414379999999994</v>
      </c>
      <c r="C794" s="7">
        <v>97.479870000000005</v>
      </c>
    </row>
    <row r="795" spans="1:3" x14ac:dyDescent="0.25">
      <c r="A795" s="7">
        <v>3560.5943400000001</v>
      </c>
      <c r="B795" s="7">
        <v>96.820499999999996</v>
      </c>
      <c r="C795" s="7">
        <v>97.367180000000005</v>
      </c>
    </row>
    <row r="796" spans="1:3" x14ac:dyDescent="0.25">
      <c r="A796" s="7">
        <v>3564.4519700000001</v>
      </c>
      <c r="B796" s="7">
        <v>96.236670000000004</v>
      </c>
      <c r="C796" s="7">
        <v>97.247810000000001</v>
      </c>
    </row>
    <row r="797" spans="1:3" x14ac:dyDescent="0.25">
      <c r="A797" s="7">
        <v>3568.3096</v>
      </c>
      <c r="B797" s="7">
        <v>96.708240000000004</v>
      </c>
      <c r="C797" s="7">
        <v>97.701359999999994</v>
      </c>
    </row>
    <row r="798" spans="1:3" x14ac:dyDescent="0.25">
      <c r="A798" s="7">
        <v>3572.16723</v>
      </c>
      <c r="B798" s="7">
        <v>97.000219999999999</v>
      </c>
      <c r="C798" s="7">
        <v>97.935419999999993</v>
      </c>
    </row>
    <row r="799" spans="1:3" x14ac:dyDescent="0.25">
      <c r="A799" s="7">
        <v>3576.02486</v>
      </c>
      <c r="B799" s="7">
        <v>96.57329</v>
      </c>
      <c r="C799" s="7">
        <v>98.236069999999998</v>
      </c>
    </row>
    <row r="800" spans="1:3" x14ac:dyDescent="0.25">
      <c r="A800" s="7">
        <v>3579.8825000000002</v>
      </c>
      <c r="B800" s="7">
        <v>96.705619999999996</v>
      </c>
      <c r="C800" s="7">
        <v>98.994470000000007</v>
      </c>
    </row>
    <row r="801" spans="1:3" x14ac:dyDescent="0.25">
      <c r="A801" s="7">
        <v>3583.7401300000001</v>
      </c>
      <c r="B801" s="7">
        <v>97.285139999999998</v>
      </c>
      <c r="C801" s="7">
        <v>99.116990000000001</v>
      </c>
    </row>
    <row r="802" spans="1:3" x14ac:dyDescent="0.25">
      <c r="A802" s="7">
        <v>3587.5977600000001</v>
      </c>
      <c r="B802" s="7">
        <v>96.63064</v>
      </c>
      <c r="C802" s="7">
        <v>98.959779999999995</v>
      </c>
    </row>
    <row r="803" spans="1:3" x14ac:dyDescent="0.25">
      <c r="A803" s="7">
        <v>3591.4553900000001</v>
      </c>
      <c r="B803" s="7">
        <v>96.5625</v>
      </c>
      <c r="C803" s="7">
        <v>99.024360000000001</v>
      </c>
    </row>
    <row r="804" spans="1:3" x14ac:dyDescent="0.25">
      <c r="A804" s="7">
        <v>3595.3130200000001</v>
      </c>
      <c r="B804" s="7">
        <v>97.038899999999998</v>
      </c>
      <c r="C804" s="7">
        <v>98.434359999999998</v>
      </c>
    </row>
    <row r="805" spans="1:3" x14ac:dyDescent="0.25">
      <c r="A805" s="7">
        <v>3599.1706600000002</v>
      </c>
      <c r="B805" s="7">
        <v>96.659170000000003</v>
      </c>
      <c r="C805" s="7">
        <v>97.72251</v>
      </c>
    </row>
    <row r="806" spans="1:3" x14ac:dyDescent="0.25">
      <c r="A806" s="7">
        <v>3603.0282900000002</v>
      </c>
      <c r="B806" s="7">
        <v>96.703630000000004</v>
      </c>
      <c r="C806" s="7">
        <v>97.997969999999995</v>
      </c>
    </row>
    <row r="807" spans="1:3" x14ac:dyDescent="0.25">
      <c r="A807" s="7">
        <v>3606.8859200000002</v>
      </c>
      <c r="B807" s="7">
        <v>96.44238</v>
      </c>
      <c r="C807" s="7">
        <v>98.118620000000007</v>
      </c>
    </row>
    <row r="808" spans="1:3" x14ac:dyDescent="0.25">
      <c r="A808" s="7">
        <v>3610.7435500000001</v>
      </c>
      <c r="B808" s="7">
        <v>95.814809999999994</v>
      </c>
      <c r="C808" s="7">
        <v>97.941209999999998</v>
      </c>
    </row>
    <row r="809" spans="1:3" x14ac:dyDescent="0.25">
      <c r="A809" s="7">
        <v>3614.6011800000001</v>
      </c>
      <c r="B809" s="7">
        <v>95.860690000000005</v>
      </c>
      <c r="C809" s="7">
        <v>98.004069999999999</v>
      </c>
    </row>
    <row r="810" spans="1:3" x14ac:dyDescent="0.25">
      <c r="A810" s="7">
        <v>3618.4588199999998</v>
      </c>
      <c r="B810" s="7">
        <v>95.713639999999998</v>
      </c>
      <c r="C810" s="7">
        <v>98.211529999999996</v>
      </c>
    </row>
    <row r="811" spans="1:3" x14ac:dyDescent="0.25">
      <c r="A811" s="7">
        <v>3622.3164499999998</v>
      </c>
      <c r="B811" s="7">
        <v>95.591319999999996</v>
      </c>
      <c r="C811" s="7">
        <v>97.572720000000004</v>
      </c>
    </row>
    <row r="812" spans="1:3" x14ac:dyDescent="0.25">
      <c r="A812" s="7">
        <v>3626.1740799999998</v>
      </c>
      <c r="B812" s="7">
        <v>95.962940000000003</v>
      </c>
      <c r="C812" s="7">
        <v>96.242639999999994</v>
      </c>
    </row>
    <row r="813" spans="1:3" x14ac:dyDescent="0.25">
      <c r="A813" s="7">
        <v>3630.0317100000002</v>
      </c>
      <c r="B813" s="7">
        <v>96.097970000000004</v>
      </c>
      <c r="C813" s="7">
        <v>96.488060000000004</v>
      </c>
    </row>
    <row r="814" spans="1:3" x14ac:dyDescent="0.25">
      <c r="A814" s="7">
        <v>3633.8893400000002</v>
      </c>
      <c r="B814" s="7">
        <v>96.443470000000005</v>
      </c>
      <c r="C814" s="7">
        <v>97.908389999999997</v>
      </c>
    </row>
    <row r="815" spans="1:3" x14ac:dyDescent="0.25">
      <c r="A815" s="7">
        <v>3637.7469799999999</v>
      </c>
      <c r="B815" s="7">
        <v>96.423199999999994</v>
      </c>
      <c r="C815" s="7">
        <v>97.686959999999999</v>
      </c>
    </row>
    <row r="816" spans="1:3" x14ac:dyDescent="0.25">
      <c r="A816" s="7">
        <v>3641.6046099999999</v>
      </c>
      <c r="B816" s="7">
        <v>96.222329999999999</v>
      </c>
      <c r="C816" s="7">
        <v>97.53143</v>
      </c>
    </row>
    <row r="817" spans="1:3" x14ac:dyDescent="0.25">
      <c r="A817" s="7">
        <v>3645.4622399999998</v>
      </c>
      <c r="B817" s="7">
        <v>95.886750000000006</v>
      </c>
      <c r="C817" s="7">
        <v>97.924760000000006</v>
      </c>
    </row>
    <row r="818" spans="1:3" x14ac:dyDescent="0.25">
      <c r="A818" s="7">
        <v>3649.3198699999998</v>
      </c>
      <c r="B818" s="7">
        <v>96.270129999999995</v>
      </c>
      <c r="C818" s="7">
        <v>98.25506</v>
      </c>
    </row>
    <row r="819" spans="1:3" x14ac:dyDescent="0.25">
      <c r="A819" s="7">
        <v>3653.1774999999998</v>
      </c>
      <c r="B819" s="7">
        <v>96.952560000000005</v>
      </c>
      <c r="C819" s="7">
        <v>98.053089999999997</v>
      </c>
    </row>
    <row r="820" spans="1:3" x14ac:dyDescent="0.25">
      <c r="A820" s="7">
        <v>3657.03514</v>
      </c>
      <c r="B820" s="7">
        <v>96.057749999999999</v>
      </c>
      <c r="C820" s="7">
        <v>98.366900000000001</v>
      </c>
    </row>
    <row r="821" spans="1:3" x14ac:dyDescent="0.25">
      <c r="A821" s="7">
        <v>3660.8927699999999</v>
      </c>
      <c r="B821" s="7">
        <v>95.724059999999994</v>
      </c>
      <c r="C821" s="7">
        <v>98.742019999999997</v>
      </c>
    </row>
    <row r="822" spans="1:3" x14ac:dyDescent="0.25">
      <c r="A822" s="7">
        <v>3664.7503999999999</v>
      </c>
      <c r="B822" s="7">
        <v>96.041160000000005</v>
      </c>
      <c r="C822" s="7">
        <v>98.841409999999996</v>
      </c>
    </row>
    <row r="823" spans="1:3" x14ac:dyDescent="0.25">
      <c r="A823" s="7">
        <v>3668.6080299999999</v>
      </c>
      <c r="B823" s="7">
        <v>96.137600000000006</v>
      </c>
      <c r="C823" s="7">
        <v>99.265450000000001</v>
      </c>
    </row>
    <row r="824" spans="1:3" x14ac:dyDescent="0.25">
      <c r="A824" s="7">
        <v>3672.4656599999998</v>
      </c>
      <c r="B824" s="7">
        <v>96.154719999999998</v>
      </c>
      <c r="C824" s="7">
        <v>99.074799999999996</v>
      </c>
    </row>
    <row r="825" spans="1:3" x14ac:dyDescent="0.25">
      <c r="A825" s="7">
        <v>3676.3233</v>
      </c>
      <c r="B825" s="7">
        <v>95.771150000000006</v>
      </c>
      <c r="C825" s="7">
        <v>96.995480000000001</v>
      </c>
    </row>
    <row r="826" spans="1:3" x14ac:dyDescent="0.25">
      <c r="A826" s="7">
        <v>3680.18093</v>
      </c>
      <c r="B826" s="7">
        <v>95.911670000000001</v>
      </c>
      <c r="C826" s="7">
        <v>97.146569999999997</v>
      </c>
    </row>
    <row r="827" spans="1:3" x14ac:dyDescent="0.25">
      <c r="A827" s="7">
        <v>3684.03856</v>
      </c>
      <c r="B827" s="7">
        <v>96.271169999999998</v>
      </c>
      <c r="C827" s="7">
        <v>97.417310000000001</v>
      </c>
    </row>
    <row r="828" spans="1:3" x14ac:dyDescent="0.25">
      <c r="A828" s="7">
        <v>3687.8961899999999</v>
      </c>
      <c r="B828" s="7">
        <v>96.360910000000004</v>
      </c>
      <c r="C828" s="7">
        <v>97.015680000000003</v>
      </c>
    </row>
    <row r="829" spans="1:3" x14ac:dyDescent="0.25">
      <c r="A829" s="7">
        <v>3691.7538199999999</v>
      </c>
      <c r="B829" s="7">
        <v>96.240089999999995</v>
      </c>
      <c r="C829" s="7">
        <v>96.641329999999996</v>
      </c>
    </row>
    <row r="830" spans="1:3" x14ac:dyDescent="0.25">
      <c r="A830" s="7">
        <v>3695.6114600000001</v>
      </c>
      <c r="B830" s="7">
        <v>96.544809999999998</v>
      </c>
      <c r="C830" s="7">
        <v>96.773290000000003</v>
      </c>
    </row>
    <row r="831" spans="1:3" x14ac:dyDescent="0.25">
      <c r="A831" s="7">
        <v>3699.4690900000001</v>
      </c>
      <c r="B831" s="7">
        <v>95.933229999999995</v>
      </c>
      <c r="C831" s="7">
        <v>97.261399999999995</v>
      </c>
    </row>
    <row r="832" spans="1:3" x14ac:dyDescent="0.25">
      <c r="A832" s="7">
        <v>3703.32672</v>
      </c>
      <c r="B832" s="7">
        <v>95.301779999999994</v>
      </c>
      <c r="C832" s="7">
        <v>98.021510000000006</v>
      </c>
    </row>
    <row r="833" spans="1:3" x14ac:dyDescent="0.25">
      <c r="A833" s="7">
        <v>3707.18435</v>
      </c>
      <c r="B833" s="7">
        <v>95.835939999999994</v>
      </c>
      <c r="C833" s="7">
        <v>98.115300000000005</v>
      </c>
    </row>
    <row r="834" spans="1:3" x14ac:dyDescent="0.25">
      <c r="A834" s="7">
        <v>3711.04198</v>
      </c>
      <c r="B834" s="7">
        <v>96.44341</v>
      </c>
      <c r="C834" s="7">
        <v>96.925749999999994</v>
      </c>
    </row>
    <row r="835" spans="1:3" x14ac:dyDescent="0.25">
      <c r="A835" s="7">
        <v>3714.8996200000001</v>
      </c>
      <c r="B835" s="7">
        <v>96.174819999999997</v>
      </c>
      <c r="C835" s="7">
        <v>97.426559999999995</v>
      </c>
    </row>
    <row r="836" spans="1:3" x14ac:dyDescent="0.25">
      <c r="A836" s="7">
        <v>3718.7572500000001</v>
      </c>
      <c r="B836" s="7">
        <v>96.33663</v>
      </c>
      <c r="C836" s="7">
        <v>98.303330000000003</v>
      </c>
    </row>
    <row r="837" spans="1:3" x14ac:dyDescent="0.25">
      <c r="A837" s="7">
        <v>3722.6148800000001</v>
      </c>
      <c r="B837" s="7">
        <v>96.702830000000006</v>
      </c>
      <c r="C837" s="7">
        <v>98.467690000000005</v>
      </c>
    </row>
    <row r="838" spans="1:3" x14ac:dyDescent="0.25">
      <c r="A838" s="7">
        <v>3726.4725100000001</v>
      </c>
      <c r="B838" s="7">
        <v>95.923439999999999</v>
      </c>
      <c r="C838" s="7">
        <v>98.492500000000007</v>
      </c>
    </row>
    <row r="839" spans="1:3" x14ac:dyDescent="0.25">
      <c r="A839" s="7">
        <v>3730.33014</v>
      </c>
      <c r="B839" s="7">
        <v>95.988479999999996</v>
      </c>
      <c r="C839" s="7">
        <v>97.933009999999996</v>
      </c>
    </row>
    <row r="840" spans="1:3" x14ac:dyDescent="0.25">
      <c r="A840" s="7">
        <v>3734.1877800000002</v>
      </c>
      <c r="B840" s="7">
        <v>96.196669999999997</v>
      </c>
      <c r="C840" s="7">
        <v>97.940730000000002</v>
      </c>
    </row>
    <row r="841" spans="1:3" x14ac:dyDescent="0.25">
      <c r="A841" s="7">
        <v>3738.0454100000002</v>
      </c>
      <c r="B841" s="7">
        <v>95.662670000000006</v>
      </c>
      <c r="C841" s="7">
        <v>98.242810000000006</v>
      </c>
    </row>
    <row r="842" spans="1:3" x14ac:dyDescent="0.25">
      <c r="A842" s="7">
        <v>3741.9030400000001</v>
      </c>
      <c r="B842" s="7">
        <v>96.403880000000001</v>
      </c>
      <c r="C842" s="7">
        <v>97.933419999999998</v>
      </c>
    </row>
    <row r="843" spans="1:3" x14ac:dyDescent="0.25">
      <c r="A843" s="7">
        <v>3745.7606700000001</v>
      </c>
      <c r="B843" s="7">
        <v>97.148690000000002</v>
      </c>
      <c r="C843" s="7">
        <v>97.643559999999994</v>
      </c>
    </row>
    <row r="844" spans="1:3" x14ac:dyDescent="0.25">
      <c r="A844" s="7">
        <v>3749.6183000000001</v>
      </c>
      <c r="B844" s="7">
        <v>96.512690000000006</v>
      </c>
      <c r="C844" s="7">
        <v>97.393829999999994</v>
      </c>
    </row>
    <row r="845" spans="1:3" x14ac:dyDescent="0.25">
      <c r="A845" s="7">
        <v>3753.4759399999998</v>
      </c>
      <c r="B845" s="7">
        <v>95.537679999999995</v>
      </c>
      <c r="C845" s="7">
        <v>97.601870000000005</v>
      </c>
    </row>
    <row r="846" spans="1:3" x14ac:dyDescent="0.25">
      <c r="A846" s="7">
        <v>3757.3335699999998</v>
      </c>
      <c r="B846" s="7">
        <v>95.733630000000005</v>
      </c>
      <c r="C846" s="7">
        <v>98.114779999999996</v>
      </c>
    </row>
    <row r="847" spans="1:3" x14ac:dyDescent="0.25">
      <c r="A847" s="7">
        <v>3761.1912000000002</v>
      </c>
      <c r="B847" s="7">
        <v>95.554940000000002</v>
      </c>
      <c r="C847" s="7">
        <v>98.583789999999993</v>
      </c>
    </row>
    <row r="848" spans="1:3" x14ac:dyDescent="0.25">
      <c r="A848" s="7">
        <v>3765.0488300000002</v>
      </c>
      <c r="B848" s="7">
        <v>95.851560000000006</v>
      </c>
      <c r="C848" s="7">
        <v>98.408950000000004</v>
      </c>
    </row>
    <row r="849" spans="1:3" x14ac:dyDescent="0.25">
      <c r="A849" s="7">
        <v>3768.9064600000002</v>
      </c>
      <c r="B849" s="7">
        <v>96.673860000000005</v>
      </c>
      <c r="C849" s="7">
        <v>97.854479999999995</v>
      </c>
    </row>
    <row r="850" spans="1:3" x14ac:dyDescent="0.25">
      <c r="A850" s="7">
        <v>3772.7640999999999</v>
      </c>
      <c r="B850" s="7">
        <v>96.542559999999995</v>
      </c>
      <c r="C850" s="7">
        <v>97.496570000000006</v>
      </c>
    </row>
    <row r="851" spans="1:3" x14ac:dyDescent="0.25">
      <c r="A851" s="7">
        <v>3776.6217299999998</v>
      </c>
      <c r="B851" s="7">
        <v>95.953440000000001</v>
      </c>
      <c r="C851" s="7">
        <v>97.070179999999993</v>
      </c>
    </row>
    <row r="852" spans="1:3" x14ac:dyDescent="0.25">
      <c r="A852" s="7">
        <v>3780.4793599999998</v>
      </c>
      <c r="B852" s="7">
        <v>96.439710000000005</v>
      </c>
      <c r="C852" s="7">
        <v>97.308580000000006</v>
      </c>
    </row>
    <row r="853" spans="1:3" x14ac:dyDescent="0.25">
      <c r="A853" s="7">
        <v>3784.3369899999998</v>
      </c>
      <c r="B853" s="7">
        <v>96.550460000000001</v>
      </c>
      <c r="C853" s="7">
        <v>97.579509999999999</v>
      </c>
    </row>
    <row r="854" spans="1:3" x14ac:dyDescent="0.25">
      <c r="A854" s="7">
        <v>3788.1946200000002</v>
      </c>
      <c r="B854" s="7">
        <v>96.494739999999993</v>
      </c>
      <c r="C854" s="7">
        <v>97.740759999999995</v>
      </c>
    </row>
    <row r="855" spans="1:3" x14ac:dyDescent="0.25">
      <c r="A855" s="7">
        <v>3792.0522599999999</v>
      </c>
      <c r="B855" s="7">
        <v>96.762090000000001</v>
      </c>
      <c r="C855" s="7">
        <v>98.056730000000002</v>
      </c>
    </row>
    <row r="856" spans="1:3" x14ac:dyDescent="0.25">
      <c r="A856" s="7">
        <v>3795.9098899999999</v>
      </c>
      <c r="B856" s="7">
        <v>96.98451</v>
      </c>
      <c r="C856" s="7">
        <v>97.576260000000005</v>
      </c>
    </row>
    <row r="857" spans="1:3" x14ac:dyDescent="0.25">
      <c r="A857" s="7">
        <v>3799.7675199999999</v>
      </c>
      <c r="B857" s="7">
        <v>96.781530000000004</v>
      </c>
      <c r="C857" s="7">
        <v>96.948629999999994</v>
      </c>
    </row>
    <row r="858" spans="1:3" x14ac:dyDescent="0.25">
      <c r="A858" s="7">
        <v>3803.6251499999998</v>
      </c>
      <c r="B858" s="7">
        <v>96.500389999999996</v>
      </c>
      <c r="C858" s="7">
        <v>97.008070000000004</v>
      </c>
    </row>
    <row r="859" spans="1:3" x14ac:dyDescent="0.25">
      <c r="A859" s="7">
        <v>3807.4827799999998</v>
      </c>
      <c r="B859" s="7">
        <v>96.443079999999995</v>
      </c>
      <c r="C859" s="7">
        <v>97.265950000000004</v>
      </c>
    </row>
    <row r="860" spans="1:3" x14ac:dyDescent="0.25">
      <c r="A860" s="7">
        <v>3811.34042</v>
      </c>
      <c r="B860" s="7">
        <v>96.665300000000002</v>
      </c>
      <c r="C860" s="7">
        <v>97.792900000000003</v>
      </c>
    </row>
    <row r="861" spans="1:3" x14ac:dyDescent="0.25">
      <c r="A861" s="7">
        <v>3815.19805</v>
      </c>
      <c r="B861" s="7">
        <v>96.505790000000005</v>
      </c>
      <c r="C861" s="7">
        <v>98.109319999999997</v>
      </c>
    </row>
    <row r="862" spans="1:3" x14ac:dyDescent="0.25">
      <c r="A862" s="7">
        <v>3819.0556799999999</v>
      </c>
      <c r="B862" s="7">
        <v>95.765039999999999</v>
      </c>
      <c r="C862" s="7">
        <v>98.031989999999993</v>
      </c>
    </row>
    <row r="863" spans="1:3" x14ac:dyDescent="0.25">
      <c r="A863" s="7">
        <v>3822.9133099999999</v>
      </c>
      <c r="B863" s="7">
        <v>95.825810000000004</v>
      </c>
      <c r="C863" s="7">
        <v>98.203670000000002</v>
      </c>
    </row>
    <row r="864" spans="1:3" x14ac:dyDescent="0.25">
      <c r="A864" s="7">
        <v>3826.7709399999999</v>
      </c>
      <c r="B864" s="7">
        <v>96.285499999999999</v>
      </c>
      <c r="C864" s="7">
        <v>97.858559999999997</v>
      </c>
    </row>
    <row r="865" spans="1:3" x14ac:dyDescent="0.25">
      <c r="A865" s="7">
        <v>3830.6285800000001</v>
      </c>
      <c r="B865" s="7">
        <v>96.187089999999998</v>
      </c>
      <c r="C865" s="7">
        <v>97.828370000000007</v>
      </c>
    </row>
    <row r="866" spans="1:3" x14ac:dyDescent="0.25">
      <c r="A866" s="7">
        <v>3834.48621</v>
      </c>
      <c r="B866" s="7">
        <v>96.089690000000004</v>
      </c>
      <c r="C866" s="7">
        <v>98.206410000000005</v>
      </c>
    </row>
    <row r="867" spans="1:3" x14ac:dyDescent="0.25">
      <c r="A867" s="7">
        <v>3838.34384</v>
      </c>
      <c r="B867" s="7">
        <v>96.428299999999993</v>
      </c>
      <c r="C867" s="7">
        <v>98.238240000000005</v>
      </c>
    </row>
    <row r="868" spans="1:3" x14ac:dyDescent="0.25">
      <c r="A868" s="7">
        <v>3842.20147</v>
      </c>
      <c r="B868" s="7">
        <v>96.160160000000005</v>
      </c>
      <c r="C868" s="7">
        <v>98.104290000000006</v>
      </c>
    </row>
    <row r="869" spans="1:3" x14ac:dyDescent="0.25">
      <c r="A869" s="7">
        <v>3846.0590999999999</v>
      </c>
      <c r="B869" s="7">
        <v>96.007530000000003</v>
      </c>
      <c r="C869" s="7">
        <v>98.083830000000006</v>
      </c>
    </row>
    <row r="870" spans="1:3" x14ac:dyDescent="0.25">
      <c r="A870" s="7">
        <v>3849.9167400000001</v>
      </c>
      <c r="B870" s="7">
        <v>95.937100000000001</v>
      </c>
      <c r="C870" s="7">
        <v>97.629890000000003</v>
      </c>
    </row>
    <row r="871" spans="1:3" x14ac:dyDescent="0.25">
      <c r="A871" s="7">
        <v>3853.7743700000001</v>
      </c>
      <c r="B871" s="7">
        <v>95.223050000000001</v>
      </c>
      <c r="C871" s="7">
        <v>96.139420000000001</v>
      </c>
    </row>
    <row r="872" spans="1:3" x14ac:dyDescent="0.25">
      <c r="A872" s="7">
        <v>3857.6320000000001</v>
      </c>
      <c r="B872" s="7">
        <v>95.448329999999999</v>
      </c>
      <c r="C872" s="7">
        <v>96.360889999999998</v>
      </c>
    </row>
    <row r="873" spans="1:3" x14ac:dyDescent="0.25">
      <c r="A873" s="7">
        <v>3861.48963</v>
      </c>
      <c r="B873" s="7">
        <v>95.751599999999996</v>
      </c>
      <c r="C873" s="7">
        <v>97.36842</v>
      </c>
    </row>
    <row r="874" spans="1:3" x14ac:dyDescent="0.25">
      <c r="A874" s="7">
        <v>3865.34726</v>
      </c>
      <c r="B874" s="7">
        <v>96.042910000000006</v>
      </c>
      <c r="C874" s="7">
        <v>97.803979999999996</v>
      </c>
    </row>
    <row r="875" spans="1:3" x14ac:dyDescent="0.25">
      <c r="A875" s="7">
        <v>3869.2049000000002</v>
      </c>
      <c r="B875" s="7">
        <v>96.231309999999993</v>
      </c>
      <c r="C875" s="7">
        <v>97.780720000000002</v>
      </c>
    </row>
    <row r="876" spans="1:3" x14ac:dyDescent="0.25">
      <c r="A876" s="7">
        <v>3873.0625300000002</v>
      </c>
      <c r="B876" s="7">
        <v>95.951669999999993</v>
      </c>
      <c r="C876" s="7">
        <v>97.881510000000006</v>
      </c>
    </row>
    <row r="877" spans="1:3" x14ac:dyDescent="0.25">
      <c r="A877" s="7">
        <v>3876.9201600000001</v>
      </c>
      <c r="B877" s="7">
        <v>95.784610000000001</v>
      </c>
      <c r="C877" s="7">
        <v>98.038849999999996</v>
      </c>
    </row>
    <row r="878" spans="1:3" x14ac:dyDescent="0.25">
      <c r="A878" s="7">
        <v>3880.7777900000001</v>
      </c>
      <c r="B878" s="7">
        <v>95.946629999999999</v>
      </c>
      <c r="C878" s="7">
        <v>97.705299999999994</v>
      </c>
    </row>
    <row r="879" spans="1:3" x14ac:dyDescent="0.25">
      <c r="A879" s="7">
        <v>3884.6354200000001</v>
      </c>
      <c r="B879" s="7">
        <v>96.384519999999995</v>
      </c>
      <c r="C879" s="7">
        <v>97.337019999999995</v>
      </c>
    </row>
    <row r="880" spans="1:3" x14ac:dyDescent="0.25">
      <c r="A880" s="7">
        <v>3888.4930599999998</v>
      </c>
      <c r="B880" s="7">
        <v>96.339950000000002</v>
      </c>
      <c r="C880" s="7">
        <v>97.296999999999997</v>
      </c>
    </row>
    <row r="881" spans="1:3" x14ac:dyDescent="0.25">
      <c r="A881" s="7">
        <v>3892.3506900000002</v>
      </c>
      <c r="B881" s="7">
        <v>96.181740000000005</v>
      </c>
      <c r="C881" s="7">
        <v>97.004260000000002</v>
      </c>
    </row>
    <row r="882" spans="1:3" x14ac:dyDescent="0.25">
      <c r="A882" s="7">
        <v>3896.2083200000002</v>
      </c>
      <c r="B882" s="7">
        <v>96.048760000000001</v>
      </c>
      <c r="C882" s="7">
        <v>97.449039999999997</v>
      </c>
    </row>
    <row r="883" spans="1:3" x14ac:dyDescent="0.25">
      <c r="A883" s="7">
        <v>3900.0659500000002</v>
      </c>
      <c r="B883" s="7">
        <v>95.250370000000004</v>
      </c>
      <c r="C883" s="7">
        <v>98.118759999999995</v>
      </c>
    </row>
    <row r="884" spans="1:3" x14ac:dyDescent="0.25">
      <c r="A884" s="7">
        <v>3903.9235800000001</v>
      </c>
      <c r="B884" s="7">
        <v>95.373040000000003</v>
      </c>
      <c r="C884" s="7">
        <v>97.899469999999994</v>
      </c>
    </row>
    <row r="885" spans="1:3" x14ac:dyDescent="0.25">
      <c r="A885" s="7">
        <v>3907.7812199999998</v>
      </c>
      <c r="B885" s="7">
        <v>96.050610000000006</v>
      </c>
      <c r="C885" s="7">
        <v>97.433300000000003</v>
      </c>
    </row>
    <row r="886" spans="1:3" x14ac:dyDescent="0.25">
      <c r="A886" s="7">
        <v>3911.6388499999998</v>
      </c>
      <c r="B886" s="7">
        <v>96.165999999999997</v>
      </c>
      <c r="C886" s="7">
        <v>96.994029999999995</v>
      </c>
    </row>
    <row r="887" spans="1:3" x14ac:dyDescent="0.25">
      <c r="A887" s="7">
        <v>3915.4964799999998</v>
      </c>
      <c r="B887" s="7">
        <v>96.207229999999996</v>
      </c>
      <c r="C887" s="7">
        <v>96.799080000000004</v>
      </c>
    </row>
    <row r="888" spans="1:3" x14ac:dyDescent="0.25">
      <c r="A888" s="7">
        <v>3919.3541100000002</v>
      </c>
      <c r="B888" s="7">
        <v>96.132099999999994</v>
      </c>
      <c r="C888" s="7">
        <v>96.944230000000005</v>
      </c>
    </row>
    <row r="889" spans="1:3" x14ac:dyDescent="0.25">
      <c r="A889" s="7">
        <v>3923.2117400000002</v>
      </c>
      <c r="B889" s="7">
        <v>95.97184</v>
      </c>
      <c r="C889" s="7">
        <v>97.180250000000001</v>
      </c>
    </row>
    <row r="890" spans="1:3" x14ac:dyDescent="0.25">
      <c r="A890" s="7">
        <v>3927.0693799999999</v>
      </c>
      <c r="B890" s="7">
        <v>95.889650000000003</v>
      </c>
      <c r="C890" s="7">
        <v>97.346720000000005</v>
      </c>
    </row>
    <row r="891" spans="1:3" x14ac:dyDescent="0.25">
      <c r="A891" s="7">
        <v>3930.9270099999999</v>
      </c>
      <c r="B891" s="7">
        <v>96.155150000000006</v>
      </c>
      <c r="C891" s="7">
        <v>97.310670000000002</v>
      </c>
    </row>
    <row r="892" spans="1:3" x14ac:dyDescent="0.25">
      <c r="A892" s="7">
        <v>3934.7846399999999</v>
      </c>
      <c r="B892" s="7">
        <v>96.545019999999994</v>
      </c>
      <c r="C892" s="7">
        <v>97.536590000000004</v>
      </c>
    </row>
    <row r="893" spans="1:3" x14ac:dyDescent="0.25">
      <c r="A893" s="7">
        <v>3938.6422699999998</v>
      </c>
      <c r="B893" s="7">
        <v>96.613339999999994</v>
      </c>
      <c r="C893" s="7">
        <v>97.496970000000005</v>
      </c>
    </row>
    <row r="894" spans="1:3" x14ac:dyDescent="0.25">
      <c r="A894" s="7">
        <v>3942.4998999999998</v>
      </c>
      <c r="B894" s="7">
        <v>96.143439999999998</v>
      </c>
      <c r="C894" s="7">
        <v>97.519440000000003</v>
      </c>
    </row>
    <row r="895" spans="1:3" x14ac:dyDescent="0.25">
      <c r="A895" s="7">
        <v>3946.35754</v>
      </c>
      <c r="B895" s="7">
        <v>96.000569999999996</v>
      </c>
      <c r="C895" s="7">
        <v>97.487859999999998</v>
      </c>
    </row>
    <row r="896" spans="1:3" x14ac:dyDescent="0.25">
      <c r="A896" s="7">
        <v>3950.2151699999999</v>
      </c>
      <c r="B896" s="7">
        <v>96.292529999999999</v>
      </c>
      <c r="C896" s="7">
        <v>97.614220000000003</v>
      </c>
    </row>
    <row r="897" spans="1:3" x14ac:dyDescent="0.25">
      <c r="A897" s="7">
        <v>3954.0727999999999</v>
      </c>
      <c r="B897" s="7">
        <v>96.455460000000002</v>
      </c>
      <c r="C897" s="7">
        <v>97.528180000000006</v>
      </c>
    </row>
    <row r="898" spans="1:3" x14ac:dyDescent="0.25">
      <c r="A898" s="7">
        <v>3957.9304299999999</v>
      </c>
      <c r="B898" s="7">
        <v>96.129469999999998</v>
      </c>
      <c r="C898" s="7">
        <v>97.360389999999995</v>
      </c>
    </row>
    <row r="899" spans="1:3" x14ac:dyDescent="0.25">
      <c r="A899" s="7">
        <v>3961.7880599999999</v>
      </c>
      <c r="B899" s="7">
        <v>96.02664</v>
      </c>
      <c r="C899" s="7">
        <v>97.703689999999995</v>
      </c>
    </row>
    <row r="900" spans="1:3" x14ac:dyDescent="0.25">
      <c r="A900" s="7">
        <v>3965.6457</v>
      </c>
      <c r="B900" s="7">
        <v>96.286280000000005</v>
      </c>
      <c r="C900" s="7">
        <v>97.772499999999994</v>
      </c>
    </row>
    <row r="901" spans="1:3" x14ac:dyDescent="0.25">
      <c r="A901" s="7">
        <v>3969.50333</v>
      </c>
      <c r="B901" s="7">
        <v>96.520510000000002</v>
      </c>
      <c r="C901" s="7">
        <v>97.572000000000003</v>
      </c>
    </row>
    <row r="902" spans="1:3" x14ac:dyDescent="0.25">
      <c r="A902" s="7">
        <v>3973.36096</v>
      </c>
      <c r="B902" s="7">
        <v>96.255369999999999</v>
      </c>
      <c r="C902" s="7">
        <v>97.364609999999999</v>
      </c>
    </row>
    <row r="903" spans="1:3" x14ac:dyDescent="0.25">
      <c r="A903" s="7">
        <v>3977.2185899999999</v>
      </c>
      <c r="B903" s="7">
        <v>96.163820000000001</v>
      </c>
      <c r="C903" s="7">
        <v>97.170180000000002</v>
      </c>
    </row>
    <row r="904" spans="1:3" x14ac:dyDescent="0.25">
      <c r="A904" s="7">
        <v>3981.0762199999999</v>
      </c>
      <c r="B904" s="7">
        <v>95.956999999999994</v>
      </c>
      <c r="C904" s="7">
        <v>97.122209999999995</v>
      </c>
    </row>
    <row r="905" spans="1:3" x14ac:dyDescent="0.25">
      <c r="A905" s="7">
        <v>3984.9338600000001</v>
      </c>
      <c r="B905" s="7">
        <v>95.698679999999996</v>
      </c>
      <c r="C905" s="7">
        <v>97.307829999999996</v>
      </c>
    </row>
    <row r="906" spans="1:3" x14ac:dyDescent="0.25">
      <c r="A906" s="7">
        <v>3988.7914900000001</v>
      </c>
      <c r="B906" s="7">
        <v>95.746020000000001</v>
      </c>
      <c r="C906" s="7">
        <v>97.037959999999998</v>
      </c>
    </row>
    <row r="907" spans="1:3" x14ac:dyDescent="0.25">
      <c r="A907" s="7">
        <v>3992.64912</v>
      </c>
      <c r="B907" s="7">
        <v>95.819950000000006</v>
      </c>
      <c r="C907" s="7">
        <v>96.786739999999995</v>
      </c>
    </row>
    <row r="908" spans="1:3" x14ac:dyDescent="0.25">
      <c r="A908" s="7">
        <v>3996.50675</v>
      </c>
      <c r="B908" s="7">
        <v>96.061199999999999</v>
      </c>
      <c r="C908" s="7">
        <v>96.992459999999994</v>
      </c>
    </row>
    <row r="909" spans="1:3" x14ac:dyDescent="0.25">
      <c r="A909" s="7">
        <v>4000.36438</v>
      </c>
      <c r="B909" s="7">
        <v>96.515140000000002</v>
      </c>
      <c r="C909" s="7">
        <v>97.235249999999994</v>
      </c>
    </row>
  </sheetData>
  <hyperlinks>
    <hyperlink ref="C1" r:id="rId1" xr:uid="{CB265CC7-4D46-47E4-BD06-1F9E0D7307C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A8DCA-52CC-4A4A-A02C-1D95425CC181}">
  <dimension ref="F2:Z7"/>
  <sheetViews>
    <sheetView zoomScaleNormal="100" workbookViewId="0">
      <selection activeCell="V27" sqref="V27"/>
    </sheetView>
  </sheetViews>
  <sheetFormatPr defaultRowHeight="15" x14ac:dyDescent="0.25"/>
  <cols>
    <col min="5" max="5" width="14.42578125" customWidth="1"/>
    <col min="6" max="6" width="22.42578125" customWidth="1"/>
    <col min="7" max="15" width="15.42578125" customWidth="1"/>
    <col min="18" max="18" width="20.140625" customWidth="1"/>
    <col min="19" max="19" width="13.85546875" customWidth="1"/>
    <col min="20" max="20" width="16.7109375" bestFit="1" customWidth="1"/>
    <col min="21" max="21" width="15.140625" bestFit="1" customWidth="1"/>
    <col min="22" max="22" width="18.28515625" bestFit="1" customWidth="1"/>
    <col min="23" max="23" width="13.5703125" customWidth="1"/>
    <col min="24" max="24" width="5.5703125" customWidth="1"/>
    <col min="25" max="25" width="10.7109375" customWidth="1"/>
    <col min="26" max="26" width="6.7109375" customWidth="1"/>
  </cols>
  <sheetData>
    <row r="2" spans="6:26" ht="16.5" thickBot="1" x14ac:dyDescent="0.3">
      <c r="F2" s="75" t="s">
        <v>55</v>
      </c>
      <c r="G2" s="75"/>
      <c r="H2" s="75"/>
      <c r="I2" s="75"/>
      <c r="J2" s="75"/>
      <c r="K2" s="75"/>
      <c r="L2" s="75"/>
      <c r="M2" s="75"/>
      <c r="N2" s="75"/>
      <c r="O2" s="75"/>
    </row>
    <row r="3" spans="6:26" ht="15.75" x14ac:dyDescent="0.25">
      <c r="F3" s="52" t="s">
        <v>56</v>
      </c>
      <c r="G3" s="53"/>
      <c r="H3" s="54">
        <v>2</v>
      </c>
      <c r="I3" s="55"/>
      <c r="J3" s="53"/>
      <c r="K3" s="54">
        <v>12.5</v>
      </c>
      <c r="L3" s="55"/>
      <c r="M3" s="53"/>
      <c r="N3" s="54">
        <v>32</v>
      </c>
      <c r="O3" s="55"/>
      <c r="Q3" s="56"/>
    </row>
    <row r="4" spans="6:26" ht="15.75" x14ac:dyDescent="0.25">
      <c r="F4" s="57" t="s">
        <v>57</v>
      </c>
      <c r="G4" s="58">
        <v>5</v>
      </c>
      <c r="H4" s="59">
        <v>10</v>
      </c>
      <c r="I4" s="60">
        <v>15</v>
      </c>
      <c r="J4" s="58">
        <v>5</v>
      </c>
      <c r="K4" s="59">
        <v>10</v>
      </c>
      <c r="L4" s="60">
        <v>15</v>
      </c>
      <c r="M4" s="58">
        <v>5</v>
      </c>
      <c r="N4" s="59">
        <v>10</v>
      </c>
      <c r="O4" s="60">
        <v>15</v>
      </c>
      <c r="Q4" s="56"/>
    </row>
    <row r="5" spans="6:26" ht="15.75" x14ac:dyDescent="0.25">
      <c r="F5" s="57" t="s">
        <v>38</v>
      </c>
      <c r="G5" s="61">
        <v>9.0399999999999994E-2</v>
      </c>
      <c r="H5" s="62">
        <v>0.10514</v>
      </c>
      <c r="I5" s="63">
        <v>0.11169</v>
      </c>
      <c r="J5" s="61">
        <v>0.12268999999999999</v>
      </c>
      <c r="K5" s="64">
        <v>0.12619</v>
      </c>
      <c r="L5" s="63">
        <v>0.12928000000000001</v>
      </c>
      <c r="M5" s="61">
        <v>0.13159000000000001</v>
      </c>
      <c r="N5" s="65">
        <v>0.13691999999999999</v>
      </c>
      <c r="O5" s="66">
        <v>0.14651</v>
      </c>
    </row>
    <row r="6" spans="6:26" ht="16.5" thickBot="1" x14ac:dyDescent="0.3">
      <c r="F6" s="57" t="s">
        <v>41</v>
      </c>
      <c r="G6" s="67">
        <v>7.8189999999999996E-2</v>
      </c>
      <c r="H6" s="68">
        <v>7.0730000000000001E-2</v>
      </c>
      <c r="I6" s="69">
        <v>8.0560000000000007E-2</v>
      </c>
      <c r="J6" s="67">
        <v>9.0829999999999994E-2</v>
      </c>
      <c r="K6" s="68">
        <v>9.8000000000000004E-2</v>
      </c>
      <c r="L6" s="69">
        <v>9.647E-2</v>
      </c>
      <c r="M6" s="70">
        <v>8.8099999999999998E-2</v>
      </c>
      <c r="N6" s="71">
        <v>9.2420000000000002E-2</v>
      </c>
      <c r="O6" s="72">
        <v>9.5000000000000001E-2</v>
      </c>
      <c r="S6" s="73"/>
      <c r="W6" s="73"/>
      <c r="X6" s="73"/>
      <c r="Y6" s="73"/>
      <c r="Z6" s="73"/>
    </row>
    <row r="7" spans="6:26" ht="15.75" x14ac:dyDescent="0.25">
      <c r="F7" s="74"/>
      <c r="G7" s="73"/>
      <c r="H7" s="73"/>
      <c r="I7" s="73"/>
      <c r="J7" s="73"/>
      <c r="K7" s="73"/>
      <c r="L7" s="73"/>
      <c r="M7" s="73"/>
      <c r="N7" s="73"/>
      <c r="O7" s="73"/>
      <c r="R7" s="74"/>
      <c r="S7" s="73"/>
      <c r="T7" s="73"/>
      <c r="U7" s="73"/>
      <c r="V7" s="73"/>
      <c r="W7" s="73"/>
      <c r="X7" s="73"/>
      <c r="Y7" s="73"/>
      <c r="Z7" s="73"/>
    </row>
  </sheetData>
  <mergeCells count="1">
    <mergeCell ref="F2:O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0C12F-A65E-4208-9369-84DF6FE2C007}">
  <dimension ref="A1:CM127"/>
  <sheetViews>
    <sheetView tabSelected="1" zoomScale="85" zoomScaleNormal="85" workbookViewId="0">
      <pane ySplit="1" topLeftCell="A2" activePane="bottomLeft" state="frozen"/>
      <selection activeCell="C1" sqref="C1"/>
      <selection pane="bottomLeft" activeCell="E50" sqref="E50"/>
    </sheetView>
  </sheetViews>
  <sheetFormatPr defaultRowHeight="15" x14ac:dyDescent="0.25"/>
  <cols>
    <col min="1" max="1" width="12.42578125" customWidth="1"/>
    <col min="2" max="2" width="12.7109375" customWidth="1"/>
    <col min="3" max="3" width="20.85546875" style="7" bestFit="1" customWidth="1"/>
    <col min="4" max="4" width="13.42578125" customWidth="1"/>
    <col min="5" max="5" width="12.42578125" customWidth="1"/>
    <col min="6" max="6" width="18.7109375" style="23" bestFit="1" customWidth="1"/>
    <col min="7" max="7" width="13.140625" bestFit="1" customWidth="1"/>
    <col min="8" max="8" width="13.140625" customWidth="1"/>
    <col min="9" max="9" width="16.42578125" customWidth="1"/>
    <col min="10" max="10" width="15.5703125" bestFit="1" customWidth="1"/>
    <col min="16" max="17" width="12.42578125" bestFit="1" customWidth="1"/>
    <col min="19" max="19" width="9.42578125" customWidth="1"/>
    <col min="20" max="21" width="12" bestFit="1" customWidth="1"/>
  </cols>
  <sheetData>
    <row r="1" spans="1:17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  <c r="P1" s="21" t="s">
        <v>17</v>
      </c>
      <c r="Q1" s="21" t="s">
        <v>18</v>
      </c>
    </row>
    <row r="2" spans="1:17" x14ac:dyDescent="0.25">
      <c r="A2">
        <v>0</v>
      </c>
      <c r="B2">
        <v>703.36364000000003</v>
      </c>
      <c r="C2" s="7">
        <f t="shared" ref="C2:C33" si="0">B2-$B$2</f>
        <v>0</v>
      </c>
      <c r="P2">
        <f>24.5*((B2*(0.000000001))^2)</f>
        <v>1.2120650046814217E-11</v>
      </c>
      <c r="Q2">
        <f t="shared" ref="Q2:Q33" si="1">800*(B2*0.000000001)*0.000000001</f>
        <v>5.6269091200000014E-13</v>
      </c>
    </row>
    <row r="3" spans="1:17" x14ac:dyDescent="0.25">
      <c r="A3">
        <v>5.3940000000000002E-2</v>
      </c>
      <c r="B3">
        <v>706.16908999999998</v>
      </c>
      <c r="C3" s="7">
        <f t="shared" si="0"/>
        <v>2.8054499999999507</v>
      </c>
      <c r="D3">
        <f t="shared" ref="D3:D34" si="2">(B4-B2)/(A4-A2)</f>
        <v>46.390234450688084</v>
      </c>
      <c r="E3">
        <f t="shared" ref="E3:E34" si="3">(1/B3)*D3</f>
        <v>6.5692813672555514E-2</v>
      </c>
      <c r="F3" s="23">
        <f>((0.002)/((0.0000008*B3*0.000000001)+(0.0000000245*0.000000001*B3^2)))*10^-9</f>
        <v>0.15646431366939331</v>
      </c>
      <c r="H3">
        <f>LN(E3)</f>
        <v>-2.7227657404093311</v>
      </c>
      <c r="I3">
        <f t="shared" ref="I3:I34" si="4">LN((0.002)/((0.0000008*B3)+(0.0000000000000000245*B3^2)))</f>
        <v>1.2641912761638943</v>
      </c>
      <c r="J3">
        <f>LN(F3*10^9)</f>
        <v>18.868338514270611</v>
      </c>
      <c r="P3">
        <f t="shared" ref="P3:P34" si="5">24.5*(B3*(0.000000001))^2</f>
        <v>1.2217532199949989E-11</v>
      </c>
      <c r="Q3">
        <f t="shared" si="1"/>
        <v>5.6493527200000001E-13</v>
      </c>
    </row>
    <row r="4" spans="1:17" x14ac:dyDescent="0.25">
      <c r="A4">
        <v>0.10322000000000001</v>
      </c>
      <c r="B4">
        <v>708.15204000000006</v>
      </c>
      <c r="C4" s="7">
        <f t="shared" si="0"/>
        <v>4.7884000000000242</v>
      </c>
      <c r="D4">
        <f t="shared" si="2"/>
        <v>41.319070150175541</v>
      </c>
      <c r="E4">
        <f t="shared" si="3"/>
        <v>5.8347738644056638E-2</v>
      </c>
      <c r="F4" s="23">
        <f t="shared" ref="F4:F34" si="6">((0.002)/((0.0000008*B4*0.000000001)+(0.0000000245*0.000000001*B4^2)))*10^-9</f>
        <v>0.15560854304781307</v>
      </c>
      <c r="H4">
        <f t="shared" ref="H4:H67" si="7">LN(E4)</f>
        <v>-2.8413346760295886</v>
      </c>
      <c r="I4">
        <f t="shared" si="4"/>
        <v>1.2613871727672754</v>
      </c>
      <c r="J4">
        <f t="shared" ref="J4:J67" si="8">LN(F4*10^9)</f>
        <v>18.862854072107655</v>
      </c>
      <c r="P4">
        <f t="shared" si="5"/>
        <v>1.2286243138025964E-11</v>
      </c>
      <c r="Q4">
        <f t="shared" si="1"/>
        <v>5.665216320000002E-13</v>
      </c>
    </row>
    <row r="5" spans="1:17" x14ac:dyDescent="0.25">
      <c r="A5">
        <v>0.15115999999999999</v>
      </c>
      <c r="B5">
        <v>710.18613000000005</v>
      </c>
      <c r="C5" s="7">
        <f t="shared" si="0"/>
        <v>6.8224900000000162</v>
      </c>
      <c r="D5">
        <f t="shared" si="2"/>
        <v>40.699245789853705</v>
      </c>
      <c r="E5">
        <f t="shared" si="3"/>
        <v>5.7307857856719477E-2</v>
      </c>
      <c r="F5" s="23">
        <f t="shared" si="6"/>
        <v>0.15473797766403216</v>
      </c>
      <c r="H5">
        <f t="shared" si="7"/>
        <v>-2.8593175292933162</v>
      </c>
      <c r="I5">
        <f t="shared" si="4"/>
        <v>1.2585188984985025</v>
      </c>
      <c r="J5">
        <f t="shared" si="8"/>
        <v>18.857243777748739</v>
      </c>
      <c r="P5">
        <f t="shared" si="5"/>
        <v>1.2356926311487238E-11</v>
      </c>
      <c r="Q5">
        <f t="shared" si="1"/>
        <v>5.681489040000001E-13</v>
      </c>
    </row>
    <row r="6" spans="1:17" x14ac:dyDescent="0.25">
      <c r="A6">
        <v>0.20000999999999999</v>
      </c>
      <c r="B6">
        <v>712.09132</v>
      </c>
      <c r="C6" s="7">
        <f t="shared" si="0"/>
        <v>8.7276799999999639</v>
      </c>
      <c r="D6">
        <f t="shared" si="2"/>
        <v>38.690621445558612</v>
      </c>
      <c r="E6">
        <f t="shared" si="3"/>
        <v>5.4333791690591889E-2</v>
      </c>
      <c r="F6" s="23">
        <f t="shared" si="6"/>
        <v>0.15392918997113461</v>
      </c>
      <c r="H6">
        <f t="shared" si="7"/>
        <v>-2.912608930855904</v>
      </c>
      <c r="I6">
        <f t="shared" si="4"/>
        <v>1.2558398274339626</v>
      </c>
      <c r="J6">
        <f t="shared" si="8"/>
        <v>18.85200324925275</v>
      </c>
      <c r="P6">
        <f t="shared" si="5"/>
        <v>1.2423314176473888E-11</v>
      </c>
      <c r="Q6">
        <f t="shared" si="1"/>
        <v>5.6967305600000009E-13</v>
      </c>
    </row>
    <row r="7" spans="1:17" x14ac:dyDescent="0.25">
      <c r="A7">
        <v>0.24787000000000001</v>
      </c>
      <c r="B7">
        <v>713.92790000000002</v>
      </c>
      <c r="C7" s="7">
        <f t="shared" si="0"/>
        <v>10.56425999999999</v>
      </c>
      <c r="D7">
        <f t="shared" si="2"/>
        <v>35.339679358716978</v>
      </c>
      <c r="E7">
        <f t="shared" si="3"/>
        <v>4.950034780643392E-2</v>
      </c>
      <c r="F7" s="23">
        <f t="shared" si="6"/>
        <v>0.1531555172224362</v>
      </c>
      <c r="H7">
        <f t="shared" si="7"/>
        <v>-3.0057755830395729</v>
      </c>
      <c r="I7">
        <f t="shared" si="4"/>
        <v>1.2532640121436862</v>
      </c>
      <c r="J7">
        <f t="shared" si="8"/>
        <v>18.84696441555295</v>
      </c>
      <c r="P7">
        <f t="shared" si="5"/>
        <v>1.2487479636761046E-11</v>
      </c>
      <c r="Q7">
        <f t="shared" si="1"/>
        <v>5.7114232000000001E-13</v>
      </c>
    </row>
    <row r="8" spans="1:17" x14ac:dyDescent="0.25">
      <c r="A8">
        <v>0.29981000000000002</v>
      </c>
      <c r="B8">
        <v>715.61821999999995</v>
      </c>
      <c r="C8" s="7">
        <f t="shared" si="0"/>
        <v>12.254579999999919</v>
      </c>
      <c r="D8">
        <f t="shared" si="2"/>
        <v>31.95222211321494</v>
      </c>
      <c r="E8">
        <f t="shared" si="3"/>
        <v>4.4649816368866273E-2</v>
      </c>
      <c r="F8" s="23">
        <f t="shared" si="6"/>
        <v>0.15244860149140668</v>
      </c>
      <c r="H8">
        <f t="shared" si="7"/>
        <v>-3.1089050843474531</v>
      </c>
      <c r="I8">
        <f t="shared" si="4"/>
        <v>1.2508991764785686</v>
      </c>
      <c r="J8">
        <f t="shared" si="8"/>
        <v>18.842338057800585</v>
      </c>
      <c r="P8">
        <f t="shared" si="5"/>
        <v>1.2546681201501226E-11</v>
      </c>
      <c r="Q8">
        <f t="shared" si="1"/>
        <v>5.72494576E-13</v>
      </c>
    </row>
    <row r="9" spans="1:17" x14ac:dyDescent="0.25">
      <c r="A9">
        <v>0.3498</v>
      </c>
      <c r="B9">
        <v>717.18479000000002</v>
      </c>
      <c r="C9" s="7">
        <f t="shared" si="0"/>
        <v>13.821149999999989</v>
      </c>
      <c r="D9">
        <f t="shared" si="2"/>
        <v>29.943833464257828</v>
      </c>
      <c r="E9">
        <f t="shared" si="3"/>
        <v>4.1751908129922591E-2</v>
      </c>
      <c r="F9" s="23">
        <f t="shared" si="6"/>
        <v>0.15179780137095097</v>
      </c>
      <c r="H9">
        <f t="shared" si="7"/>
        <v>-3.1760101250189345</v>
      </c>
      <c r="I9">
        <f t="shared" si="4"/>
        <v>1.24871245485992</v>
      </c>
      <c r="J9">
        <f t="shared" si="8"/>
        <v>18.838059939098589</v>
      </c>
      <c r="P9">
        <f t="shared" si="5"/>
        <v>1.2601673563679934E-11</v>
      </c>
      <c r="Q9">
        <f t="shared" si="1"/>
        <v>5.7374783200000009E-13</v>
      </c>
    </row>
    <row r="10" spans="1:17" x14ac:dyDescent="0.25">
      <c r="A10">
        <v>0.40165000000000001</v>
      </c>
      <c r="B10">
        <v>718.66769999999997</v>
      </c>
      <c r="C10" s="7">
        <f t="shared" si="0"/>
        <v>15.304059999999936</v>
      </c>
      <c r="D10">
        <f t="shared" si="2"/>
        <v>28.256240249610105</v>
      </c>
      <c r="E10">
        <f t="shared" si="3"/>
        <v>3.9317531940854036E-2</v>
      </c>
      <c r="F10" s="23">
        <f t="shared" si="6"/>
        <v>0.1511855886468409</v>
      </c>
      <c r="H10">
        <f t="shared" si="7"/>
        <v>-3.2360847542170941</v>
      </c>
      <c r="I10">
        <f t="shared" si="4"/>
        <v>1.2466469076394835</v>
      </c>
      <c r="J10">
        <f t="shared" si="8"/>
        <v>18.834018703984846</v>
      </c>
      <c r="P10">
        <f t="shared" si="5"/>
        <v>1.2653839944070608E-11</v>
      </c>
      <c r="Q10">
        <f t="shared" si="1"/>
        <v>5.7493416000000011E-13</v>
      </c>
    </row>
    <row r="11" spans="1:17" x14ac:dyDescent="0.25">
      <c r="A11">
        <v>0.45235999999999998</v>
      </c>
      <c r="B11">
        <v>720.08275000000003</v>
      </c>
      <c r="C11" s="7">
        <f t="shared" si="0"/>
        <v>16.719110000000001</v>
      </c>
      <c r="D11">
        <f t="shared" si="2"/>
        <v>27.502887870942107</v>
      </c>
      <c r="E11">
        <f t="shared" si="3"/>
        <v>3.819406571111738E-2</v>
      </c>
      <c r="F11" s="23">
        <f t="shared" si="6"/>
        <v>0.15060483896077659</v>
      </c>
      <c r="H11">
        <f t="shared" si="7"/>
        <v>-3.2650751233138471</v>
      </c>
      <c r="I11">
        <f t="shared" si="4"/>
        <v>1.2446798528421119</v>
      </c>
      <c r="J11">
        <f t="shared" si="8"/>
        <v>18.830170004027526</v>
      </c>
      <c r="P11">
        <f t="shared" si="5"/>
        <v>1.2703719587765285E-11</v>
      </c>
      <c r="Q11">
        <f t="shared" si="1"/>
        <v>5.7606620000000012E-13</v>
      </c>
    </row>
    <row r="12" spans="1:17" x14ac:dyDescent="0.25">
      <c r="A12">
        <v>0.50207000000000002</v>
      </c>
      <c r="B12">
        <v>721.42953999999997</v>
      </c>
      <c r="C12" s="7">
        <f t="shared" si="0"/>
        <v>18.065899999999942</v>
      </c>
      <c r="D12">
        <f t="shared" si="2"/>
        <v>27.176125790844672</v>
      </c>
      <c r="E12">
        <f t="shared" si="3"/>
        <v>3.7669826759304414E-2</v>
      </c>
      <c r="F12" s="23">
        <f t="shared" si="6"/>
        <v>0.15005520676209322</v>
      </c>
      <c r="H12">
        <f t="shared" si="7"/>
        <v>-3.2788958561922819</v>
      </c>
      <c r="I12">
        <f t="shared" si="4"/>
        <v>1.2428112729750644</v>
      </c>
      <c r="J12">
        <f t="shared" si="8"/>
        <v>18.826513829429175</v>
      </c>
      <c r="P12">
        <f t="shared" si="5"/>
        <v>1.2751284239022983E-11</v>
      </c>
      <c r="Q12">
        <f t="shared" si="1"/>
        <v>5.7714363200000006E-13</v>
      </c>
    </row>
    <row r="13" spans="1:17" x14ac:dyDescent="0.25">
      <c r="A13">
        <v>0.55984</v>
      </c>
      <c r="B13">
        <v>723.00364000000002</v>
      </c>
      <c r="C13" s="7">
        <f t="shared" si="0"/>
        <v>19.639999999999986</v>
      </c>
      <c r="D13">
        <f t="shared" si="2"/>
        <v>27.401628098417447</v>
      </c>
      <c r="E13">
        <f t="shared" si="3"/>
        <v>3.7899709742011047E-2</v>
      </c>
      <c r="F13" s="23">
        <f t="shared" si="6"/>
        <v>0.14941661366534351</v>
      </c>
      <c r="H13">
        <f t="shared" si="7"/>
        <v>-3.2728118254452192</v>
      </c>
      <c r="I13">
        <f t="shared" si="4"/>
        <v>1.2406317319900682</v>
      </c>
      <c r="J13">
        <f t="shared" si="8"/>
        <v>18.822249027059716</v>
      </c>
      <c r="P13">
        <f t="shared" si="5"/>
        <v>1.2806989454604618E-11</v>
      </c>
      <c r="Q13">
        <f t="shared" si="1"/>
        <v>5.7840291200000012E-13</v>
      </c>
    </row>
    <row r="14" spans="1:17" x14ac:dyDescent="0.25">
      <c r="A14">
        <v>0.61140000000000005</v>
      </c>
      <c r="B14">
        <v>724.42535999999996</v>
      </c>
      <c r="C14" s="7">
        <f t="shared" si="0"/>
        <v>21.061719999999923</v>
      </c>
      <c r="D14">
        <f t="shared" si="2"/>
        <v>27.401646489103779</v>
      </c>
      <c r="E14">
        <f t="shared" si="3"/>
        <v>3.7825355105050133E-2</v>
      </c>
      <c r="F14" s="23">
        <f t="shared" si="6"/>
        <v>0.14884333702690894</v>
      </c>
      <c r="H14">
        <f t="shared" si="7"/>
        <v>-3.2747756312473535</v>
      </c>
      <c r="I14">
        <f t="shared" si="4"/>
        <v>1.2386672549915663</v>
      </c>
      <c r="J14">
        <f t="shared" si="8"/>
        <v>18.81840488142053</v>
      </c>
      <c r="P14">
        <f t="shared" si="5"/>
        <v>1.2857406504172674E-11</v>
      </c>
      <c r="Q14">
        <f t="shared" si="1"/>
        <v>5.7954028800000002E-13</v>
      </c>
    </row>
    <row r="15" spans="1:17" x14ac:dyDescent="0.25">
      <c r="A15">
        <v>0.66308999999999996</v>
      </c>
      <c r="B15">
        <v>725.83285999999998</v>
      </c>
      <c r="C15" s="7">
        <f t="shared" si="0"/>
        <v>22.46921999999995</v>
      </c>
      <c r="D15">
        <f t="shared" si="2"/>
        <v>26.589154674545679</v>
      </c>
      <c r="E15">
        <f t="shared" si="3"/>
        <v>3.6632613566910818E-2</v>
      </c>
      <c r="F15" s="23">
        <f t="shared" si="6"/>
        <v>0.14827903862400116</v>
      </c>
      <c r="H15">
        <f t="shared" si="7"/>
        <v>-3.3068163542887206</v>
      </c>
      <c r="I15">
        <f t="shared" si="4"/>
        <v>1.2367262206933212</v>
      </c>
      <c r="J15">
        <f t="shared" si="8"/>
        <v>18.814606452708126</v>
      </c>
      <c r="P15">
        <f t="shared" si="5"/>
        <v>1.2907416846066598E-11</v>
      </c>
      <c r="Q15">
        <f t="shared" si="1"/>
        <v>5.8066628800000005E-13</v>
      </c>
    </row>
    <row r="16" spans="1:17" x14ac:dyDescent="0.25">
      <c r="A16">
        <v>0.71633000000000002</v>
      </c>
      <c r="B16">
        <v>727.21536000000003</v>
      </c>
      <c r="C16" s="7">
        <f t="shared" si="0"/>
        <v>23.85172</v>
      </c>
      <c r="D16">
        <f t="shared" si="2"/>
        <v>25.761459129106822</v>
      </c>
      <c r="E16">
        <f t="shared" si="3"/>
        <v>3.5424800610794061E-2</v>
      </c>
      <c r="F16" s="23">
        <f t="shared" si="6"/>
        <v>0.14772788209081297</v>
      </c>
      <c r="H16">
        <f t="shared" si="7"/>
        <v>-3.3403431219097564</v>
      </c>
      <c r="I16">
        <f t="shared" si="4"/>
        <v>1.2348233238329105</v>
      </c>
      <c r="J16">
        <f t="shared" si="8"/>
        <v>18.810882504843661</v>
      </c>
      <c r="P16">
        <f t="shared" si="5"/>
        <v>1.2956633405588277E-11</v>
      </c>
      <c r="Q16">
        <f t="shared" si="1"/>
        <v>5.8177228800000005E-13</v>
      </c>
    </row>
    <row r="17" spans="1:52" x14ac:dyDescent="0.25">
      <c r="A17">
        <v>0.76780999999999999</v>
      </c>
      <c r="B17">
        <v>728.53060000000005</v>
      </c>
      <c r="C17" s="7">
        <f t="shared" si="0"/>
        <v>25.166960000000017</v>
      </c>
      <c r="D17">
        <f t="shared" si="2"/>
        <v>25.184902708516393</v>
      </c>
      <c r="E17">
        <f t="shared" si="3"/>
        <v>3.4569450766400743E-2</v>
      </c>
      <c r="F17" s="23">
        <f t="shared" si="6"/>
        <v>0.1472063877494704</v>
      </c>
      <c r="H17">
        <f t="shared" si="7"/>
        <v>-3.3647849127536169</v>
      </c>
      <c r="I17">
        <f t="shared" si="4"/>
        <v>1.2330163596738806</v>
      </c>
      <c r="J17">
        <f t="shared" si="8"/>
        <v>18.807346158354676</v>
      </c>
      <c r="P17">
        <f t="shared" si="5"/>
        <v>1.3003542460840825E-11</v>
      </c>
      <c r="Q17">
        <f t="shared" si="1"/>
        <v>5.8282448000000024E-13</v>
      </c>
    </row>
    <row r="18" spans="1:52" x14ac:dyDescent="0.25">
      <c r="A18">
        <v>0.81859999999999999</v>
      </c>
      <c r="B18">
        <v>729.79102</v>
      </c>
      <c r="C18" s="7">
        <f t="shared" si="0"/>
        <v>26.427379999999971</v>
      </c>
      <c r="D18">
        <f t="shared" si="2"/>
        <v>24.520827119991896</v>
      </c>
      <c r="E18">
        <f t="shared" si="3"/>
        <v>3.3599792883162491E-2</v>
      </c>
      <c r="F18" s="23">
        <f t="shared" si="6"/>
        <v>0.1467092168531349</v>
      </c>
      <c r="H18">
        <f t="shared" si="7"/>
        <v>-3.3932353762235699</v>
      </c>
      <c r="I18">
        <f t="shared" si="4"/>
        <v>1.231287769320824</v>
      </c>
      <c r="J18">
        <f t="shared" si="8"/>
        <v>18.803963069041018</v>
      </c>
      <c r="P18">
        <f t="shared" si="5"/>
        <v>1.3048575855379692E-11</v>
      </c>
      <c r="Q18">
        <f t="shared" si="1"/>
        <v>5.8383281600000005E-13</v>
      </c>
    </row>
    <row r="19" spans="1:52" x14ac:dyDescent="0.25">
      <c r="A19">
        <v>0.86839999999999995</v>
      </c>
      <c r="B19">
        <v>730.99715000000003</v>
      </c>
      <c r="C19" s="7">
        <f t="shared" si="0"/>
        <v>27.633510000000001</v>
      </c>
      <c r="D19">
        <f t="shared" si="2"/>
        <v>23.192203258339571</v>
      </c>
      <c r="E19">
        <f t="shared" si="3"/>
        <v>3.1726803939440218E-2</v>
      </c>
      <c r="F19" s="23">
        <f t="shared" si="6"/>
        <v>0.14623581549900508</v>
      </c>
      <c r="H19">
        <f t="shared" si="7"/>
        <v>-3.4505934052349696</v>
      </c>
      <c r="I19">
        <f t="shared" si="4"/>
        <v>1.2296364274961362</v>
      </c>
      <c r="J19">
        <f t="shared" si="8"/>
        <v>18.800731051331606</v>
      </c>
      <c r="P19">
        <f t="shared" si="5"/>
        <v>1.3091742416049005E-11</v>
      </c>
      <c r="Q19">
        <f t="shared" si="1"/>
        <v>5.8479772000000015E-13</v>
      </c>
    </row>
    <row r="20" spans="1:52" ht="15.75" thickBot="1" x14ac:dyDescent="0.3">
      <c r="A20">
        <v>0.92171999999999998</v>
      </c>
      <c r="B20">
        <v>732.18259999999998</v>
      </c>
      <c r="C20" s="7">
        <f t="shared" si="0"/>
        <v>28.818959999999947</v>
      </c>
      <c r="D20">
        <f t="shared" si="2"/>
        <v>21.221011088141083</v>
      </c>
      <c r="E20">
        <f t="shared" si="3"/>
        <v>2.8983222338445469E-2</v>
      </c>
      <c r="F20" s="23">
        <f t="shared" si="6"/>
        <v>0.14577276056660207</v>
      </c>
      <c r="H20">
        <f t="shared" si="7"/>
        <v>-3.5410381564681397</v>
      </c>
      <c r="I20">
        <f t="shared" si="4"/>
        <v>1.2280160520283403</v>
      </c>
      <c r="J20">
        <f t="shared" si="8"/>
        <v>18.797559532694862</v>
      </c>
      <c r="P20">
        <f t="shared" si="5"/>
        <v>1.3134238313697623E-11</v>
      </c>
      <c r="Q20">
        <f t="shared" si="1"/>
        <v>5.857460800000001E-13</v>
      </c>
      <c r="T20" s="76" t="s">
        <v>13</v>
      </c>
      <c r="U20" s="76"/>
      <c r="V20" s="76"/>
      <c r="W20" s="76"/>
      <c r="Y20" s="76" t="s">
        <v>16</v>
      </c>
      <c r="Z20" s="76"/>
      <c r="AA20" s="76"/>
      <c r="AB20" s="76"/>
      <c r="AU20" s="76" t="s">
        <v>21</v>
      </c>
      <c r="AV20" s="76"/>
      <c r="AW20" s="76"/>
      <c r="AX20" s="76"/>
    </row>
    <row r="21" spans="1:52" x14ac:dyDescent="0.25">
      <c r="A21">
        <v>0.97482000000000002</v>
      </c>
      <c r="B21">
        <v>733.25549000000001</v>
      </c>
      <c r="C21" s="7">
        <f t="shared" si="0"/>
        <v>29.891849999999977</v>
      </c>
      <c r="D21">
        <f t="shared" si="2"/>
        <v>18.88644821639323</v>
      </c>
      <c r="E21">
        <f t="shared" si="3"/>
        <v>2.5756981671413371E-2</v>
      </c>
      <c r="F21" s="23">
        <f t="shared" si="6"/>
        <v>0.14535556702869745</v>
      </c>
      <c r="H21">
        <f t="shared" si="7"/>
        <v>-3.6590495557518437</v>
      </c>
      <c r="I21">
        <f t="shared" si="4"/>
        <v>1.2265517933563554</v>
      </c>
      <c r="J21">
        <f t="shared" si="8"/>
        <v>18.794693485086732</v>
      </c>
      <c r="P21">
        <f t="shared" si="5"/>
        <v>1.3172758533570934E-11</v>
      </c>
      <c r="Q21">
        <f t="shared" si="1"/>
        <v>5.8660439200000011E-13</v>
      </c>
      <c r="T21" s="9"/>
      <c r="U21" s="77" t="s">
        <v>26</v>
      </c>
      <c r="V21" s="77"/>
      <c r="W21" s="78"/>
      <c r="Y21" s="9"/>
      <c r="Z21" s="77" t="s">
        <v>26</v>
      </c>
      <c r="AA21" s="77"/>
      <c r="AB21" s="78"/>
      <c r="AU21" s="9"/>
      <c r="AV21" s="77" t="s">
        <v>26</v>
      </c>
      <c r="AW21" s="77"/>
      <c r="AX21" s="78"/>
    </row>
    <row r="22" spans="1:52" x14ac:dyDescent="0.25">
      <c r="A22">
        <v>1.03189</v>
      </c>
      <c r="B22">
        <v>734.26332000000002</v>
      </c>
      <c r="C22" s="7">
        <f t="shared" si="0"/>
        <v>30.899679999999989</v>
      </c>
      <c r="D22">
        <f t="shared" si="2"/>
        <v>17.83027152970714</v>
      </c>
      <c r="E22">
        <f t="shared" si="3"/>
        <v>2.4283211545562618E-2</v>
      </c>
      <c r="F22" s="23">
        <f t="shared" si="6"/>
        <v>0.14496530156397236</v>
      </c>
      <c r="H22">
        <f t="shared" si="7"/>
        <v>-3.7179700503038626</v>
      </c>
      <c r="I22">
        <f t="shared" si="4"/>
        <v>1.2251782774951305</v>
      </c>
      <c r="J22">
        <f t="shared" si="8"/>
        <v>18.792004972189329</v>
      </c>
      <c r="P22">
        <f t="shared" si="5"/>
        <v>1.320899426588685E-11</v>
      </c>
      <c r="Q22">
        <f t="shared" si="1"/>
        <v>5.87410656E-13</v>
      </c>
      <c r="T22" s="10"/>
      <c r="U22" s="14" t="s">
        <v>8</v>
      </c>
      <c r="V22" s="14" t="s">
        <v>9</v>
      </c>
      <c r="W22" s="15" t="s">
        <v>10</v>
      </c>
      <c r="Y22" s="10"/>
      <c r="Z22" s="14" t="s">
        <v>8</v>
      </c>
      <c r="AA22" s="14" t="s">
        <v>9</v>
      </c>
      <c r="AB22" s="15" t="s">
        <v>10</v>
      </c>
      <c r="AU22" s="10"/>
      <c r="AV22" s="14" t="s">
        <v>8</v>
      </c>
      <c r="AW22" s="14" t="s">
        <v>9</v>
      </c>
      <c r="AX22" s="15" t="s">
        <v>10</v>
      </c>
    </row>
    <row r="23" spans="1:52" x14ac:dyDescent="0.25">
      <c r="A23">
        <v>1.0864100000000001</v>
      </c>
      <c r="B23">
        <v>735.24517000000003</v>
      </c>
      <c r="C23" s="7">
        <f t="shared" si="0"/>
        <v>31.881529999999998</v>
      </c>
      <c r="D23">
        <f t="shared" si="2"/>
        <v>17.697733224961258</v>
      </c>
      <c r="E23">
        <f t="shared" si="3"/>
        <v>2.4070519531547901E-2</v>
      </c>
      <c r="F23" s="23">
        <f t="shared" si="6"/>
        <v>0.14458660618813587</v>
      </c>
      <c r="H23">
        <f t="shared" si="7"/>
        <v>-3.7267674432261617</v>
      </c>
      <c r="I23">
        <f t="shared" si="4"/>
        <v>1.2238419801210336</v>
      </c>
      <c r="J23">
        <f t="shared" si="8"/>
        <v>18.789389236760762</v>
      </c>
      <c r="P23">
        <f t="shared" si="5"/>
        <v>1.324434377020406E-11</v>
      </c>
      <c r="Q23">
        <f t="shared" si="1"/>
        <v>5.881961360000001E-13</v>
      </c>
      <c r="T23" s="16" t="s">
        <v>38</v>
      </c>
      <c r="U23" s="7">
        <f>C100</f>
        <v>74.91710999999998</v>
      </c>
      <c r="V23" s="7">
        <f>'Pu-12.5mN-5'!$C$101</f>
        <v>227.57349000000022</v>
      </c>
      <c r="W23" s="11">
        <f>'Pu-32mN-5'!$C$97</f>
        <v>394.02837</v>
      </c>
      <c r="Y23" s="16" t="s">
        <v>38</v>
      </c>
      <c r="Z23" s="7">
        <f>(U23/B2)*100</f>
        <v>10.651262837527396</v>
      </c>
      <c r="AA23" s="7">
        <f>('Pu-12.5mN-5'!$C$101)/('Pu-12.5mN-5'!$B$2)*100</f>
        <v>12.198376424588339</v>
      </c>
      <c r="AB23" s="11">
        <f>('Pu-32mN-5'!$C$97)/('Pu-32mN-5'!$B$2)*100</f>
        <v>12.778219162117455</v>
      </c>
      <c r="AU23" s="16" t="s">
        <v>38</v>
      </c>
      <c r="AV23" s="7">
        <f>AVERAGE(F3:F110)</f>
        <v>0.13846126451012555</v>
      </c>
      <c r="AW23" s="7">
        <f>AVERAGE('Pu-12.5mN-5'!F3:F110)</f>
        <v>0.12442385606964772</v>
      </c>
      <c r="AX23" s="11">
        <f>AVERAGE('Pu-32mN-5'!F3:F110)</f>
        <v>0.11653656201005991</v>
      </c>
      <c r="AZ23">
        <f>(AW23-AX23)/AW23*100</f>
        <v>6.3390529025019156</v>
      </c>
    </row>
    <row r="24" spans="1:52" x14ac:dyDescent="0.25">
      <c r="A24">
        <v>1.14262</v>
      </c>
      <c r="B24">
        <v>736.22298999999998</v>
      </c>
      <c r="C24" s="7">
        <f t="shared" si="0"/>
        <v>32.859349999999949</v>
      </c>
      <c r="D24">
        <f t="shared" si="2"/>
        <v>18.058507061196423</v>
      </c>
      <c r="E24">
        <f t="shared" si="3"/>
        <v>2.4528583467892551E-2</v>
      </c>
      <c r="F24" s="23">
        <f t="shared" si="6"/>
        <v>0.14421093826869966</v>
      </c>
      <c r="H24">
        <f t="shared" si="7"/>
        <v>-3.7079161693056735</v>
      </c>
      <c r="I24">
        <f t="shared" si="4"/>
        <v>1.2225129399249306</v>
      </c>
      <c r="J24">
        <f t="shared" si="8"/>
        <v>18.786787634783639</v>
      </c>
      <c r="P24">
        <f t="shared" si="5"/>
        <v>1.3279595129611233E-11</v>
      </c>
      <c r="Q24">
        <f t="shared" si="1"/>
        <v>5.8897839200000012E-13</v>
      </c>
      <c r="T24" s="16" t="s">
        <v>39</v>
      </c>
      <c r="U24" s="7">
        <f>'ZnO-2mN-5'!$C$99</f>
        <v>76.552909999999997</v>
      </c>
      <c r="V24" s="7">
        <f>'ZnO-12.5mN-5'!$C$99</f>
        <v>209.68163000000004</v>
      </c>
      <c r="W24" s="11">
        <f>'ZnO-32mN-5'!$C$98</f>
        <v>405.34394999999995</v>
      </c>
      <c r="Y24" s="16" t="s">
        <v>39</v>
      </c>
      <c r="Z24" s="7">
        <f>('ZnO-2mN-5'!$C$99)/('ZnO-2mN-5'!$B$2)*100</f>
        <v>10.913282419638348</v>
      </c>
      <c r="AA24" s="7">
        <f>('ZnO-12.5mN-5'!$C$99)/('ZnO-12.5mN-5'!$B$2)*100</f>
        <v>11.206165450905862</v>
      </c>
      <c r="AB24" s="11">
        <f>('ZnO-32mN-5'!$C$98)/('ZnO-32mN-5'!$B$2)*100</f>
        <v>13.125315080263039</v>
      </c>
      <c r="AU24" s="16" t="s">
        <v>39</v>
      </c>
      <c r="AV24" s="7">
        <f>AVERAGE('ZnO-2mN-5'!F3:F110)</f>
        <v>0.13893725180933925</v>
      </c>
      <c r="AW24" s="7">
        <f>AVERAGE('ZnO-12.5mN-5'!F3:F110)</f>
        <v>0.1250985319046837</v>
      </c>
      <c r="AX24" s="11">
        <f>AVERAGE('ZnO-32mN-5'!F3:F110)</f>
        <v>0.11577658059655466</v>
      </c>
      <c r="AZ24">
        <f t="shared" ref="AZ24:AZ26" si="9">(AW24-AX24)/AW24*100</f>
        <v>7.4516872150280049</v>
      </c>
    </row>
    <row r="25" spans="1:52" x14ac:dyDescent="0.25">
      <c r="A25">
        <v>1.1904999999999999</v>
      </c>
      <c r="B25">
        <v>737.12487999999996</v>
      </c>
      <c r="C25" s="7">
        <f t="shared" si="0"/>
        <v>33.76123999999993</v>
      </c>
      <c r="D25">
        <f t="shared" si="2"/>
        <v>17.764085894404889</v>
      </c>
      <c r="E25">
        <f t="shared" si="3"/>
        <v>2.4099153856270445E-2</v>
      </c>
      <c r="F25" s="23">
        <f t="shared" si="6"/>
        <v>0.1438657385106995</v>
      </c>
      <c r="H25">
        <f t="shared" si="7"/>
        <v>-3.7255785488002093</v>
      </c>
      <c r="I25">
        <f t="shared" si="4"/>
        <v>1.2212886667558296</v>
      </c>
      <c r="J25">
        <f t="shared" si="8"/>
        <v>18.78439105115817</v>
      </c>
      <c r="P25">
        <f t="shared" si="5"/>
        <v>1.3312150673517854E-11</v>
      </c>
      <c r="Q25">
        <f t="shared" si="1"/>
        <v>5.8969990400000002E-13</v>
      </c>
      <c r="T25" s="16" t="s">
        <v>40</v>
      </c>
      <c r="U25" s="7">
        <f>'SS-2mN-5'!$C$99</f>
        <v>93.911799999999971</v>
      </c>
      <c r="V25" s="7">
        <f>'SS-12.5mN-5'!$C$99</f>
        <v>295.68998999999985</v>
      </c>
      <c r="W25" s="11">
        <f>'SS-32mN-5'!$C$99</f>
        <v>537.88840999999957</v>
      </c>
      <c r="Y25" s="16" t="s">
        <v>40</v>
      </c>
      <c r="Z25" s="7">
        <f>('SS-2mN-5'!$C$99)/('SS-2mN-5'!$B$2)*100</f>
        <v>12.167735424939613</v>
      </c>
      <c r="AA25" s="7">
        <f>('SS-12.5mN-5'!$C$99)/('SS-12.5mN-5'!$B$2)*100</f>
        <v>14.061718185752667</v>
      </c>
      <c r="AB25" s="11">
        <f>('SS-32mN-5'!$C$99)/('SS-32mN-5'!$B$2)*100</f>
        <v>15.393193620144697</v>
      </c>
      <c r="AU25" s="16" t="s">
        <v>40</v>
      </c>
      <c r="AV25" s="7">
        <f>AVERAGE('SS-2mN-5'!F3:F110)</f>
        <v>0.11405059015527783</v>
      </c>
      <c r="AW25" s="7">
        <f>AVERAGE('SS-12.5mN-5'!F3:F110)</f>
        <v>9.6502562258625718E-2</v>
      </c>
      <c r="AX25" s="11">
        <f>AVERAGE('SS-32mN-5'!F3:F110)</f>
        <v>8.8819159656095339E-2</v>
      </c>
      <c r="AZ25">
        <f t="shared" si="9"/>
        <v>7.9618638331477154</v>
      </c>
    </row>
    <row r="26" spans="1:52" ht="15.75" thickBot="1" x14ac:dyDescent="0.3">
      <c r="A26">
        <v>1.24414</v>
      </c>
      <c r="B26">
        <v>738.02639999999997</v>
      </c>
      <c r="C26" s="7">
        <f t="shared" si="0"/>
        <v>34.662759999999935</v>
      </c>
      <c r="D26">
        <f t="shared" si="2"/>
        <v>16.950793650793546</v>
      </c>
      <c r="E26">
        <f t="shared" si="3"/>
        <v>2.2967733472398204E-2</v>
      </c>
      <c r="F26" s="23">
        <f t="shared" si="6"/>
        <v>0.14352191778526038</v>
      </c>
      <c r="H26">
        <f t="shared" si="7"/>
        <v>-3.7736649405324201</v>
      </c>
      <c r="I26">
        <f t="shared" si="4"/>
        <v>1.2200663919358534</v>
      </c>
      <c r="J26">
        <f t="shared" si="8"/>
        <v>18.78199831868033</v>
      </c>
      <c r="P26">
        <f t="shared" si="5"/>
        <v>1.334473269387552E-11</v>
      </c>
      <c r="Q26">
        <f t="shared" si="1"/>
        <v>5.9042112000000002E-13</v>
      </c>
      <c r="T26" s="37" t="s">
        <v>41</v>
      </c>
      <c r="U26" s="12">
        <f>'HS-2mN-5'!$C$100</f>
        <v>60.951810000000023</v>
      </c>
      <c r="V26" s="12">
        <f>'HS-12.5mN-5'!$C$99</f>
        <v>166.05465000000004</v>
      </c>
      <c r="W26" s="13">
        <f>'HS-32mN-5'!$C$99</f>
        <v>260.81242999999995</v>
      </c>
      <c r="Y26" s="37" t="s">
        <v>41</v>
      </c>
      <c r="Z26" s="12">
        <f>('HS-2mN-5'!$C$100)/('HS-2mN-5'!$B$2)*100</f>
        <v>9.2551633812774057</v>
      </c>
      <c r="AA26" s="12">
        <f>('HS-12.5mN-5'!$C$99)/('HS-12.5mN-5'!$B$2)*100</f>
        <v>9.633326638440991</v>
      </c>
      <c r="AB26" s="13">
        <f>('HS-32mN-5'!$C$99)/('HS-32mN-5'!$B$2)*100</f>
        <v>9.3330110448953363</v>
      </c>
      <c r="AU26" s="37" t="s">
        <v>41</v>
      </c>
      <c r="AV26" s="12">
        <f>AVERAGE('HS-2mN-5'!F3:F110)</f>
        <v>0.15991828718420567</v>
      </c>
      <c r="AW26" s="12">
        <f>AVERAGE('HS-12.5mN-5'!F3:F110)</f>
        <v>0.14948185173654477</v>
      </c>
      <c r="AX26" s="13">
        <f>AVERAGE('HS-32mN-5'!F3:F110)</f>
        <v>0.14722548807512889</v>
      </c>
      <c r="AZ26">
        <f t="shared" si="9"/>
        <v>1.5094565896819501</v>
      </c>
    </row>
    <row r="27" spans="1:52" x14ac:dyDescent="0.25">
      <c r="A27">
        <v>1.2976000000000001</v>
      </c>
      <c r="B27">
        <v>738.94030999999995</v>
      </c>
      <c r="C27" s="7">
        <f t="shared" si="0"/>
        <v>35.576669999999922</v>
      </c>
      <c r="D27">
        <f t="shared" si="2"/>
        <v>17.972867460472344</v>
      </c>
      <c r="E27">
        <f t="shared" si="3"/>
        <v>2.4322488863102277E-2</v>
      </c>
      <c r="F27" s="23">
        <f t="shared" si="6"/>
        <v>0.14317462849796492</v>
      </c>
      <c r="H27">
        <f t="shared" si="7"/>
        <v>-3.7163538889993775</v>
      </c>
      <c r="I27">
        <f t="shared" si="4"/>
        <v>1.2188288418528064</v>
      </c>
      <c r="J27">
        <f t="shared" si="8"/>
        <v>18.77957562149988</v>
      </c>
      <c r="P27">
        <f t="shared" si="5"/>
        <v>1.3377803152700956E-11</v>
      </c>
      <c r="Q27">
        <f t="shared" si="1"/>
        <v>5.9115224800000011E-13</v>
      </c>
    </row>
    <row r="28" spans="1:52" x14ac:dyDescent="0.25">
      <c r="A28">
        <v>1.3466</v>
      </c>
      <c r="B28">
        <v>739.86789999999996</v>
      </c>
      <c r="C28" s="7">
        <f t="shared" si="0"/>
        <v>36.504259999999931</v>
      </c>
      <c r="D28">
        <f t="shared" si="2"/>
        <v>17.7943019385166</v>
      </c>
      <c r="E28">
        <f t="shared" si="3"/>
        <v>2.4050647336526697E-2</v>
      </c>
      <c r="F28" s="23">
        <f t="shared" si="6"/>
        <v>0.14282342835105322</v>
      </c>
      <c r="H28">
        <f t="shared" si="7"/>
        <v>-3.7275933665129073</v>
      </c>
      <c r="I28">
        <f t="shared" si="4"/>
        <v>1.2175743314485699</v>
      </c>
      <c r="J28">
        <f t="shared" si="8"/>
        <v>18.777119658495725</v>
      </c>
      <c r="P28">
        <f t="shared" si="5"/>
        <v>1.3411410481535045E-11</v>
      </c>
      <c r="Q28">
        <f t="shared" si="1"/>
        <v>5.9189432000000005E-13</v>
      </c>
    </row>
    <row r="29" spans="1:52" x14ac:dyDescent="0.25">
      <c r="A29">
        <v>1.39974</v>
      </c>
      <c r="B29">
        <v>740.75782000000004</v>
      </c>
      <c r="C29" s="7">
        <f t="shared" si="0"/>
        <v>37.394180000000006</v>
      </c>
      <c r="D29">
        <f t="shared" si="2"/>
        <v>16.106069146937397</v>
      </c>
      <c r="E29">
        <f t="shared" si="3"/>
        <v>2.1742692027115419E-2</v>
      </c>
      <c r="F29" s="23">
        <f t="shared" si="6"/>
        <v>0.14248770400185479</v>
      </c>
      <c r="H29">
        <f t="shared" si="7"/>
        <v>-3.8284775766609864</v>
      </c>
      <c r="I29">
        <f t="shared" si="4"/>
        <v>1.2163722449045937</v>
      </c>
      <c r="J29">
        <f t="shared" si="8"/>
        <v>18.774766266243699</v>
      </c>
      <c r="P29">
        <f t="shared" si="5"/>
        <v>1.3443692623333235E-11</v>
      </c>
      <c r="Q29">
        <f t="shared" si="1"/>
        <v>5.926062560000001E-13</v>
      </c>
      <c r="Z29">
        <f>AVERAGE(Z23:AB23)</f>
        <v>11.875952808077733</v>
      </c>
    </row>
    <row r="30" spans="1:52" x14ac:dyDescent="0.25">
      <c r="A30">
        <v>1.4530400000000001</v>
      </c>
      <c r="B30">
        <v>741.58222999999998</v>
      </c>
      <c r="C30" s="7">
        <f t="shared" si="0"/>
        <v>38.218589999999949</v>
      </c>
      <c r="D30">
        <f t="shared" si="2"/>
        <v>15.818983500853452</v>
      </c>
      <c r="E30">
        <f t="shared" si="3"/>
        <v>2.1331395037410016E-2</v>
      </c>
      <c r="F30" s="23">
        <f t="shared" si="6"/>
        <v>0.14217774873560099</v>
      </c>
      <c r="H30">
        <f t="shared" si="7"/>
        <v>-3.8475753460397839</v>
      </c>
      <c r="I30">
        <f t="shared" si="4"/>
        <v>1.2152599358852003</v>
      </c>
      <c r="J30">
        <f t="shared" si="8"/>
        <v>18.772588584436757</v>
      </c>
      <c r="P30">
        <f t="shared" si="5"/>
        <v>1.3473632994368438E-11</v>
      </c>
      <c r="Q30">
        <f t="shared" si="1"/>
        <v>5.9326578400000006E-13</v>
      </c>
      <c r="S30" s="6" t="s">
        <v>6</v>
      </c>
      <c r="T30" s="17"/>
      <c r="U30" s="17"/>
      <c r="V30" s="17"/>
      <c r="W30" s="17"/>
      <c r="X30" s="17"/>
      <c r="Z30">
        <f>AVERAGE(Z24:AB24)</f>
        <v>11.74825431693575</v>
      </c>
    </row>
    <row r="31" spans="1:52" x14ac:dyDescent="0.25">
      <c r="A31">
        <v>1.5052000000000001</v>
      </c>
      <c r="B31">
        <v>742.42609000000004</v>
      </c>
      <c r="C31" s="7">
        <f t="shared" si="0"/>
        <v>39.062450000000013</v>
      </c>
      <c r="D31">
        <f t="shared" si="2"/>
        <v>17.173148055583841</v>
      </c>
      <c r="E31">
        <f t="shared" si="3"/>
        <v>2.3131121450195587E-2</v>
      </c>
      <c r="F31" s="23">
        <f t="shared" si="6"/>
        <v>0.14186152724410511</v>
      </c>
      <c r="H31">
        <f t="shared" si="7"/>
        <v>-3.7665763192537094</v>
      </c>
      <c r="I31">
        <f t="shared" si="4"/>
        <v>1.2141226644848231</v>
      </c>
      <c r="J31">
        <f t="shared" si="8"/>
        <v>18.770361979534663</v>
      </c>
      <c r="P31">
        <f t="shared" si="5"/>
        <v>1.3504314228260859E-11</v>
      </c>
      <c r="Q31">
        <f t="shared" si="1"/>
        <v>5.9394087200000009E-13</v>
      </c>
      <c r="S31" s="6" t="s">
        <v>22</v>
      </c>
      <c r="T31" s="17"/>
      <c r="U31" s="17"/>
      <c r="V31" s="17"/>
      <c r="W31" s="17"/>
      <c r="X31" s="17"/>
      <c r="Z31">
        <f t="shared" ref="Z31:Z32" si="10">AVERAGE(Z25:AB25)</f>
        <v>13.874215743612325</v>
      </c>
    </row>
    <row r="32" spans="1:52" x14ac:dyDescent="0.25">
      <c r="A32">
        <v>1.55307</v>
      </c>
      <c r="B32">
        <v>743.30006000000003</v>
      </c>
      <c r="C32" s="7">
        <f t="shared" si="0"/>
        <v>39.936419999999998</v>
      </c>
      <c r="D32">
        <f t="shared" si="2"/>
        <v>17.304493207941103</v>
      </c>
      <c r="E32">
        <f t="shared" si="3"/>
        <v>2.3280629370514384E-2</v>
      </c>
      <c r="F32" s="23">
        <f t="shared" si="6"/>
        <v>0.14153513355495201</v>
      </c>
      <c r="H32">
        <f t="shared" si="7"/>
        <v>-3.760133621668424</v>
      </c>
      <c r="I32">
        <f t="shared" si="4"/>
        <v>1.212946175640375</v>
      </c>
      <c r="J32">
        <f t="shared" si="8"/>
        <v>18.768058537902366</v>
      </c>
      <c r="P32">
        <f t="shared" si="5"/>
        <v>1.353612699030209E-11</v>
      </c>
      <c r="Q32">
        <f t="shared" si="1"/>
        <v>5.9464004800000007E-13</v>
      </c>
      <c r="Z32">
        <f t="shared" si="10"/>
        <v>9.4071670215379104</v>
      </c>
    </row>
    <row r="33" spans="1:50" x14ac:dyDescent="0.25">
      <c r="A33">
        <v>1.6009</v>
      </c>
      <c r="B33">
        <v>744.08213000000001</v>
      </c>
      <c r="C33" s="7">
        <f t="shared" si="0"/>
        <v>40.718489999999974</v>
      </c>
      <c r="D33">
        <f t="shared" si="2"/>
        <v>15.836692929498735</v>
      </c>
      <c r="E33">
        <f t="shared" si="3"/>
        <v>2.1283528109321392E-2</v>
      </c>
      <c r="F33" s="23">
        <f t="shared" si="6"/>
        <v>0.14124401513257456</v>
      </c>
      <c r="H33">
        <f t="shared" si="7"/>
        <v>-3.8498218336401333</v>
      </c>
      <c r="I33">
        <f t="shared" si="4"/>
        <v>1.211894569543243</v>
      </c>
      <c r="J33">
        <f t="shared" si="8"/>
        <v>18.765999556350323</v>
      </c>
      <c r="P33">
        <f t="shared" si="5"/>
        <v>1.3564626296540756E-11</v>
      </c>
      <c r="Q33">
        <f t="shared" si="1"/>
        <v>5.9526570400000016E-13</v>
      </c>
    </row>
    <row r="34" spans="1:50" x14ac:dyDescent="0.25">
      <c r="A34">
        <v>1.6508</v>
      </c>
      <c r="B34">
        <v>744.84777999999994</v>
      </c>
      <c r="C34" s="7">
        <f t="shared" ref="C34:C65" si="11">B34-$B$2</f>
        <v>41.484139999999911</v>
      </c>
      <c r="D34">
        <f t="shared" si="2"/>
        <v>15.707806013972053</v>
      </c>
      <c r="E34">
        <f t="shared" si="3"/>
        <v>2.1088612245004013E-2</v>
      </c>
      <c r="F34" s="23">
        <f t="shared" si="6"/>
        <v>0.14095987826684836</v>
      </c>
      <c r="H34">
        <f t="shared" si="7"/>
        <v>-3.8590220882210042</v>
      </c>
      <c r="I34">
        <f t="shared" si="4"/>
        <v>1.2108661126900346</v>
      </c>
      <c r="J34">
        <f t="shared" si="8"/>
        <v>18.763985856551091</v>
      </c>
      <c r="P34">
        <f t="shared" si="5"/>
        <v>1.3592556276587744E-11</v>
      </c>
      <c r="Q34">
        <f t="shared" ref="Q34:Q65" si="12">800*(B34*0.000000001)*0.000000001</f>
        <v>5.95878224E-13</v>
      </c>
    </row>
    <row r="35" spans="1:50" ht="15.75" thickBot="1" x14ac:dyDescent="0.3">
      <c r="A35">
        <v>1.69967</v>
      </c>
      <c r="B35">
        <v>745.63359000000003</v>
      </c>
      <c r="C35" s="7">
        <f t="shared" si="11"/>
        <v>42.269949999999994</v>
      </c>
      <c r="D35">
        <f t="shared" ref="D35:D66" si="13">(B36-B34)/(A36-A34)</f>
        <v>15.920405209841473</v>
      </c>
      <c r="E35">
        <f t="shared" ref="E35:E66" si="14">(1/B35)*D35</f>
        <v>2.1351512892332912E-2</v>
      </c>
      <c r="F35" s="23">
        <f t="shared" ref="F35:F66" si="15">((0.002)/((0.0000008*B35*0.000000001)+(0.0000000245*0.000000001*B35^2)))*10^-9</f>
        <v>0.14066915067101909</v>
      </c>
      <c r="H35">
        <f t="shared" si="7"/>
        <v>-3.8466326803504751</v>
      </c>
      <c r="I35">
        <f t="shared" ref="I35:I66" si="16">LN((0.002)/((0.0000008*B35)+(0.0000000000000000245*B35^2)))</f>
        <v>1.2098116746989813</v>
      </c>
      <c r="J35">
        <f t="shared" si="8"/>
        <v>18.761921241974974</v>
      </c>
      <c r="P35">
        <f t="shared" ref="P35:P67" si="17">24.5*(B35*(0.000000001))^2</f>
        <v>1.3621251538139063E-11</v>
      </c>
      <c r="Q35">
        <f t="shared" si="12"/>
        <v>5.9650687200000016E-13</v>
      </c>
      <c r="T35" s="76" t="s">
        <v>13</v>
      </c>
      <c r="U35" s="76"/>
      <c r="V35" s="76"/>
      <c r="W35" s="76"/>
      <c r="Y35" s="76" t="s">
        <v>16</v>
      </c>
      <c r="Z35" s="76"/>
      <c r="AA35" s="76"/>
      <c r="AB35" s="76"/>
    </row>
    <row r="36" spans="1:50" x14ac:dyDescent="0.25">
      <c r="A36">
        <v>1.7475400000000001</v>
      </c>
      <c r="B36">
        <v>746.38792000000001</v>
      </c>
      <c r="C36" s="7">
        <f t="shared" si="11"/>
        <v>43.024279999999976</v>
      </c>
      <c r="D36">
        <f t="shared" si="13"/>
        <v>15.478120104438734</v>
      </c>
      <c r="E36">
        <f t="shared" si="14"/>
        <v>2.0737366843288051E-2</v>
      </c>
      <c r="F36" s="23">
        <f t="shared" si="15"/>
        <v>0.14039091519939834</v>
      </c>
      <c r="H36">
        <f t="shared" si="7"/>
        <v>-3.8758180445452344</v>
      </c>
      <c r="I36">
        <f t="shared" si="16"/>
        <v>1.2088005229475507</v>
      </c>
      <c r="J36">
        <f t="shared" si="8"/>
        <v>18.759941340905435</v>
      </c>
      <c r="P36">
        <f t="shared" si="17"/>
        <v>1.3648825714487199E-11</v>
      </c>
      <c r="Q36">
        <f t="shared" si="12"/>
        <v>5.9711033600000011E-13</v>
      </c>
      <c r="T36" s="9"/>
      <c r="U36" s="77" t="s">
        <v>12</v>
      </c>
      <c r="V36" s="77"/>
      <c r="W36" s="78"/>
      <c r="Y36" s="9"/>
      <c r="Z36" s="77" t="s">
        <v>12</v>
      </c>
      <c r="AA36" s="77"/>
      <c r="AB36" s="78"/>
    </row>
    <row r="37" spans="1:50" ht="30.75" thickBot="1" x14ac:dyDescent="0.3">
      <c r="A37">
        <v>1.79542</v>
      </c>
      <c r="B37">
        <v>747.11562000000004</v>
      </c>
      <c r="C37" s="7">
        <f t="shared" si="11"/>
        <v>43.751980000000003</v>
      </c>
      <c r="D37">
        <f t="shared" si="13"/>
        <v>14.841822502325007</v>
      </c>
      <c r="E37">
        <f t="shared" si="14"/>
        <v>1.9865496189632612E-2</v>
      </c>
      <c r="F37" s="23">
        <f t="shared" si="15"/>
        <v>0.14012328391694601</v>
      </c>
      <c r="H37">
        <f t="shared" si="7"/>
        <v>-3.9187709119438265</v>
      </c>
      <c r="I37">
        <f t="shared" si="16"/>
        <v>1.2078260357036448</v>
      </c>
      <c r="J37">
        <f t="shared" si="8"/>
        <v>18.758033192480148</v>
      </c>
      <c r="P37">
        <f t="shared" si="17"/>
        <v>1.3675452866375619E-11</v>
      </c>
      <c r="Q37">
        <f t="shared" si="12"/>
        <v>5.9769249600000001E-13</v>
      </c>
      <c r="T37" s="10"/>
      <c r="U37" s="19" t="s">
        <v>23</v>
      </c>
      <c r="V37" s="19" t="s">
        <v>24</v>
      </c>
      <c r="W37" s="20" t="s">
        <v>25</v>
      </c>
      <c r="Y37" s="10"/>
      <c r="Z37" s="19" t="s">
        <v>23</v>
      </c>
      <c r="AA37" s="19" t="s">
        <v>24</v>
      </c>
      <c r="AB37" s="20" t="s">
        <v>25</v>
      </c>
      <c r="AU37" s="76" t="s">
        <v>21</v>
      </c>
      <c r="AV37" s="76"/>
      <c r="AW37" s="76"/>
      <c r="AX37" s="76"/>
    </row>
    <row r="38" spans="1:50" x14ac:dyDescent="0.25">
      <c r="A38">
        <v>1.84433</v>
      </c>
      <c r="B38">
        <v>747.82446000000004</v>
      </c>
      <c r="C38" s="7">
        <f t="shared" si="11"/>
        <v>44.460820000000012</v>
      </c>
      <c r="D38">
        <f t="shared" si="13"/>
        <v>14.505969534788044</v>
      </c>
      <c r="E38">
        <f t="shared" si="14"/>
        <v>1.9397559602139843E-2</v>
      </c>
      <c r="F38" s="23">
        <f t="shared" si="15"/>
        <v>0.13986332413851316</v>
      </c>
      <c r="H38">
        <f t="shared" si="7"/>
        <v>-3.9426080145296778</v>
      </c>
      <c r="I38">
        <f t="shared" si="16"/>
        <v>1.2068777166655356</v>
      </c>
      <c r="J38">
        <f t="shared" si="8"/>
        <v>18.756176247571688</v>
      </c>
      <c r="P38">
        <f t="shared" si="17"/>
        <v>1.3701414862870146E-11</v>
      </c>
      <c r="Q38">
        <f t="shared" si="12"/>
        <v>5.982595680000001E-13</v>
      </c>
      <c r="T38" s="16" t="s">
        <v>38</v>
      </c>
      <c r="U38" s="7">
        <f>C100</f>
        <v>74.91710999999998</v>
      </c>
      <c r="V38" s="7">
        <f>'Pu-2mN-10'!$C$101</f>
        <v>60.550730000000044</v>
      </c>
      <c r="W38" s="11">
        <f>'Pu-2mN-15'!$C$100</f>
        <v>51.303099999999972</v>
      </c>
      <c r="Y38" s="16" t="s">
        <v>38</v>
      </c>
      <c r="Z38" s="7">
        <f>('Pu-2mN-5'!$C$100)/('Pu-2mN-5'!$B$2)*100</f>
        <v>10.651262837527396</v>
      </c>
      <c r="AA38" s="7">
        <f>('Pu-2mN-10'!$C$101)/('Pu-2mN-10'!$B$2)*100</f>
        <v>8.2555372513436307</v>
      </c>
      <c r="AB38" s="11">
        <f>('Pu-2mN-15'!$C$100)/('Pu-2mN-15'!$B$2)*100</f>
        <v>6.8743023607688123</v>
      </c>
      <c r="AU38" s="9"/>
      <c r="AV38" s="77" t="s">
        <v>12</v>
      </c>
      <c r="AW38" s="77"/>
      <c r="AX38" s="78"/>
    </row>
    <row r="39" spans="1:50" ht="30" x14ac:dyDescent="0.25">
      <c r="A39">
        <v>1.8925799999999999</v>
      </c>
      <c r="B39">
        <v>748.52502000000004</v>
      </c>
      <c r="C39" s="7">
        <f t="shared" si="11"/>
        <v>45.161380000000008</v>
      </c>
      <c r="D39">
        <f t="shared" si="13"/>
        <v>14.13237688237648</v>
      </c>
      <c r="E39">
        <f t="shared" si="14"/>
        <v>1.8880299929555432E-2</v>
      </c>
      <c r="F39" s="23">
        <f t="shared" si="15"/>
        <v>0.1396071112225388</v>
      </c>
      <c r="H39">
        <f t="shared" si="7"/>
        <v>-3.9696362322916308</v>
      </c>
      <c r="I39">
        <f t="shared" si="16"/>
        <v>1.2059413577779881</v>
      </c>
      <c r="J39">
        <f t="shared" si="8"/>
        <v>18.754342686984682</v>
      </c>
      <c r="P39">
        <f t="shared" si="17"/>
        <v>1.3727097786367016E-11</v>
      </c>
      <c r="Q39">
        <f t="shared" si="12"/>
        <v>5.9882001600000006E-13</v>
      </c>
      <c r="T39" s="16" t="s">
        <v>39</v>
      </c>
      <c r="U39" s="7">
        <f>'ZnO-2mN-5'!$C$99</f>
        <v>76.552909999999997</v>
      </c>
      <c r="V39" s="7">
        <f>'ZnO-2mN-10'!$C$100</f>
        <v>58.490329999999972</v>
      </c>
      <c r="W39" s="11">
        <f>'ZnO-2mN-15'!$C$100</f>
        <v>50.345269999999914</v>
      </c>
      <c r="Y39" s="16" t="s">
        <v>39</v>
      </c>
      <c r="Z39" s="7">
        <f>('ZnO-2mN-5'!$C$99)/('ZnO-2mN-5'!$B$2)*100</f>
        <v>10.913282419638348</v>
      </c>
      <c r="AA39" s="7">
        <f>('ZnO-2mN-10'!$C$99)/('ZnO-2mN-10'!$B$2)*100</f>
        <v>8.4281193561206695</v>
      </c>
      <c r="AB39" s="11">
        <f>('ZnO-2mN-15'!$C$100)/('ZnO-2mN-15'!$B$2)*100</f>
        <v>6.7758652953628751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1.9426099999999999</v>
      </c>
      <c r="B40">
        <v>749.21339</v>
      </c>
      <c r="C40" s="7">
        <f t="shared" si="11"/>
        <v>45.849749999999972</v>
      </c>
      <c r="D40">
        <f t="shared" si="13"/>
        <v>13.51825982837712</v>
      </c>
      <c r="E40">
        <f t="shared" si="14"/>
        <v>1.8043270460472043E-2</v>
      </c>
      <c r="F40" s="23">
        <f t="shared" si="15"/>
        <v>0.13935604175397753</v>
      </c>
      <c r="H40">
        <f t="shared" si="7"/>
        <v>-4.0149824913954433</v>
      </c>
      <c r="I40">
        <f t="shared" si="16"/>
        <v>1.2050221451041847</v>
      </c>
      <c r="J40">
        <f t="shared" si="8"/>
        <v>18.752542667636803</v>
      </c>
      <c r="P40">
        <f t="shared" si="17"/>
        <v>1.3752357242004656E-11</v>
      </c>
      <c r="Q40">
        <f t="shared" si="12"/>
        <v>5.9937071200000012E-13</v>
      </c>
      <c r="T40" s="16" t="s">
        <v>40</v>
      </c>
      <c r="U40" s="7">
        <f>'SS-2mN-5'!$C$99</f>
        <v>93.911799999999971</v>
      </c>
      <c r="V40" s="7">
        <f>'SS-2mN-10'!$C$100</f>
        <v>73.033459999999991</v>
      </c>
      <c r="W40" s="11">
        <f>'SS-2mN-15'!$C$99</f>
        <v>61.643299999999954</v>
      </c>
      <c r="Y40" s="16" t="s">
        <v>40</v>
      </c>
      <c r="Z40" s="7">
        <f>('SS-2mN-5'!$C$99)/('SS-2mN-5'!$B$2)*100</f>
        <v>12.167735424939613</v>
      </c>
      <c r="AA40" s="7">
        <f>('SS-2mN-10'!$C$100)/('SS-2mN-10'!$B$2)*100</f>
        <v>9.391456894952869</v>
      </c>
      <c r="AB40" s="11">
        <f>('SS-2mN-15'!$C$99)/('SS-2mN-15'!$B$2)*100</f>
        <v>7.8168982757433874</v>
      </c>
      <c r="AU40" s="16" t="s">
        <v>38</v>
      </c>
      <c r="AV40" s="7">
        <f>AVERAGE(F3:F110)</f>
        <v>0.13846126451012555</v>
      </c>
      <c r="AW40" s="7">
        <f>AVERAGE('Pu-2mN-10'!F20:F127)</f>
        <v>0.13011910111110722</v>
      </c>
      <c r="AX40" s="11">
        <f>AVERAGE('Pu-2mN-15'!F20:F127)</f>
        <v>0.12851180592520536</v>
      </c>
    </row>
    <row r="41" spans="1:50" ht="15.75" thickBot="1" x14ac:dyDescent="0.3">
      <c r="A41">
        <v>1.9927999999999999</v>
      </c>
      <c r="B41">
        <v>749.87982</v>
      </c>
      <c r="C41" s="7">
        <f t="shared" si="11"/>
        <v>46.516179999999963</v>
      </c>
      <c r="D41">
        <f t="shared" si="13"/>
        <v>13.5433884297516</v>
      </c>
      <c r="E41">
        <f t="shared" si="14"/>
        <v>1.8060745293494627E-2</v>
      </c>
      <c r="F41" s="23">
        <f t="shared" si="15"/>
        <v>0.13911361926193574</v>
      </c>
      <c r="H41">
        <f t="shared" si="7"/>
        <v>-4.0140144642094215</v>
      </c>
      <c r="I41">
        <f t="shared" si="16"/>
        <v>1.2041330342006673</v>
      </c>
      <c r="J41">
        <f t="shared" si="8"/>
        <v>18.750801561963758</v>
      </c>
      <c r="P41">
        <f t="shared" si="17"/>
        <v>1.3776833738859196E-11</v>
      </c>
      <c r="Q41">
        <f t="shared" si="12"/>
        <v>5.9990385600000011E-13</v>
      </c>
      <c r="T41" s="37" t="s">
        <v>41</v>
      </c>
      <c r="U41" s="12">
        <f>'HS-2mN-5'!$C$100</f>
        <v>60.951810000000023</v>
      </c>
      <c r="V41" s="12">
        <f>'HS-2mN-10'!$C$99</f>
        <v>41.230540000000019</v>
      </c>
      <c r="W41" s="13">
        <f>'HS-2mN-15'!$C$100</f>
        <v>43.618650000000002</v>
      </c>
      <c r="Y41" s="37" t="s">
        <v>41</v>
      </c>
      <c r="Z41" s="12">
        <f>('HS-2mN-5'!$C$100)/('HS-2mN-5'!$B$2)*100</f>
        <v>9.2551633812774057</v>
      </c>
      <c r="AA41" s="12">
        <f>('HS-2mN-10'!$C$99)/('HS-2mN-10'!$B$2)*100</f>
        <v>6.6651868626054016</v>
      </c>
      <c r="AB41" s="13">
        <f>('HS-2mN-15'!$C$100)/('HS-2mN-15'!$B$2)*100</f>
        <v>6.2833580543539966</v>
      </c>
      <c r="AU41" s="16" t="s">
        <v>39</v>
      </c>
      <c r="AV41" s="7">
        <f>AVERAGE('ZnO-2mN-5'!F20:F127)</f>
        <v>0.13620160606282034</v>
      </c>
      <c r="AW41" s="7">
        <f>AVERAGE('ZnO-2mN-10'!F20:F127)</f>
        <v>0.14550601997602025</v>
      </c>
      <c r="AX41" s="11">
        <f>AVERAGE('ZnO-2mN-15'!F20:F127)</f>
        <v>0.12955573774708817</v>
      </c>
    </row>
    <row r="42" spans="1:50" x14ac:dyDescent="0.25">
      <c r="A42">
        <v>2.0442499999999999</v>
      </c>
      <c r="B42">
        <v>750.58993999999996</v>
      </c>
      <c r="C42" s="7">
        <f t="shared" si="11"/>
        <v>47.226299999999924</v>
      </c>
      <c r="D42">
        <f t="shared" si="13"/>
        <v>13.476257906164616</v>
      </c>
      <c r="E42">
        <f t="shared" si="14"/>
        <v>1.7954221323782486E-2</v>
      </c>
      <c r="F42" s="23">
        <f t="shared" si="15"/>
        <v>0.13885599955600533</v>
      </c>
      <c r="H42">
        <f t="shared" si="7"/>
        <v>-4.0199300204549067</v>
      </c>
      <c r="I42">
        <f t="shared" si="16"/>
        <v>1.2031865038696152</v>
      </c>
      <c r="J42">
        <f t="shared" si="8"/>
        <v>18.748947979685337</v>
      </c>
      <c r="P42">
        <f t="shared" si="17"/>
        <v>1.3802938821715488E-11</v>
      </c>
      <c r="Q42">
        <f t="shared" si="12"/>
        <v>6.0047195200000002E-13</v>
      </c>
      <c r="AU42" s="16" t="s">
        <v>40</v>
      </c>
      <c r="AV42" s="7">
        <f>AVERAGE('SS-2mN-5'!F20:F127)</f>
        <v>0.11157225634834866</v>
      </c>
      <c r="AW42" s="7">
        <f>AVERAGE('SS-2mN-10'!F20:F127)</f>
        <v>0.11468111277923063</v>
      </c>
      <c r="AX42" s="11">
        <f>AVERAGE('SS-2mN-15'!F20:F127)</f>
        <v>0.11385820002634812</v>
      </c>
    </row>
    <row r="43" spans="1:50" ht="15.75" thickBot="1" x14ac:dyDescent="0.3">
      <c r="A43">
        <v>2.0987300000000002</v>
      </c>
      <c r="B43">
        <v>751.30736000000002</v>
      </c>
      <c r="C43" s="7">
        <f t="shared" si="11"/>
        <v>47.943719999999985</v>
      </c>
      <c r="D43">
        <f t="shared" si="13"/>
        <v>13.103022484335273</v>
      </c>
      <c r="E43">
        <f t="shared" si="14"/>
        <v>1.7440295652547944E-2</v>
      </c>
      <c r="F43" s="23">
        <f t="shared" si="15"/>
        <v>0.13859645764765929</v>
      </c>
      <c r="H43">
        <f t="shared" si="7"/>
        <v>-4.0489719080906417</v>
      </c>
      <c r="I43">
        <f t="shared" si="16"/>
        <v>1.2022311521673854</v>
      </c>
      <c r="J43">
        <f t="shared" si="8"/>
        <v>18.747077086295768</v>
      </c>
      <c r="P43">
        <f t="shared" si="17"/>
        <v>1.3829337355159157E-11</v>
      </c>
      <c r="Q43">
        <f t="shared" si="12"/>
        <v>6.0104588800000008E-13</v>
      </c>
      <c r="AU43" s="37" t="s">
        <v>41</v>
      </c>
      <c r="AV43" s="12">
        <f>AVERAGE('HS-2mN-5'!F20:F127)</f>
        <v>0.15727734030721294</v>
      </c>
      <c r="AW43" s="12">
        <f>AVERAGE('HS-2mN-10'!F20:F127)</f>
        <v>0.18501124214548442</v>
      </c>
      <c r="AX43" s="13">
        <f>AVERAGE('HS-2mN-15'!F20:F127)</f>
        <v>0.14876669645826132</v>
      </c>
    </row>
    <row r="44" spans="1:50" x14ac:dyDescent="0.25">
      <c r="A44">
        <v>2.1527699999999999</v>
      </c>
      <c r="B44">
        <v>752.01188000000002</v>
      </c>
      <c r="C44" s="7">
        <f t="shared" si="11"/>
        <v>48.648239999999987</v>
      </c>
      <c r="D44">
        <f t="shared" si="13"/>
        <v>13.630236617532516</v>
      </c>
      <c r="E44">
        <f t="shared" si="14"/>
        <v>1.8125028314090616E-2</v>
      </c>
      <c r="F44" s="23">
        <f t="shared" si="15"/>
        <v>0.13834229022180267</v>
      </c>
      <c r="H44">
        <f t="shared" si="7"/>
        <v>-4.0104615160858952</v>
      </c>
      <c r="I44">
        <f t="shared" si="16"/>
        <v>1.2012938661285335</v>
      </c>
      <c r="J44">
        <f t="shared" si="8"/>
        <v>18.745241536022107</v>
      </c>
      <c r="P44">
        <f t="shared" si="17"/>
        <v>1.3855285757697796E-11</v>
      </c>
      <c r="Q44">
        <f t="shared" si="12"/>
        <v>6.0160950400000009E-13</v>
      </c>
      <c r="Z44">
        <f>AVERAGE(Z38:AB38)</f>
        <v>8.5937008165466136</v>
      </c>
    </row>
    <row r="45" spans="1:50" x14ac:dyDescent="0.25">
      <c r="A45">
        <v>2.2018499999999999</v>
      </c>
      <c r="B45">
        <v>752.71290999999997</v>
      </c>
      <c r="C45" s="7">
        <f t="shared" si="11"/>
        <v>49.349269999999933</v>
      </c>
      <c r="D45">
        <f t="shared" si="13"/>
        <v>13.805533751962304</v>
      </c>
      <c r="E45">
        <f t="shared" si="14"/>
        <v>1.8341034899962465E-2</v>
      </c>
      <c r="F45" s="23">
        <f t="shared" si="15"/>
        <v>0.13809007532168582</v>
      </c>
      <c r="H45">
        <f t="shared" si="7"/>
        <v>-3.9986143851764679</v>
      </c>
      <c r="I45">
        <f t="shared" si="16"/>
        <v>1.2003620943234421</v>
      </c>
      <c r="J45">
        <f t="shared" si="8"/>
        <v>18.743416749914971</v>
      </c>
      <c r="P45">
        <f t="shared" si="17"/>
        <v>1.3881129759576371E-11</v>
      </c>
      <c r="Q45">
        <f t="shared" si="12"/>
        <v>6.0217032800000014E-13</v>
      </c>
      <c r="Z45">
        <f>AVERAGE(Z40:AB40)</f>
        <v>9.7920301985452891</v>
      </c>
    </row>
    <row r="46" spans="1:50" x14ac:dyDescent="0.25">
      <c r="A46">
        <v>2.2546900000000001</v>
      </c>
      <c r="B46">
        <v>753.41894000000002</v>
      </c>
      <c r="C46" s="7">
        <f t="shared" si="11"/>
        <v>50.055299999999988</v>
      </c>
      <c r="D46">
        <f t="shared" si="13"/>
        <v>13.245991358617911</v>
      </c>
      <c r="E46">
        <f t="shared" si="14"/>
        <v>1.7581176494737324E-2</v>
      </c>
      <c r="F46" s="23">
        <f t="shared" si="15"/>
        <v>0.13783675812137852</v>
      </c>
      <c r="H46">
        <f t="shared" si="7"/>
        <v>-4.040926466624299</v>
      </c>
      <c r="I46">
        <f t="shared" si="16"/>
        <v>1.1994245534726877</v>
      </c>
      <c r="J46">
        <f t="shared" si="8"/>
        <v>18.74158063076473</v>
      </c>
      <c r="P46">
        <f t="shared" si="17"/>
        <v>1.390718242919273E-11</v>
      </c>
      <c r="Q46">
        <f t="shared" si="12"/>
        <v>6.0273515200000008E-13</v>
      </c>
    </row>
    <row r="47" spans="1:50" x14ac:dyDescent="0.25">
      <c r="A47">
        <v>2.306</v>
      </c>
      <c r="B47">
        <v>754.09248000000002</v>
      </c>
      <c r="C47" s="7">
        <f t="shared" si="11"/>
        <v>50.728839999999991</v>
      </c>
      <c r="D47">
        <f t="shared" si="13"/>
        <v>12.721347667498039</v>
      </c>
      <c r="E47">
        <f t="shared" si="14"/>
        <v>1.6869744765917887E-2</v>
      </c>
      <c r="F47" s="23">
        <f t="shared" si="15"/>
        <v>0.13759574724269902</v>
      </c>
      <c r="H47">
        <f t="shared" si="7"/>
        <v>-4.0822335120041595</v>
      </c>
      <c r="I47">
        <f t="shared" si="16"/>
        <v>1.1985309747555657</v>
      </c>
      <c r="J47">
        <f t="shared" si="8"/>
        <v>18.739830576319466</v>
      </c>
      <c r="P47">
        <f t="shared" si="17"/>
        <v>1.3932058975617486E-11</v>
      </c>
      <c r="Q47">
        <f t="shared" si="12"/>
        <v>6.032739840000001E-13</v>
      </c>
    </row>
    <row r="48" spans="1:50" x14ac:dyDescent="0.25">
      <c r="A48">
        <v>2.35887</v>
      </c>
      <c r="B48">
        <v>754.74424999999997</v>
      </c>
      <c r="C48" s="7">
        <f t="shared" si="11"/>
        <v>51.380609999999933</v>
      </c>
      <c r="D48">
        <f t="shared" si="13"/>
        <v>12.257393850658683</v>
      </c>
      <c r="E48">
        <f t="shared" si="14"/>
        <v>1.6240460064000067E-2</v>
      </c>
      <c r="F48" s="23">
        <f t="shared" si="15"/>
        <v>0.13736312765043815</v>
      </c>
      <c r="H48">
        <f t="shared" si="7"/>
        <v>-4.1202496155858217</v>
      </c>
      <c r="I48">
        <f t="shared" si="16"/>
        <v>1.1976670376010161</v>
      </c>
      <c r="J48">
        <f t="shared" si="8"/>
        <v>18.738138544026636</v>
      </c>
      <c r="P48">
        <f t="shared" si="17"/>
        <v>1.3956152631247533E-11</v>
      </c>
      <c r="Q48">
        <f t="shared" si="12"/>
        <v>6.0379540000000018E-13</v>
      </c>
    </row>
    <row r="49" spans="1:91" x14ac:dyDescent="0.25">
      <c r="A49">
        <v>2.4084500000000002</v>
      </c>
      <c r="B49">
        <v>755.34825000000001</v>
      </c>
      <c r="C49" s="7">
        <f t="shared" si="11"/>
        <v>51.984609999999975</v>
      </c>
      <c r="D49">
        <f t="shared" si="13"/>
        <v>12.27466989214887</v>
      </c>
      <c r="E49">
        <f t="shared" si="14"/>
        <v>1.6250345310456295E-2</v>
      </c>
      <c r="F49" s="23">
        <f t="shared" si="15"/>
        <v>0.13714808369116083</v>
      </c>
      <c r="H49">
        <f t="shared" si="7"/>
        <v>-4.1196411205579322</v>
      </c>
      <c r="I49">
        <f t="shared" si="16"/>
        <v>1.1968670865434803</v>
      </c>
      <c r="J49">
        <f t="shared" si="8"/>
        <v>18.736571802892712</v>
      </c>
      <c r="P49">
        <f t="shared" si="17"/>
        <v>1.3978498980062531E-11</v>
      </c>
      <c r="Q49">
        <f t="shared" si="12"/>
        <v>6.0427860000000003E-13</v>
      </c>
    </row>
    <row r="50" spans="1:91" x14ac:dyDescent="0.25">
      <c r="A50">
        <v>2.4580799999999998</v>
      </c>
      <c r="B50">
        <v>755.96202000000005</v>
      </c>
      <c r="C50" s="7">
        <f t="shared" si="11"/>
        <v>52.59838000000002</v>
      </c>
      <c r="D50">
        <f t="shared" si="13"/>
        <v>12.19716753716321</v>
      </c>
      <c r="E50">
        <f t="shared" si="14"/>
        <v>1.6134630066684051E-2</v>
      </c>
      <c r="F50" s="23">
        <f t="shared" si="15"/>
        <v>0.13693007825281273</v>
      </c>
      <c r="H50">
        <f t="shared" si="7"/>
        <v>-4.1267873811235054</v>
      </c>
      <c r="I50">
        <f t="shared" si="16"/>
        <v>1.1960548508826361</v>
      </c>
      <c r="J50">
        <f t="shared" si="8"/>
        <v>18.734980975788666</v>
      </c>
      <c r="P50">
        <f t="shared" si="17"/>
        <v>1.4001225104220776E-11</v>
      </c>
      <c r="Q50">
        <f t="shared" si="12"/>
        <v>6.0476961600000023E-13</v>
      </c>
    </row>
    <row r="51" spans="1:91" x14ac:dyDescent="0.25">
      <c r="A51">
        <v>2.5080100000000001</v>
      </c>
      <c r="B51">
        <v>756.56259999999997</v>
      </c>
      <c r="C51" s="7">
        <f t="shared" si="11"/>
        <v>53.198959999999943</v>
      </c>
      <c r="D51">
        <f t="shared" si="13"/>
        <v>11.46083717282524</v>
      </c>
      <c r="E51">
        <f t="shared" si="14"/>
        <v>1.5148564273234282E-2</v>
      </c>
      <c r="F51" s="23">
        <f t="shared" si="15"/>
        <v>0.13671726063131212</v>
      </c>
      <c r="H51">
        <f t="shared" si="7"/>
        <v>-4.1898495189607585</v>
      </c>
      <c r="I51">
        <f t="shared" si="16"/>
        <v>1.1952607083774074</v>
      </c>
      <c r="J51">
        <f t="shared" si="8"/>
        <v>18.73342556022881</v>
      </c>
      <c r="P51">
        <f t="shared" si="17"/>
        <v>1.402348070910962E-11</v>
      </c>
      <c r="Q51">
        <f t="shared" si="12"/>
        <v>6.0525008000000006E-13</v>
      </c>
    </row>
    <row r="52" spans="1:91" x14ac:dyDescent="0.25">
      <c r="A52">
        <v>2.5600900000000002</v>
      </c>
      <c r="B52">
        <v>757.13113999999996</v>
      </c>
      <c r="C52" s="7">
        <f t="shared" si="11"/>
        <v>53.767499999999927</v>
      </c>
      <c r="D52">
        <f t="shared" si="13"/>
        <v>9.9214684454544226</v>
      </c>
      <c r="E52">
        <f t="shared" si="14"/>
        <v>1.3104029039743925E-2</v>
      </c>
      <c r="F52" s="23">
        <f t="shared" si="15"/>
        <v>0.13651625338089063</v>
      </c>
      <c r="H52">
        <f t="shared" si="7"/>
        <v>-4.3348355357762047</v>
      </c>
      <c r="I52">
        <f t="shared" si="16"/>
        <v>1.1945095127756959</v>
      </c>
      <c r="J52">
        <f t="shared" si="8"/>
        <v>18.73195423788821</v>
      </c>
      <c r="P52">
        <f t="shared" si="17"/>
        <v>1.4044565297363639E-11</v>
      </c>
      <c r="Q52">
        <f t="shared" si="12"/>
        <v>6.0570491200000006E-13</v>
      </c>
    </row>
    <row r="53" spans="1:91" x14ac:dyDescent="0.25">
      <c r="A53">
        <v>2.6137000000000001</v>
      </c>
      <c r="B53">
        <v>757.61120000000005</v>
      </c>
      <c r="C53" s="7">
        <f t="shared" si="11"/>
        <v>54.247560000000021</v>
      </c>
      <c r="D53">
        <f t="shared" si="13"/>
        <v>9.6293366374380955</v>
      </c>
      <c r="E53">
        <f t="shared" si="14"/>
        <v>1.2710129730708964E-2</v>
      </c>
      <c r="F53" s="23">
        <f t="shared" si="15"/>
        <v>0.13634687325351674</v>
      </c>
      <c r="H53">
        <f t="shared" si="7"/>
        <v>-4.3653559868534026</v>
      </c>
      <c r="I53">
        <f t="shared" si="16"/>
        <v>1.1938756623649289</v>
      </c>
      <c r="J53">
        <f t="shared" si="8"/>
        <v>18.730712735225548</v>
      </c>
      <c r="P53">
        <f t="shared" si="17"/>
        <v>1.4062380893953286E-11</v>
      </c>
      <c r="Q53">
        <f t="shared" si="12"/>
        <v>6.0608896000000018E-13</v>
      </c>
    </row>
    <row r="54" spans="1:91" x14ac:dyDescent="0.25">
      <c r="A54">
        <v>2.6650100000000001</v>
      </c>
      <c r="B54">
        <v>758.14144999999996</v>
      </c>
      <c r="C54" s="7">
        <f t="shared" si="11"/>
        <v>54.777809999999931</v>
      </c>
      <c r="D54">
        <f t="shared" si="13"/>
        <v>10.489648340761983</v>
      </c>
      <c r="E54">
        <f t="shared" si="14"/>
        <v>1.383600427171207E-2</v>
      </c>
      <c r="F54" s="23">
        <f t="shared" si="15"/>
        <v>0.13616015071763335</v>
      </c>
      <c r="H54">
        <f t="shared" si="7"/>
        <v>-4.2804810791683154</v>
      </c>
      <c r="I54">
        <f t="shared" si="16"/>
        <v>1.1931760099065449</v>
      </c>
      <c r="J54">
        <f t="shared" si="8"/>
        <v>18.729342329704362</v>
      </c>
      <c r="P54">
        <f t="shared" si="17"/>
        <v>1.4082072226098512E-11</v>
      </c>
      <c r="Q54">
        <f t="shared" si="12"/>
        <v>6.065131600000001E-13</v>
      </c>
    </row>
    <row r="55" spans="1:91" x14ac:dyDescent="0.25">
      <c r="A55">
        <v>2.7146499999999998</v>
      </c>
      <c r="B55">
        <v>758.67012999999997</v>
      </c>
      <c r="C55" s="7">
        <f t="shared" si="11"/>
        <v>55.30648999999994</v>
      </c>
      <c r="D55">
        <f t="shared" si="13"/>
        <v>10.196000397970638</v>
      </c>
      <c r="E55">
        <f t="shared" si="14"/>
        <v>1.3439306484849534E-2</v>
      </c>
      <c r="F55" s="23">
        <f t="shared" si="15"/>
        <v>0.13597436270223667</v>
      </c>
      <c r="H55">
        <f t="shared" si="7"/>
        <v>-4.3095715460481498</v>
      </c>
      <c r="I55">
        <f t="shared" si="16"/>
        <v>1.1924789160279656</v>
      </c>
      <c r="J55">
        <f t="shared" si="8"/>
        <v>18.727976916387792</v>
      </c>
      <c r="P55">
        <f t="shared" si="17"/>
        <v>1.4101718970778315E-11</v>
      </c>
      <c r="Q55">
        <f t="shared" si="12"/>
        <v>6.0693610400000008E-13</v>
      </c>
    </row>
    <row r="56" spans="1:91" x14ac:dyDescent="0.25">
      <c r="A56">
        <v>2.76552</v>
      </c>
      <c r="B56">
        <v>759.16624999999999</v>
      </c>
      <c r="C56" s="7">
        <f t="shared" si="11"/>
        <v>55.802609999999959</v>
      </c>
      <c r="D56">
        <f t="shared" si="13"/>
        <v>9.666535510525474</v>
      </c>
      <c r="E56">
        <f t="shared" si="14"/>
        <v>1.2733094378899844E-2</v>
      </c>
      <c r="F56" s="23">
        <f t="shared" si="15"/>
        <v>0.13580036256203679</v>
      </c>
      <c r="H56">
        <f t="shared" si="7"/>
        <v>-4.3635508182687879</v>
      </c>
      <c r="I56">
        <f t="shared" si="16"/>
        <v>1.1918251959883934</v>
      </c>
      <c r="J56">
        <f t="shared" si="8"/>
        <v>18.726696442908846</v>
      </c>
      <c r="P56">
        <f t="shared" si="17"/>
        <v>1.4120168180907034E-11</v>
      </c>
      <c r="Q56">
        <f t="shared" si="12"/>
        <v>6.0733300000000011E-13</v>
      </c>
    </row>
    <row r="57" spans="1:91" x14ac:dyDescent="0.25">
      <c r="A57">
        <v>2.8163100000000001</v>
      </c>
      <c r="B57">
        <v>759.65282999999999</v>
      </c>
      <c r="C57" s="7">
        <f t="shared" si="11"/>
        <v>56.289189999999962</v>
      </c>
      <c r="D57">
        <f t="shared" si="13"/>
        <v>9.8329851785538569</v>
      </c>
      <c r="E57">
        <f t="shared" si="14"/>
        <v>1.294405126951723E-2</v>
      </c>
      <c r="F57" s="23">
        <f t="shared" si="15"/>
        <v>0.1356300325724385</v>
      </c>
      <c r="H57">
        <f t="shared" si="7"/>
        <v>-4.3471189578026133</v>
      </c>
      <c r="I57">
        <f t="shared" si="16"/>
        <v>1.1911844613092333</v>
      </c>
      <c r="J57">
        <f t="shared" si="8"/>
        <v>18.725441388095462</v>
      </c>
      <c r="P57">
        <f t="shared" si="17"/>
        <v>1.413827434211172E-11</v>
      </c>
      <c r="Q57">
        <f t="shared" si="12"/>
        <v>6.0772226400000011E-13</v>
      </c>
    </row>
    <row r="58" spans="1:91" x14ac:dyDescent="0.25">
      <c r="A58">
        <v>2.86605</v>
      </c>
      <c r="B58">
        <v>760.15476000000001</v>
      </c>
      <c r="C58" s="7">
        <f t="shared" si="11"/>
        <v>56.791119999999978</v>
      </c>
      <c r="D58">
        <f t="shared" si="13"/>
        <v>10.493210862620273</v>
      </c>
      <c r="E58">
        <f t="shared" si="14"/>
        <v>1.3804045458611972E-2</v>
      </c>
      <c r="F58" s="23">
        <f t="shared" si="15"/>
        <v>0.13545466484419622</v>
      </c>
      <c r="H58">
        <f t="shared" si="7"/>
        <v>-4.2827935806040216</v>
      </c>
      <c r="I58">
        <f t="shared" si="16"/>
        <v>1.1905239434473247</v>
      </c>
      <c r="J58">
        <f t="shared" si="8"/>
        <v>18.724147565505127</v>
      </c>
      <c r="P58">
        <f t="shared" si="17"/>
        <v>1.4156963849191112E-11</v>
      </c>
      <c r="Q58">
        <f t="shared" si="12"/>
        <v>6.0812380800000006E-13</v>
      </c>
    </row>
    <row r="59" spans="1:91" x14ac:dyDescent="0.25">
      <c r="A59">
        <v>2.9164699999999999</v>
      </c>
      <c r="B59">
        <v>760.70383000000004</v>
      </c>
      <c r="C59" s="7">
        <f t="shared" si="11"/>
        <v>57.340190000000007</v>
      </c>
      <c r="D59">
        <f t="shared" si="13"/>
        <v>10.410604192354803</v>
      </c>
      <c r="E59">
        <f t="shared" si="14"/>
        <v>1.3685489387314906E-2</v>
      </c>
      <c r="F59" s="23">
        <f t="shared" si="15"/>
        <v>0.13526321633230495</v>
      </c>
      <c r="H59">
        <f t="shared" si="7"/>
        <v>-4.2914191762728588</v>
      </c>
      <c r="I59">
        <f t="shared" si="16"/>
        <v>1.1898018907328221</v>
      </c>
      <c r="J59">
        <f t="shared" si="8"/>
        <v>18.722733188715718</v>
      </c>
      <c r="P59">
        <f t="shared" si="17"/>
        <v>1.4177422765928392E-11</v>
      </c>
      <c r="Q59">
        <f t="shared" si="12"/>
        <v>6.0856306400000009E-13</v>
      </c>
      <c r="BJ59">
        <f>(BJ66-BJ64)/BJ64*100</f>
        <v>-21.407644654311191</v>
      </c>
    </row>
    <row r="60" spans="1:91" x14ac:dyDescent="0.25">
      <c r="A60">
        <v>2.9714800000000001</v>
      </c>
      <c r="B60">
        <v>761.25234999999998</v>
      </c>
      <c r="C60" s="7">
        <f t="shared" si="11"/>
        <v>57.888709999999946</v>
      </c>
      <c r="D60">
        <f t="shared" si="13"/>
        <v>9.913845030573361</v>
      </c>
      <c r="E60">
        <f t="shared" si="14"/>
        <v>1.3023073138064349E-2</v>
      </c>
      <c r="F60" s="23">
        <f t="shared" si="15"/>
        <v>0.13507236464057423</v>
      </c>
      <c r="H60">
        <f t="shared" si="7"/>
        <v>-4.3410326379435125</v>
      </c>
      <c r="I60">
        <f t="shared" si="16"/>
        <v>1.1890810814956829</v>
      </c>
      <c r="J60">
        <f t="shared" si="8"/>
        <v>18.721321227162221</v>
      </c>
      <c r="P60">
        <f t="shared" si="17"/>
        <v>1.4197875939322805E-11</v>
      </c>
      <c r="Q60">
        <f t="shared" si="12"/>
        <v>6.0900188000000005E-13</v>
      </c>
    </row>
    <row r="61" spans="1:91" ht="15.75" thickBot="1" x14ac:dyDescent="0.3">
      <c r="A61">
        <v>3.0260400000000001</v>
      </c>
      <c r="B61">
        <v>761.79008999999996</v>
      </c>
      <c r="C61" s="7">
        <f t="shared" si="11"/>
        <v>58.426449999999932</v>
      </c>
      <c r="D61">
        <f t="shared" si="13"/>
        <v>9.7171774498672931</v>
      </c>
      <c r="E61">
        <f t="shared" si="14"/>
        <v>1.2755715225787848E-2</v>
      </c>
      <c r="F61" s="23">
        <f t="shared" si="15"/>
        <v>0.13488565562142202</v>
      </c>
      <c r="H61">
        <f t="shared" si="7"/>
        <v>-4.361775854810098</v>
      </c>
      <c r="I61">
        <f t="shared" si="16"/>
        <v>1.1883749422302721</v>
      </c>
      <c r="J61">
        <f t="shared" si="8"/>
        <v>18.719937982102554</v>
      </c>
      <c r="P61">
        <f t="shared" si="17"/>
        <v>1.4217941459944098E-11</v>
      </c>
      <c r="Q61">
        <f t="shared" si="12"/>
        <v>6.0943207200000004E-13</v>
      </c>
      <c r="AR61" s="76" t="s">
        <v>30</v>
      </c>
      <c r="AS61" s="76"/>
      <c r="AT61" s="76"/>
      <c r="AU61" s="76"/>
      <c r="AV61" s="76"/>
      <c r="AW61" s="76"/>
      <c r="AX61" s="76"/>
      <c r="AY61" s="76"/>
      <c r="AZ61" s="76"/>
      <c r="BA61" s="76"/>
      <c r="BD61" s="76" t="s">
        <v>29</v>
      </c>
      <c r="BE61" s="76"/>
      <c r="BF61" s="76"/>
      <c r="BG61" s="76"/>
      <c r="BH61" s="76"/>
      <c r="BI61" s="76"/>
      <c r="BJ61" s="76"/>
      <c r="BK61" s="76"/>
      <c r="BL61" s="76"/>
      <c r="BM61" s="76"/>
      <c r="BP61" s="76" t="s">
        <v>33</v>
      </c>
      <c r="BQ61" s="76"/>
      <c r="BR61" s="76"/>
      <c r="BS61" s="76"/>
      <c r="BT61" s="76"/>
      <c r="BU61" s="76"/>
      <c r="BV61" s="76"/>
      <c r="BW61" s="76"/>
      <c r="BX61" s="76"/>
      <c r="BY61" s="76"/>
      <c r="CD61" s="76" t="s">
        <v>34</v>
      </c>
      <c r="CE61" s="76"/>
      <c r="CF61" s="76"/>
      <c r="CG61" s="76"/>
      <c r="CH61" s="76"/>
      <c r="CI61" s="76"/>
      <c r="CJ61" s="76"/>
      <c r="CK61" s="76"/>
      <c r="CL61" s="76"/>
      <c r="CM61" s="76"/>
    </row>
    <row r="62" spans="1:91" x14ac:dyDescent="0.25">
      <c r="A62">
        <v>3.0771999999999999</v>
      </c>
      <c r="B62">
        <v>762.27964999999995</v>
      </c>
      <c r="C62" s="7">
        <f t="shared" si="11"/>
        <v>58.916009999999915</v>
      </c>
      <c r="D62">
        <f t="shared" si="13"/>
        <v>10.065693430656774</v>
      </c>
      <c r="E62">
        <f t="shared" si="14"/>
        <v>1.3204725366414774E-2</v>
      </c>
      <c r="F62" s="23">
        <f t="shared" si="15"/>
        <v>0.1347160117067778</v>
      </c>
      <c r="H62">
        <f t="shared" si="7"/>
        <v>-4.3271805311460394</v>
      </c>
      <c r="I62">
        <f t="shared" si="16"/>
        <v>1.1877325044002776</v>
      </c>
      <c r="J62">
        <f t="shared" si="8"/>
        <v>18.718679503705776</v>
      </c>
      <c r="P62">
        <f t="shared" si="17"/>
        <v>1.4236221487700999E-11</v>
      </c>
      <c r="Q62">
        <f t="shared" si="12"/>
        <v>6.0982372000000001E-13</v>
      </c>
      <c r="AR62" s="9"/>
      <c r="AS62" s="77" t="s">
        <v>12</v>
      </c>
      <c r="AT62" s="77"/>
      <c r="AU62" s="78"/>
      <c r="AV62" s="77" t="s">
        <v>14</v>
      </c>
      <c r="AW62" s="77"/>
      <c r="AX62" s="78"/>
      <c r="AY62" s="77" t="s">
        <v>15</v>
      </c>
      <c r="AZ62" s="77"/>
      <c r="BA62" s="78"/>
      <c r="BB62" s="80" t="s">
        <v>32</v>
      </c>
      <c r="BD62" s="9"/>
      <c r="BE62" s="77" t="s">
        <v>12</v>
      </c>
      <c r="BF62" s="77"/>
      <c r="BG62" s="78"/>
      <c r="BH62" s="77" t="s">
        <v>14</v>
      </c>
      <c r="BI62" s="77"/>
      <c r="BJ62" s="78"/>
      <c r="BK62" s="77" t="s">
        <v>15</v>
      </c>
      <c r="BL62" s="77"/>
      <c r="BM62" s="78"/>
      <c r="BN62" s="80" t="s">
        <v>32</v>
      </c>
      <c r="BP62" s="9"/>
      <c r="BQ62" s="77" t="s">
        <v>12</v>
      </c>
      <c r="BR62" s="77"/>
      <c r="BS62" s="78"/>
      <c r="BT62" s="79" t="s">
        <v>14</v>
      </c>
      <c r="BU62" s="77"/>
      <c r="BV62" s="78"/>
      <c r="BW62" s="79" t="s">
        <v>15</v>
      </c>
      <c r="BX62" s="77"/>
      <c r="BY62" s="78"/>
      <c r="CD62" s="9"/>
      <c r="CE62" s="77" t="s">
        <v>12</v>
      </c>
      <c r="CF62" s="77"/>
      <c r="CG62" s="78"/>
      <c r="CH62" s="79" t="s">
        <v>14</v>
      </c>
      <c r="CI62" s="77"/>
      <c r="CJ62" s="78"/>
      <c r="CK62" s="79" t="s">
        <v>15</v>
      </c>
      <c r="CL62" s="77"/>
      <c r="CM62" s="78"/>
    </row>
    <row r="63" spans="1:91" ht="30" x14ac:dyDescent="0.25">
      <c r="A63">
        <v>3.1260500000000002</v>
      </c>
      <c r="B63">
        <v>762.79675999999995</v>
      </c>
      <c r="C63" s="7">
        <f t="shared" si="11"/>
        <v>59.433119999999917</v>
      </c>
      <c r="D63">
        <f t="shared" si="13"/>
        <v>10.730781042072524</v>
      </c>
      <c r="E63">
        <f t="shared" si="14"/>
        <v>1.4067680416042307E-2</v>
      </c>
      <c r="F63" s="23">
        <f t="shared" si="15"/>
        <v>0.13453716845340591</v>
      </c>
      <c r="H63">
        <f t="shared" si="7"/>
        <v>-4.2638752817138581</v>
      </c>
      <c r="I63">
        <f t="shared" si="16"/>
        <v>1.1870543612875752</v>
      </c>
      <c r="J63">
        <f t="shared" si="8"/>
        <v>18.717351064208298</v>
      </c>
      <c r="P63">
        <f t="shared" si="17"/>
        <v>1.4255542978129193E-11</v>
      </c>
      <c r="Q63">
        <f t="shared" si="12"/>
        <v>6.102374080000001E-13</v>
      </c>
      <c r="AR63" s="10"/>
      <c r="AS63" s="19" t="s">
        <v>23</v>
      </c>
      <c r="AT63" s="19" t="s">
        <v>24</v>
      </c>
      <c r="AU63" s="20" t="s">
        <v>25</v>
      </c>
      <c r="AV63" s="19" t="s">
        <v>23</v>
      </c>
      <c r="AW63" s="19" t="s">
        <v>24</v>
      </c>
      <c r="AX63" s="20" t="s">
        <v>25</v>
      </c>
      <c r="AY63" s="19" t="s">
        <v>23</v>
      </c>
      <c r="AZ63" s="19" t="s">
        <v>24</v>
      </c>
      <c r="BA63" s="20" t="s">
        <v>25</v>
      </c>
      <c r="BB63" s="80"/>
      <c r="BD63" s="10"/>
      <c r="BE63" s="19" t="s">
        <v>23</v>
      </c>
      <c r="BF63" s="19" t="s">
        <v>24</v>
      </c>
      <c r="BG63" s="20" t="s">
        <v>25</v>
      </c>
      <c r="BH63" s="19" t="s">
        <v>23</v>
      </c>
      <c r="BI63" s="19" t="s">
        <v>24</v>
      </c>
      <c r="BJ63" s="20" t="s">
        <v>25</v>
      </c>
      <c r="BK63" s="19" t="s">
        <v>23</v>
      </c>
      <c r="BL63" s="19" t="s">
        <v>24</v>
      </c>
      <c r="BM63" s="20" t="s">
        <v>25</v>
      </c>
      <c r="BN63" s="80"/>
      <c r="BP63" s="10"/>
      <c r="BQ63" s="19" t="s">
        <v>23</v>
      </c>
      <c r="BR63" s="19" t="s">
        <v>24</v>
      </c>
      <c r="BS63" s="20" t="s">
        <v>25</v>
      </c>
      <c r="BT63" s="28" t="s">
        <v>23</v>
      </c>
      <c r="BU63" s="19" t="s">
        <v>24</v>
      </c>
      <c r="BV63" s="20" t="s">
        <v>25</v>
      </c>
      <c r="BW63" s="28" t="s">
        <v>23</v>
      </c>
      <c r="BX63" s="19" t="s">
        <v>24</v>
      </c>
      <c r="BY63" s="20" t="s">
        <v>25</v>
      </c>
      <c r="CD63" s="10"/>
      <c r="CE63" s="19" t="s">
        <v>23</v>
      </c>
      <c r="CF63" s="19" t="s">
        <v>24</v>
      </c>
      <c r="CG63" s="20" t="s">
        <v>25</v>
      </c>
      <c r="CH63" s="28" t="s">
        <v>23</v>
      </c>
      <c r="CI63" s="19" t="s">
        <v>24</v>
      </c>
      <c r="CJ63" s="20" t="s">
        <v>25</v>
      </c>
      <c r="CK63" s="28" t="s">
        <v>23</v>
      </c>
      <c r="CL63" s="19" t="s">
        <v>24</v>
      </c>
      <c r="CM63" s="20" t="s">
        <v>25</v>
      </c>
    </row>
    <row r="64" spans="1:91" x14ac:dyDescent="0.25">
      <c r="A64">
        <v>3.17489</v>
      </c>
      <c r="B64">
        <v>763.32794000000001</v>
      </c>
      <c r="C64" s="7">
        <f t="shared" si="11"/>
        <v>59.96429999999998</v>
      </c>
      <c r="D64">
        <f t="shared" si="13"/>
        <v>10.701797892127345</v>
      </c>
      <c r="E64">
        <f t="shared" si="14"/>
        <v>1.4019921623892536E-2</v>
      </c>
      <c r="F64" s="23">
        <f t="shared" si="15"/>
        <v>0.13435382967312237</v>
      </c>
      <c r="H64">
        <f t="shared" si="7"/>
        <v>-4.2672759876985555</v>
      </c>
      <c r="I64">
        <f t="shared" si="16"/>
        <v>1.1863582451263428</v>
      </c>
      <c r="J64">
        <f t="shared" si="8"/>
        <v>18.715987397815805</v>
      </c>
      <c r="P64">
        <f t="shared" si="17"/>
        <v>1.4275403827623772E-11</v>
      </c>
      <c r="Q64">
        <f t="shared" si="12"/>
        <v>6.1066235200000013E-13</v>
      </c>
      <c r="AR64" s="16" t="s">
        <v>38</v>
      </c>
      <c r="AS64" s="24">
        <v>0.16641500000000001</v>
      </c>
      <c r="AT64" s="24">
        <v>0.16037799999999999</v>
      </c>
      <c r="AU64" s="25">
        <v>0.159416</v>
      </c>
      <c r="AV64" s="24">
        <v>0.14334</v>
      </c>
      <c r="AW64" s="24">
        <v>0.12873999999999999</v>
      </c>
      <c r="AX64" s="25">
        <v>0.12984499999999999</v>
      </c>
      <c r="AY64" s="24">
        <v>0.12889900000000001</v>
      </c>
      <c r="AZ64" s="24">
        <v>0.115761</v>
      </c>
      <c r="BA64" s="25">
        <v>0.11845799999999999</v>
      </c>
      <c r="BB64" s="34">
        <f>AVERAGE(AS64:BA64)</f>
        <v>0.13902800000000001</v>
      </c>
      <c r="BD64" s="16" t="s">
        <v>38</v>
      </c>
      <c r="BE64" s="24">
        <v>3.8783840000000001</v>
      </c>
      <c r="BF64" s="24">
        <v>3.7658420000000001</v>
      </c>
      <c r="BG64" s="25">
        <v>3.7482340000000001</v>
      </c>
      <c r="BH64" s="24">
        <v>3.8436780000000002</v>
      </c>
      <c r="BI64" s="24">
        <v>3.5675780000000001</v>
      </c>
      <c r="BJ64" s="25">
        <v>3.720456</v>
      </c>
      <c r="BK64" s="24">
        <v>4.144584</v>
      </c>
      <c r="BL64" s="24">
        <v>3.8515299999999999</v>
      </c>
      <c r="BM64" s="25">
        <v>3.9235530000000001</v>
      </c>
      <c r="BN64" s="34">
        <f>AVERAGE(BE64:BM64)</f>
        <v>3.8270932222222225</v>
      </c>
      <c r="BP64" s="16" t="s">
        <v>38</v>
      </c>
      <c r="BQ64" s="24">
        <f>BE64/(3*(1-2*0.4))</f>
        <v>6.4639733333333345</v>
      </c>
      <c r="BR64" s="24">
        <f t="shared" ref="BR64:BS64" si="18">BF64/(3*(1-2*0.4))</f>
        <v>6.2764033333333353</v>
      </c>
      <c r="BS64" s="25">
        <f t="shared" si="18"/>
        <v>6.2470566666666683</v>
      </c>
      <c r="BT64" s="29">
        <f t="shared" ref="BT64" si="19">BH64/(3*(1-2*0.4))</f>
        <v>6.4061300000000019</v>
      </c>
      <c r="BU64" s="24">
        <f t="shared" ref="BU64" si="20">BI64/(3*(1-2*0.4))</f>
        <v>5.945963333333335</v>
      </c>
      <c r="BV64" s="25">
        <f t="shared" ref="BV64" si="21">BJ64/(3*(1-2*0.4))</f>
        <v>6.2007600000000016</v>
      </c>
      <c r="BW64" s="29">
        <f t="shared" ref="BW64" si="22">BK64/(3*(1-2*0.4))</f>
        <v>6.9076400000000016</v>
      </c>
      <c r="BX64" s="24">
        <f t="shared" ref="BX64" si="23">BL64/(3*(1-2*0.4))</f>
        <v>6.4192166666666681</v>
      </c>
      <c r="BY64" s="25">
        <f t="shared" ref="BY64" si="24">BM64/(3*(1-2*0.4))</f>
        <v>6.5392550000000016</v>
      </c>
      <c r="CD64" s="16" t="s">
        <v>38</v>
      </c>
      <c r="CE64" s="24">
        <f>(1140*BE64*(1-0.4^2))/(3*(1-0.4)*(1140-BE64+BE64*(0.07^2)))</f>
        <v>1.8160606632054133</v>
      </c>
      <c r="CF64" s="24">
        <f t="shared" ref="CF64:CM67" si="25">(1140*BF64*(1-0.4^2))/(3*(1-0.4)*(1140-BF64+BF64*(0.07^2)))</f>
        <v>1.763188858942728</v>
      </c>
      <c r="CG64" s="25">
        <f t="shared" si="25"/>
        <v>1.7549176302662379</v>
      </c>
      <c r="CH64" s="29">
        <f t="shared" si="25"/>
        <v>1.7997548046720759</v>
      </c>
      <c r="CI64" s="24">
        <f t="shared" si="25"/>
        <v>1.6700705334823867</v>
      </c>
      <c r="CJ64" s="25">
        <f t="shared" si="25"/>
        <v>1.7418696374139917</v>
      </c>
      <c r="CK64" s="29">
        <f t="shared" si="25"/>
        <v>1.9411619075186428</v>
      </c>
      <c r="CL64" s="24">
        <f t="shared" si="25"/>
        <v>1.8034438091635345</v>
      </c>
      <c r="CM64" s="25">
        <f t="shared" si="25"/>
        <v>1.8372838192162966</v>
      </c>
    </row>
    <row r="65" spans="1:91" x14ac:dyDescent="0.25">
      <c r="A65">
        <v>3.2228300000000001</v>
      </c>
      <c r="B65">
        <v>763.83248000000003</v>
      </c>
      <c r="C65" s="7">
        <f t="shared" si="11"/>
        <v>60.46884</v>
      </c>
      <c r="D65">
        <f t="shared" si="13"/>
        <v>9.9378692197999499</v>
      </c>
      <c r="E65">
        <f t="shared" si="14"/>
        <v>1.301053500605257E-2</v>
      </c>
      <c r="F65" s="23">
        <f t="shared" si="15"/>
        <v>0.13418003266150683</v>
      </c>
      <c r="H65">
        <f t="shared" si="7"/>
        <v>-4.3419958646243311</v>
      </c>
      <c r="I65">
        <f t="shared" si="16"/>
        <v>1.1856974893556356</v>
      </c>
      <c r="J65">
        <f t="shared" si="8"/>
        <v>18.714692983514599</v>
      </c>
      <c r="P65">
        <f t="shared" si="17"/>
        <v>1.4294281408822288E-11</v>
      </c>
      <c r="Q65">
        <f t="shared" si="12"/>
        <v>6.1106598400000006E-13</v>
      </c>
      <c r="AR65" s="16" t="s">
        <v>39</v>
      </c>
      <c r="AS65" s="24">
        <v>0.165795</v>
      </c>
      <c r="AT65" s="24">
        <v>0.19605</v>
      </c>
      <c r="AU65" s="25">
        <v>0.15548100000000001</v>
      </c>
      <c r="AV65" s="24">
        <v>0.143152</v>
      </c>
      <c r="AW65" s="24">
        <v>0.14349500000000001</v>
      </c>
      <c r="AX65" s="25">
        <v>0.142683</v>
      </c>
      <c r="AY65" s="24">
        <v>0.12759599999999999</v>
      </c>
      <c r="AZ65" s="24">
        <v>0.11966499999999999</v>
      </c>
      <c r="BA65" s="25">
        <v>0.12448099999999999</v>
      </c>
      <c r="BB65" s="34">
        <f t="shared" ref="BB65:BB67" si="26">AVERAGE(AS65:BA65)</f>
        <v>0.14648866666666666</v>
      </c>
      <c r="BD65" s="16" t="s">
        <v>39</v>
      </c>
      <c r="BE65" s="24">
        <v>4.0342279999999997</v>
      </c>
      <c r="BF65" s="24">
        <v>4.1298060000000003</v>
      </c>
      <c r="BG65" s="25">
        <v>3.779636</v>
      </c>
      <c r="BH65" s="24">
        <v>3.9377309999999999</v>
      </c>
      <c r="BI65" s="24">
        <v>3.9208400000000001</v>
      </c>
      <c r="BJ65" s="25">
        <v>3.9010609999999999</v>
      </c>
      <c r="BK65" s="24">
        <v>4.0447290000000002</v>
      </c>
      <c r="BL65" s="24">
        <v>3.9390520000000002</v>
      </c>
      <c r="BM65" s="25">
        <v>3.9858959999999999</v>
      </c>
      <c r="BN65" s="34">
        <f t="shared" ref="BN65:BN67" si="27">AVERAGE(BE65:BM65)</f>
        <v>3.963664333333333</v>
      </c>
      <c r="BO65">
        <f>(BN65-BN64)/BN64*100</f>
        <v>3.5685336933551302</v>
      </c>
      <c r="BP65" s="16" t="s">
        <v>39</v>
      </c>
      <c r="BQ65" s="24">
        <f t="shared" ref="BQ65:BQ67" si="28">BE65/(3*(1-2*0.4))</f>
        <v>6.7237133333333343</v>
      </c>
      <c r="BR65" s="24">
        <f t="shared" ref="BR65:BR67" si="29">BF65/(3*(1-2*0.4))</f>
        <v>6.8830100000000023</v>
      </c>
      <c r="BS65" s="25">
        <f t="shared" ref="BS65:BS67" si="30">BG65/(3*(1-2*0.4))</f>
        <v>6.2993933333333345</v>
      </c>
      <c r="BT65" s="29">
        <f t="shared" ref="BT65:BT67" si="31">BH65/(3*(1-2*0.4))</f>
        <v>6.5628850000000014</v>
      </c>
      <c r="BU65" s="24">
        <f t="shared" ref="BU65:BU67" si="32">BI65/(3*(1-2*0.4))</f>
        <v>6.5347333333333353</v>
      </c>
      <c r="BV65" s="25">
        <f t="shared" ref="BV65:BV67" si="33">BJ65/(3*(1-2*0.4))</f>
        <v>6.5017683333333345</v>
      </c>
      <c r="BW65" s="29">
        <f t="shared" ref="BW65:BW67" si="34">BK65/(3*(1-2*0.4))</f>
        <v>6.7412150000000022</v>
      </c>
      <c r="BX65" s="24">
        <f t="shared" ref="BX65:BX67" si="35">BL65/(3*(1-2*0.4))</f>
        <v>6.5650866666666685</v>
      </c>
      <c r="BY65" s="25">
        <f t="shared" ref="BY65:BY67" si="36">BM65/(3*(1-2*0.4))</f>
        <v>6.6431600000000008</v>
      </c>
      <c r="CD65" s="16" t="s">
        <v>39</v>
      </c>
      <c r="CE65" s="24">
        <f t="shared" ref="CE65:CE67" si="37">(1140*BE65*(1-0.4^2))/(3*(1-0.4)*(1140-BE65+BE65*(0.07^2)))</f>
        <v>1.889292795517707</v>
      </c>
      <c r="CF65" s="24">
        <f t="shared" si="25"/>
        <v>1.9342154259583384</v>
      </c>
      <c r="CG65" s="25">
        <f t="shared" si="25"/>
        <v>1.7696686673302087</v>
      </c>
      <c r="CH65" s="29">
        <f t="shared" si="25"/>
        <v>1.8439458561777788</v>
      </c>
      <c r="CI65" s="24">
        <f t="shared" si="25"/>
        <v>1.836009038649536</v>
      </c>
      <c r="CJ65" s="25">
        <f t="shared" si="25"/>
        <v>1.8267154934558116</v>
      </c>
      <c r="CK65" s="29">
        <f t="shared" si="25"/>
        <v>1.8942280043077386</v>
      </c>
      <c r="CL65" s="24">
        <f t="shared" si="25"/>
        <v>1.8445665833818645</v>
      </c>
      <c r="CM65" s="25">
        <f t="shared" si="25"/>
        <v>1.8665791283587985</v>
      </c>
    </row>
    <row r="66" spans="1:91" x14ac:dyDescent="0.25">
      <c r="A66">
        <v>3.2730700000000001</v>
      </c>
      <c r="B66">
        <v>764.30363999999997</v>
      </c>
      <c r="C66" s="7">
        <f t="shared" ref="C66:C97" si="38">B66-$B$2</f>
        <v>60.939999999999941</v>
      </c>
      <c r="D66">
        <f t="shared" si="13"/>
        <v>9.6619903108599949</v>
      </c>
      <c r="E66">
        <f t="shared" si="14"/>
        <v>1.2641559983752E-2</v>
      </c>
      <c r="F66" s="23">
        <f t="shared" si="15"/>
        <v>0.13401803830026385</v>
      </c>
      <c r="H66">
        <f t="shared" si="7"/>
        <v>-4.3707654814425316</v>
      </c>
      <c r="I66">
        <f t="shared" si="16"/>
        <v>1.1850808426841926</v>
      </c>
      <c r="J66">
        <f t="shared" si="8"/>
        <v>18.713484963036585</v>
      </c>
      <c r="P66">
        <f t="shared" si="17"/>
        <v>1.4311921325872616E-11</v>
      </c>
      <c r="Q66">
        <f t="shared" ref="Q66:Q100" si="39">800*(B66*0.000000001)*0.000000001</f>
        <v>6.1144291199999995E-13</v>
      </c>
      <c r="AR66" s="16" t="s">
        <v>40</v>
      </c>
      <c r="AS66" s="24">
        <v>0.13201199999999999</v>
      </c>
      <c r="AT66" s="24">
        <v>0.14169399999999999</v>
      </c>
      <c r="AU66" s="25">
        <v>0.13968</v>
      </c>
      <c r="AV66" s="24">
        <v>0.108011</v>
      </c>
      <c r="AW66" s="24">
        <v>0.105793</v>
      </c>
      <c r="AX66" s="25">
        <v>0.102397</v>
      </c>
      <c r="AY66" s="24">
        <v>9.5278000000000002E-2</v>
      </c>
      <c r="AZ66" s="24">
        <v>9.0903999999999999E-2</v>
      </c>
      <c r="BA66" s="25">
        <v>8.9894000000000002E-2</v>
      </c>
      <c r="BB66" s="34">
        <f t="shared" si="26"/>
        <v>0.11174033333333333</v>
      </c>
      <c r="BD66" s="16" t="s">
        <v>40</v>
      </c>
      <c r="BE66" s="24">
        <v>3.3895970000000002</v>
      </c>
      <c r="BF66" s="24">
        <v>3.3658459999999999</v>
      </c>
      <c r="BG66" s="25">
        <v>3.3334169999999999</v>
      </c>
      <c r="BH66" s="24">
        <v>3.1013359999999999</v>
      </c>
      <c r="BI66" s="24">
        <v>2.988699</v>
      </c>
      <c r="BJ66" s="25">
        <v>2.923994</v>
      </c>
      <c r="BK66" s="24">
        <v>3.25129</v>
      </c>
      <c r="BL66" s="24">
        <v>3.1444779999999999</v>
      </c>
      <c r="BM66" s="25">
        <v>3.0647030000000002</v>
      </c>
      <c r="BN66" s="34">
        <f t="shared" si="27"/>
        <v>3.1737066666666669</v>
      </c>
      <c r="BO66">
        <f>(BN66-BN64)/BN64*100</f>
        <v>-17.072658480374386</v>
      </c>
      <c r="BP66" s="16" t="s">
        <v>40</v>
      </c>
      <c r="BQ66" s="24">
        <f t="shared" si="28"/>
        <v>5.6493283333333348</v>
      </c>
      <c r="BR66" s="24">
        <f t="shared" si="29"/>
        <v>5.6097433333333342</v>
      </c>
      <c r="BS66" s="25">
        <f t="shared" si="30"/>
        <v>5.5556950000000009</v>
      </c>
      <c r="BT66" s="29">
        <f t="shared" si="31"/>
        <v>5.168893333333334</v>
      </c>
      <c r="BU66" s="24">
        <f t="shared" si="32"/>
        <v>4.9811650000000007</v>
      </c>
      <c r="BV66" s="25">
        <f t="shared" si="33"/>
        <v>4.8733233333333343</v>
      </c>
      <c r="BW66" s="29">
        <f t="shared" si="34"/>
        <v>5.4188166666666682</v>
      </c>
      <c r="BX66" s="24">
        <f t="shared" si="35"/>
        <v>5.2407966666666672</v>
      </c>
      <c r="BY66" s="25">
        <f t="shared" si="36"/>
        <v>5.1078383333333344</v>
      </c>
      <c r="CD66" s="16" t="s">
        <v>40</v>
      </c>
      <c r="CE66" s="24">
        <f t="shared" si="37"/>
        <v>1.5865060260945669</v>
      </c>
      <c r="CF66" s="24">
        <f t="shared" si="25"/>
        <v>1.57535657704915</v>
      </c>
      <c r="CG66" s="25">
        <f t="shared" si="25"/>
        <v>1.560134156921166</v>
      </c>
      <c r="CH66" s="29">
        <f t="shared" si="25"/>
        <v>1.4512187855701348</v>
      </c>
      <c r="CI66" s="24">
        <f t="shared" si="25"/>
        <v>1.3983743063364102</v>
      </c>
      <c r="CJ66" s="25">
        <f t="shared" si="25"/>
        <v>1.3680221896842091</v>
      </c>
      <c r="CK66" s="29">
        <f t="shared" si="25"/>
        <v>1.5215869821478472</v>
      </c>
      <c r="CL66" s="24">
        <f t="shared" si="25"/>
        <v>1.47146193287311</v>
      </c>
      <c r="CM66" s="25">
        <f t="shared" si="25"/>
        <v>1.4340310001760543</v>
      </c>
    </row>
    <row r="67" spans="1:91" ht="15.75" thickBot="1" x14ac:dyDescent="0.3">
      <c r="A67">
        <v>3.3219099999999999</v>
      </c>
      <c r="B67">
        <v>764.78979000000004</v>
      </c>
      <c r="C67" s="7">
        <f t="shared" si="38"/>
        <v>61.426150000000007</v>
      </c>
      <c r="D67">
        <f t="shared" ref="D67:D100" si="40">(B68-B66)/(A68-A66)</f>
        <v>10.125281473899678</v>
      </c>
      <c r="E67">
        <f t="shared" ref="E67:E98" si="41">(1/B67)*D67</f>
        <v>1.3239300009352476E-2</v>
      </c>
      <c r="F67" s="23">
        <f t="shared" ref="F67:F100" si="42">((0.002)/((0.0000008*B67*0.000000001)+(0.0000000245*0.000000001*B67^2)))*10^-9</f>
        <v>0.13385119743440566</v>
      </c>
      <c r="H67">
        <f t="shared" si="7"/>
        <v>-4.3245655992551644</v>
      </c>
      <c r="I67">
        <f t="shared" ref="I67:I100" si="43">LN((0.002)/((0.0000008*B67)+(0.0000000000000000245*B67^2)))</f>
        <v>1.1844449756819218</v>
      </c>
      <c r="J67">
        <f t="shared" si="8"/>
        <v>18.712239273982554</v>
      </c>
      <c r="P67">
        <f t="shared" si="17"/>
        <v>1.4330133860761985E-11</v>
      </c>
      <c r="Q67">
        <f t="shared" si="39"/>
        <v>6.1183183200000015E-13</v>
      </c>
      <c r="AR67" s="37" t="s">
        <v>41</v>
      </c>
      <c r="AS67" s="26">
        <v>0.194802</v>
      </c>
      <c r="AT67" s="26">
        <v>0.234296</v>
      </c>
      <c r="AU67" s="27">
        <v>1.1859390000000001</v>
      </c>
      <c r="AV67" s="26">
        <v>0.17399500000000001</v>
      </c>
      <c r="AW67" s="26">
        <v>0.16402800000000001</v>
      </c>
      <c r="AX67" s="27">
        <v>0.18265799999999999</v>
      </c>
      <c r="AY67" s="26">
        <v>0.16456100000000001</v>
      </c>
      <c r="AZ67" s="26">
        <v>0.18668599999999999</v>
      </c>
      <c r="BA67" s="27">
        <v>0.15920000000000001</v>
      </c>
      <c r="BB67" s="34">
        <f t="shared" si="26"/>
        <v>0.29401833333333333</v>
      </c>
      <c r="BC67">
        <f>(BB67-BB64)/BB64*100</f>
        <v>111.48138024954204</v>
      </c>
      <c r="BD67" s="37" t="s">
        <v>41</v>
      </c>
      <c r="BE67" s="26">
        <v>4.6688070000000002</v>
      </c>
      <c r="BF67" s="26">
        <v>5.3551919999999997</v>
      </c>
      <c r="BG67" s="27">
        <v>4.5413620000000003</v>
      </c>
      <c r="BH67" s="26">
        <v>5.0554500000000004</v>
      </c>
      <c r="BI67" s="26">
        <v>4.7539680000000004</v>
      </c>
      <c r="BJ67" s="27">
        <v>5.0006769999999996</v>
      </c>
      <c r="BK67" s="26">
        <v>6.1220999999999997</v>
      </c>
      <c r="BL67" s="26">
        <v>6.1028969999999996</v>
      </c>
      <c r="BM67" s="27">
        <v>5.8644270000000001</v>
      </c>
      <c r="BN67" s="34">
        <f t="shared" si="27"/>
        <v>5.2738755555555556</v>
      </c>
      <c r="BO67">
        <f>(BN67-BN64)/BN64*100</f>
        <v>37.80368674931966</v>
      </c>
      <c r="BP67" s="37" t="s">
        <v>41</v>
      </c>
      <c r="BQ67" s="26">
        <f t="shared" si="28"/>
        <v>7.7813450000000017</v>
      </c>
      <c r="BR67" s="26">
        <f t="shared" si="29"/>
        <v>8.925320000000001</v>
      </c>
      <c r="BS67" s="27">
        <f t="shared" si="30"/>
        <v>7.5689366666666693</v>
      </c>
      <c r="BT67" s="30">
        <f t="shared" si="31"/>
        <v>8.4257500000000025</v>
      </c>
      <c r="BU67" s="26">
        <f t="shared" si="32"/>
        <v>7.9232800000000028</v>
      </c>
      <c r="BV67" s="27">
        <f t="shared" si="33"/>
        <v>8.3344616666666678</v>
      </c>
      <c r="BW67" s="30">
        <f t="shared" si="34"/>
        <v>10.203500000000002</v>
      </c>
      <c r="BX67" s="26">
        <f t="shared" si="35"/>
        <v>10.171495000000002</v>
      </c>
      <c r="BY67" s="27">
        <f t="shared" si="36"/>
        <v>9.7740450000000028</v>
      </c>
      <c r="CD67" s="37" t="s">
        <v>41</v>
      </c>
      <c r="CE67" s="26">
        <f t="shared" si="37"/>
        <v>2.1876922708899431</v>
      </c>
      <c r="CF67" s="26">
        <f t="shared" si="25"/>
        <v>2.5108265059859245</v>
      </c>
      <c r="CG67" s="27">
        <f t="shared" si="25"/>
        <v>2.1277368944239394</v>
      </c>
      <c r="CH67" s="30">
        <f t="shared" si="25"/>
        <v>2.3696670461186726</v>
      </c>
      <c r="CI67" s="26">
        <f t="shared" si="25"/>
        <v>2.2277629784323585</v>
      </c>
      <c r="CJ67" s="27">
        <f t="shared" si="25"/>
        <v>2.3438804563528928</v>
      </c>
      <c r="CK67" s="30">
        <f t="shared" si="25"/>
        <v>2.872329582421715</v>
      </c>
      <c r="CL67" s="26">
        <f t="shared" si="25"/>
        <v>2.86327178327873</v>
      </c>
      <c r="CM67" s="27">
        <f t="shared" si="25"/>
        <v>2.7508140928868059</v>
      </c>
    </row>
    <row r="68" spans="1:91" x14ac:dyDescent="0.25">
      <c r="A68">
        <v>3.3707699999999998</v>
      </c>
      <c r="B68">
        <v>765.29287999999997</v>
      </c>
      <c r="C68" s="7">
        <f t="shared" si="38"/>
        <v>61.929239999999936</v>
      </c>
      <c r="D68">
        <f t="shared" si="40"/>
        <v>9.9582820828199594</v>
      </c>
      <c r="E68">
        <f t="shared" si="41"/>
        <v>1.3012380414175498E-2</v>
      </c>
      <c r="F68" s="23">
        <f t="shared" si="42"/>
        <v>0.13367887082429042</v>
      </c>
      <c r="H68">
        <f t="shared" ref="H68:H100" si="44">LN(E68)</f>
        <v>-4.3418540351562473</v>
      </c>
      <c r="I68">
        <f t="shared" si="43"/>
        <v>1.1837873771876957</v>
      </c>
      <c r="J68">
        <f t="shared" ref="J68:J100" si="45">LN(F68*10^9)</f>
        <v>18.710950995359742</v>
      </c>
      <c r="P68">
        <f t="shared" ref="P68:P100" si="46">24.5*(B68*(0.000000001))^2</f>
        <v>1.4348993208378013E-11</v>
      </c>
      <c r="Q68">
        <f t="shared" si="39"/>
        <v>6.1223430400000004E-13</v>
      </c>
    </row>
    <row r="69" spans="1:91" x14ac:dyDescent="0.25">
      <c r="A69">
        <v>3.41947</v>
      </c>
      <c r="B69">
        <v>765.76131999999996</v>
      </c>
      <c r="C69" s="7">
        <f t="shared" si="38"/>
        <v>62.397679999999923</v>
      </c>
      <c r="D69">
        <f t="shared" si="40"/>
        <v>9.5503109389345209</v>
      </c>
      <c r="E69">
        <f t="shared" si="41"/>
        <v>1.2471654926282411E-2</v>
      </c>
      <c r="F69" s="23">
        <f t="shared" si="42"/>
        <v>0.13351871216777547</v>
      </c>
      <c r="H69">
        <f t="shared" si="44"/>
        <v>-4.3842968154828679</v>
      </c>
      <c r="I69">
        <f t="shared" si="43"/>
        <v>1.1831754589086443</v>
      </c>
      <c r="J69">
        <f t="shared" si="45"/>
        <v>18.709752192032987</v>
      </c>
      <c r="P69">
        <f t="shared" si="46"/>
        <v>1.4366564780599489E-11</v>
      </c>
      <c r="Q69">
        <f t="shared" si="39"/>
        <v>6.1260905600000012E-13</v>
      </c>
    </row>
    <row r="70" spans="1:91" x14ac:dyDescent="0.25">
      <c r="A70">
        <v>3.4688599999999998</v>
      </c>
      <c r="B70">
        <v>766.22967000000006</v>
      </c>
      <c r="C70" s="7">
        <f t="shared" si="38"/>
        <v>62.866030000000023</v>
      </c>
      <c r="D70">
        <f t="shared" si="40"/>
        <v>8.9265018350398631</v>
      </c>
      <c r="E70">
        <f t="shared" si="41"/>
        <v>1.164990365752851E-2</v>
      </c>
      <c r="F70" s="23">
        <f t="shared" si="42"/>
        <v>0.13335887189413381</v>
      </c>
      <c r="H70">
        <f t="shared" si="44"/>
        <v>-4.452457368744664</v>
      </c>
      <c r="I70">
        <f t="shared" si="43"/>
        <v>1.182564032302829</v>
      </c>
      <c r="J70">
        <f t="shared" si="45"/>
        <v>18.708554337268858</v>
      </c>
      <c r="P70">
        <f t="shared" si="46"/>
        <v>1.4384143726113572E-11</v>
      </c>
      <c r="Q70">
        <f t="shared" si="39"/>
        <v>6.1298373600000016E-13</v>
      </c>
    </row>
    <row r="71" spans="1:91" x14ac:dyDescent="0.25">
      <c r="A71">
        <v>3.5230100000000002</v>
      </c>
      <c r="B71">
        <v>766.68556999999998</v>
      </c>
      <c r="C71" s="7">
        <f t="shared" si="38"/>
        <v>63.321929999999952</v>
      </c>
      <c r="D71">
        <f t="shared" si="40"/>
        <v>8.8357083754709258</v>
      </c>
      <c r="E71">
        <f t="shared" si="41"/>
        <v>1.1524552856095785E-2</v>
      </c>
      <c r="F71" s="23">
        <f t="shared" si="42"/>
        <v>0.13320355616751231</v>
      </c>
      <c r="H71">
        <f t="shared" si="44"/>
        <v>-4.4632754885877999</v>
      </c>
      <c r="I71">
        <f t="shared" si="43"/>
        <v>1.1819692179096435</v>
      </c>
      <c r="J71">
        <f t="shared" si="45"/>
        <v>18.707389013668475</v>
      </c>
      <c r="P71">
        <f t="shared" si="46"/>
        <v>1.4401265699532513E-11</v>
      </c>
      <c r="Q71">
        <f t="shared" si="39"/>
        <v>6.1334845600000003E-13</v>
      </c>
    </row>
    <row r="72" spans="1:91" x14ac:dyDescent="0.25">
      <c r="A72">
        <v>3.5776300000000001</v>
      </c>
      <c r="B72">
        <v>767.19073000000003</v>
      </c>
      <c r="C72" s="7">
        <f t="shared" si="38"/>
        <v>63.827089999999998</v>
      </c>
      <c r="D72">
        <f t="shared" si="40"/>
        <v>9.3913660891797157</v>
      </c>
      <c r="E72">
        <f t="shared" si="41"/>
        <v>1.224124030953778E-2</v>
      </c>
      <c r="F72" s="23">
        <f t="shared" si="42"/>
        <v>0.13303177530116658</v>
      </c>
      <c r="H72">
        <f t="shared" si="44"/>
        <v>-4.4029446745531686</v>
      </c>
      <c r="I72">
        <f t="shared" si="43"/>
        <v>1.1813105467636995</v>
      </c>
      <c r="J72">
        <f t="shared" si="45"/>
        <v>18.706098569689939</v>
      </c>
      <c r="P72">
        <f t="shared" si="46"/>
        <v>1.442024959684936E-11</v>
      </c>
      <c r="Q72">
        <f t="shared" si="39"/>
        <v>6.1375258400000008E-13</v>
      </c>
    </row>
    <row r="73" spans="1:91" x14ac:dyDescent="0.25">
      <c r="A73">
        <v>3.6286399999999999</v>
      </c>
      <c r="B73">
        <v>767.67758000000003</v>
      </c>
      <c r="C73" s="7">
        <f t="shared" si="38"/>
        <v>64.313940000000002</v>
      </c>
      <c r="D73">
        <f t="shared" si="40"/>
        <v>9.8910812943963649</v>
      </c>
      <c r="E73">
        <f t="shared" si="41"/>
        <v>1.2884421210264294E-2</v>
      </c>
      <c r="F73" s="23">
        <f t="shared" si="42"/>
        <v>0.13286653509430468</v>
      </c>
      <c r="H73">
        <f t="shared" si="44"/>
        <v>-4.351736355540254</v>
      </c>
      <c r="I73">
        <f t="shared" si="43"/>
        <v>1.1806761600549533</v>
      </c>
      <c r="J73">
        <f t="shared" si="45"/>
        <v>18.704855686815748</v>
      </c>
      <c r="P73">
        <f t="shared" si="46"/>
        <v>1.4438557237449083E-11</v>
      </c>
      <c r="Q73">
        <f t="shared" si="39"/>
        <v>6.1414206400000018E-13</v>
      </c>
    </row>
    <row r="74" spans="1:91" x14ac:dyDescent="0.25">
      <c r="A74">
        <v>3.6789900000000002</v>
      </c>
      <c r="B74">
        <v>768.19329000000005</v>
      </c>
      <c r="C74" s="7">
        <f t="shared" si="38"/>
        <v>64.829650000000015</v>
      </c>
      <c r="D74">
        <f t="shared" si="40"/>
        <v>10.273984962405507</v>
      </c>
      <c r="E74">
        <f t="shared" si="41"/>
        <v>1.3374218567315924E-2</v>
      </c>
      <c r="F74" s="23">
        <f t="shared" si="42"/>
        <v>0.13269183521660086</v>
      </c>
      <c r="H74">
        <f t="shared" si="44"/>
        <v>-4.3144264127804419</v>
      </c>
      <c r="I74">
        <f t="shared" si="43"/>
        <v>1.1800046061612202</v>
      </c>
      <c r="J74">
        <f t="shared" si="45"/>
        <v>18.703539969275372</v>
      </c>
      <c r="P74">
        <f t="shared" si="46"/>
        <v>1.4457962804625096E-11</v>
      </c>
      <c r="Q74">
        <f t="shared" si="39"/>
        <v>6.1455463200000017E-13</v>
      </c>
    </row>
    <row r="75" spans="1:91" x14ac:dyDescent="0.25">
      <c r="A75">
        <v>3.7283900000000001</v>
      </c>
      <c r="B75">
        <v>768.70240999999999</v>
      </c>
      <c r="C75" s="7">
        <f t="shared" si="38"/>
        <v>65.338769999999954</v>
      </c>
      <c r="D75">
        <f t="shared" si="40"/>
        <v>9.8244959677411661</v>
      </c>
      <c r="E75">
        <f t="shared" si="41"/>
        <v>1.2780623346479643E-2</v>
      </c>
      <c r="F75" s="23">
        <f t="shared" si="42"/>
        <v>0.13251970555216169</v>
      </c>
      <c r="H75">
        <f t="shared" si="44"/>
        <v>-4.359825056067316</v>
      </c>
      <c r="I75">
        <f t="shared" si="43"/>
        <v>1.1793420758013469</v>
      </c>
      <c r="J75">
        <f t="shared" si="45"/>
        <v>18.702241913481046</v>
      </c>
      <c r="P75">
        <f t="shared" si="46"/>
        <v>1.4477133180925298E-11</v>
      </c>
      <c r="Q75">
        <f t="shared" si="39"/>
        <v>6.1496192800000004E-13</v>
      </c>
    </row>
    <row r="76" spans="1:91" ht="15.75" thickBot="1" x14ac:dyDescent="0.3">
      <c r="A76">
        <v>3.7781899999999999</v>
      </c>
      <c r="B76">
        <v>769.16787999999997</v>
      </c>
      <c r="C76" s="7">
        <f t="shared" si="38"/>
        <v>65.804239999999936</v>
      </c>
      <c r="D76">
        <f t="shared" si="40"/>
        <v>9.473187051067617</v>
      </c>
      <c r="E76">
        <f t="shared" si="41"/>
        <v>1.2316150085554296E-2</v>
      </c>
      <c r="F76" s="23">
        <f t="shared" si="42"/>
        <v>0.13236262659071862</v>
      </c>
      <c r="H76">
        <f t="shared" si="44"/>
        <v>-4.3968438627685504</v>
      </c>
      <c r="I76">
        <f t="shared" si="43"/>
        <v>1.1787367321280842</v>
      </c>
      <c r="J76">
        <f t="shared" si="45"/>
        <v>18.701055885114524</v>
      </c>
      <c r="P76">
        <f t="shared" si="46"/>
        <v>1.4494671076780513E-11</v>
      </c>
      <c r="Q76">
        <f t="shared" si="39"/>
        <v>6.153343040000001E-13</v>
      </c>
    </row>
    <row r="77" spans="1:91" x14ac:dyDescent="0.25">
      <c r="A77">
        <v>3.8300200000000002</v>
      </c>
      <c r="B77">
        <v>769.66516999999999</v>
      </c>
      <c r="C77" s="7">
        <f t="shared" si="38"/>
        <v>66.301529999999957</v>
      </c>
      <c r="D77">
        <f t="shared" si="40"/>
        <v>9.2820611791953613</v>
      </c>
      <c r="E77">
        <f t="shared" si="41"/>
        <v>1.2059869071631969E-2</v>
      </c>
      <c r="F77" s="23">
        <f t="shared" si="42"/>
        <v>0.13219511797282549</v>
      </c>
      <c r="H77">
        <f t="shared" si="44"/>
        <v>-4.4178719441572882</v>
      </c>
      <c r="I77">
        <f t="shared" si="43"/>
        <v>1.1780904111655484</v>
      </c>
      <c r="J77">
        <f t="shared" si="45"/>
        <v>18.699789555598795</v>
      </c>
      <c r="P77">
        <f t="shared" si="46"/>
        <v>1.4513419610822658E-11</v>
      </c>
      <c r="Q77">
        <f t="shared" si="39"/>
        <v>6.1573213600000001E-13</v>
      </c>
      <c r="U77" s="82" t="s">
        <v>35</v>
      </c>
      <c r="V77" s="83"/>
      <c r="W77" s="83"/>
      <c r="X77" s="83" t="s">
        <v>36</v>
      </c>
      <c r="Y77" s="84"/>
      <c r="AE77" s="82" t="s">
        <v>37</v>
      </c>
      <c r="AF77" s="83"/>
      <c r="AG77" s="83"/>
      <c r="AH77" s="83" t="s">
        <v>36</v>
      </c>
      <c r="AI77" s="84"/>
    </row>
    <row r="78" spans="1:91" x14ac:dyDescent="0.25">
      <c r="A78">
        <v>3.8818199999999998</v>
      </c>
      <c r="B78">
        <v>770.12977999999998</v>
      </c>
      <c r="C78" s="7">
        <f t="shared" si="38"/>
        <v>66.76613999999995</v>
      </c>
      <c r="D78">
        <f t="shared" si="40"/>
        <v>9.1450901803609828</v>
      </c>
      <c r="E78">
        <f t="shared" si="41"/>
        <v>1.1874739060682711E-2</v>
      </c>
      <c r="F78" s="23">
        <f t="shared" si="42"/>
        <v>0.13203890457936709</v>
      </c>
      <c r="H78">
        <f t="shared" si="44"/>
        <v>-4.4333419031401062</v>
      </c>
      <c r="I78">
        <f t="shared" si="43"/>
        <v>1.1774869411709823</v>
      </c>
      <c r="J78">
        <f t="shared" si="45"/>
        <v>18.698607168787674</v>
      </c>
      <c r="P78">
        <f t="shared" si="46"/>
        <v>1.4530947012049788E-11</v>
      </c>
      <c r="Q78">
        <f t="shared" si="39"/>
        <v>6.1610382400000009E-13</v>
      </c>
      <c r="U78" s="36" t="s">
        <v>11</v>
      </c>
      <c r="V78" s="81">
        <f>AVERAGE(79.91,227.57,394.02,60.55,185.61,325.8,51.3,152,263.3)</f>
        <v>193.34</v>
      </c>
      <c r="W78" s="81"/>
      <c r="X78" s="81">
        <f>(V78-V79)/V78*100</f>
        <v>31.18972908980151</v>
      </c>
      <c r="Y78" s="85"/>
      <c r="AE78" s="16" t="s">
        <v>38</v>
      </c>
      <c r="AF78" s="81">
        <f>AVERAGE(Z23,AA23,AB23,'Pu-2mN-10'!Z28,'Pu-2mN-10'!AA28,'Pu-2mN-10'!AB28,'Pu-2mN-15'!Z28,'Pu-2mN-15'!AA28,'Pu-2mN-15'!AB28)</f>
        <v>9.4433810246876568</v>
      </c>
      <c r="AG78" s="81"/>
      <c r="AH78" s="81"/>
      <c r="AI78" s="85"/>
    </row>
    <row r="79" spans="1:91" ht="15.75" thickBot="1" x14ac:dyDescent="0.3">
      <c r="A79">
        <v>3.9298199999999999</v>
      </c>
      <c r="B79">
        <v>770.57785000000001</v>
      </c>
      <c r="C79" s="7">
        <f t="shared" si="38"/>
        <v>67.21420999999998</v>
      </c>
      <c r="D79">
        <f t="shared" si="40"/>
        <v>8.5607871419741812</v>
      </c>
      <c r="E79">
        <f t="shared" si="41"/>
        <v>1.1109568153268591E-2</v>
      </c>
      <c r="F79" s="23">
        <f t="shared" si="42"/>
        <v>0.13188851451648759</v>
      </c>
      <c r="H79">
        <f t="shared" si="44"/>
        <v>-4.4999485461788966</v>
      </c>
      <c r="I79">
        <f t="shared" si="43"/>
        <v>1.1769052993143725</v>
      </c>
      <c r="J79">
        <f t="shared" si="45"/>
        <v>18.697467536689793</v>
      </c>
      <c r="P79">
        <f t="shared" si="46"/>
        <v>1.4547860461310254E-11</v>
      </c>
      <c r="Q79">
        <f t="shared" si="39"/>
        <v>6.1646228000000013E-13</v>
      </c>
      <c r="U79" s="37" t="s">
        <v>41</v>
      </c>
      <c r="V79" s="76">
        <f>AVERAGE(60.95,166.05,260.81,41.23,139.64,197.28,43.61,107.67,180.1)</f>
        <v>133.03777777777776</v>
      </c>
      <c r="W79" s="76"/>
      <c r="X79" s="76"/>
      <c r="Y79" s="86"/>
      <c r="AE79" s="16" t="s">
        <v>39</v>
      </c>
      <c r="AF79" s="81">
        <f>AVERAGE(Z24,AA24,AB24,'Pu-2mN-10'!Z29,'Pu-2mN-10'!AA29,'Pu-2mN-10'!AB29,'Pu-2mN-15'!Z29,'Pu-2mN-15'!AA29,'Pu-2mN-15'!AB29)</f>
        <v>9.411146609053219</v>
      </c>
      <c r="AG79" s="81"/>
      <c r="AH79" s="81"/>
      <c r="AI79" s="85"/>
    </row>
    <row r="80" spans="1:91" x14ac:dyDescent="0.25">
      <c r="A80">
        <v>3.9788800000000002</v>
      </c>
      <c r="B80">
        <v>770.96069</v>
      </c>
      <c r="C80" s="7">
        <f t="shared" si="38"/>
        <v>67.597049999999967</v>
      </c>
      <c r="D80">
        <f t="shared" si="40"/>
        <v>7.1588152042047257</v>
      </c>
      <c r="E80">
        <f t="shared" si="41"/>
        <v>9.2855774581771799E-3</v>
      </c>
      <c r="F80" s="23">
        <f t="shared" si="42"/>
        <v>0.13176022171731436</v>
      </c>
      <c r="H80">
        <f t="shared" si="44"/>
        <v>-4.6792928935236056</v>
      </c>
      <c r="I80">
        <f t="shared" si="43"/>
        <v>1.176408600714923</v>
      </c>
      <c r="J80">
        <f t="shared" si="45"/>
        <v>18.696494326568388</v>
      </c>
      <c r="P80">
        <f t="shared" si="46"/>
        <v>1.4562319445369267E-11</v>
      </c>
      <c r="Q80">
        <f t="shared" si="39"/>
        <v>6.1676855200000012E-13</v>
      </c>
      <c r="AE80" s="16" t="s">
        <v>40</v>
      </c>
      <c r="AF80" s="81">
        <f>AVERAGE(Z25,AA25,AB25,'Pu-2mN-10'!Z30,'Pu-2mN-10'!AA30,'Pu-2mN-10'!AB30,'Pu-2mN-15'!Z30,'Pu-2mN-15'!AA30,'Pu-2mN-15'!AB30)</f>
        <v>11.032159101285215</v>
      </c>
      <c r="AG80" s="81"/>
      <c r="AH80" s="81"/>
      <c r="AI80" s="85"/>
    </row>
    <row r="81" spans="1:35" ht="15.75" thickBot="1" x14ac:dyDescent="0.3">
      <c r="A81">
        <v>4.02874</v>
      </c>
      <c r="B81">
        <v>771.28599999999994</v>
      </c>
      <c r="C81" s="7">
        <f t="shared" si="38"/>
        <v>67.922359999999912</v>
      </c>
      <c r="D81">
        <f t="shared" si="40"/>
        <v>6.2511748345637015</v>
      </c>
      <c r="E81">
        <f t="shared" si="41"/>
        <v>8.1048726860901161E-3</v>
      </c>
      <c r="F81" s="23">
        <f t="shared" si="42"/>
        <v>0.13165135476471954</v>
      </c>
      <c r="H81">
        <f t="shared" si="44"/>
        <v>-4.8152898319881832</v>
      </c>
      <c r="I81">
        <f t="shared" si="43"/>
        <v>1.1759867356337836</v>
      </c>
      <c r="J81">
        <f t="shared" si="45"/>
        <v>18.695667734508557</v>
      </c>
      <c r="P81">
        <f t="shared" si="46"/>
        <v>1.4574611298002001E-11</v>
      </c>
      <c r="Q81">
        <f t="shared" si="39"/>
        <v>6.1702880000000006E-13</v>
      </c>
      <c r="AE81" s="37" t="s">
        <v>41</v>
      </c>
      <c r="AF81" s="76">
        <f>AVERAGE(Z26,AA26,AB26,'Pu-2mN-10'!Z31,'Pu-2mN-10'!AA31,'Pu-2mN-10'!AB31,'Pu-2mN-15'!Z31,'Pu-2mN-15'!AA31,'Pu-2mN-15'!AB31)</f>
        <v>7.6074242902666311</v>
      </c>
      <c r="AG81" s="76"/>
      <c r="AH81" s="76">
        <f>(AF81-AF78)/AF78*100</f>
        <v>-19.441730981957818</v>
      </c>
      <c r="AI81" s="86"/>
    </row>
    <row r="82" spans="1:35" x14ac:dyDescent="0.25">
      <c r="A82">
        <v>4.0831499999999998</v>
      </c>
      <c r="B82">
        <v>771.61249999999995</v>
      </c>
      <c r="C82" s="7">
        <f t="shared" si="38"/>
        <v>68.248859999999922</v>
      </c>
      <c r="D82">
        <f t="shared" si="40"/>
        <v>6.48056115899508</v>
      </c>
      <c r="E82">
        <f t="shared" si="41"/>
        <v>8.39872495455307E-3</v>
      </c>
      <c r="F82" s="23">
        <f t="shared" si="42"/>
        <v>0.13154222520287376</v>
      </c>
      <c r="H82">
        <f t="shared" si="44"/>
        <v>-4.7796753757789423</v>
      </c>
      <c r="I82">
        <f t="shared" si="43"/>
        <v>1.1755635062216252</v>
      </c>
      <c r="J82">
        <f t="shared" si="45"/>
        <v>18.694838462243535</v>
      </c>
      <c r="P82">
        <f t="shared" si="46"/>
        <v>1.4586953328828124E-11</v>
      </c>
      <c r="Q82">
        <f t="shared" si="39"/>
        <v>6.1728999999999999E-13</v>
      </c>
    </row>
    <row r="83" spans="1:35" x14ac:dyDescent="0.25">
      <c r="A83">
        <v>4.1378000000000004</v>
      </c>
      <c r="B83">
        <v>771.99276999999995</v>
      </c>
      <c r="C83" s="7">
        <f t="shared" si="38"/>
        <v>68.629129999999918</v>
      </c>
      <c r="D83">
        <f t="shared" si="40"/>
        <v>7.0868847684698526</v>
      </c>
      <c r="E83">
        <f t="shared" si="41"/>
        <v>9.1799885230399933E-3</v>
      </c>
      <c r="F83" s="23">
        <f t="shared" si="42"/>
        <v>0.13141529451157855</v>
      </c>
      <c r="H83">
        <f t="shared" si="44"/>
        <v>-4.6907293245640282</v>
      </c>
      <c r="I83">
        <f t="shared" si="43"/>
        <v>1.1750708025180665</v>
      </c>
      <c r="J83">
        <f t="shared" si="45"/>
        <v>18.693873053828582</v>
      </c>
      <c r="P83">
        <f t="shared" si="46"/>
        <v>1.4601334504840688E-11</v>
      </c>
      <c r="Q83">
        <f t="shared" si="39"/>
        <v>6.17594216E-13</v>
      </c>
    </row>
    <row r="84" spans="1:35" x14ac:dyDescent="0.25">
      <c r="A84">
        <v>4.1861600000000001</v>
      </c>
      <c r="B84">
        <v>772.34252000000004</v>
      </c>
      <c r="C84" s="7">
        <f t="shared" si="38"/>
        <v>68.978880000000004</v>
      </c>
      <c r="D84">
        <f t="shared" si="40"/>
        <v>6.5863153755413313</v>
      </c>
      <c r="E84">
        <f t="shared" si="41"/>
        <v>8.5277130353270357E-3</v>
      </c>
      <c r="F84" s="23">
        <f t="shared" si="42"/>
        <v>0.13129871326901166</v>
      </c>
      <c r="H84">
        <f t="shared" si="44"/>
        <v>-4.7644340618284904</v>
      </c>
      <c r="I84">
        <f t="shared" si="43"/>
        <v>1.1746178568183663</v>
      </c>
      <c r="J84">
        <f t="shared" si="45"/>
        <v>18.692985539293637</v>
      </c>
      <c r="P84">
        <f t="shared" si="46"/>
        <v>1.4614567720898788E-11</v>
      </c>
      <c r="Q84">
        <f t="shared" si="39"/>
        <v>6.1787401600000016E-13</v>
      </c>
    </row>
    <row r="85" spans="1:35" x14ac:dyDescent="0.25">
      <c r="A85">
        <v>4.2395199999999997</v>
      </c>
      <c r="B85">
        <v>772.66273000000001</v>
      </c>
      <c r="C85" s="7">
        <f t="shared" si="38"/>
        <v>69.299089999999978</v>
      </c>
      <c r="D85">
        <f t="shared" si="40"/>
        <v>5.6951175406867849</v>
      </c>
      <c r="E85">
        <f t="shared" si="41"/>
        <v>7.3707677613579015E-3</v>
      </c>
      <c r="F85" s="23">
        <f t="shared" si="42"/>
        <v>0.13119211451438412</v>
      </c>
      <c r="H85">
        <f t="shared" si="44"/>
        <v>-4.9102334043452958</v>
      </c>
      <c r="I85">
        <f t="shared" si="43"/>
        <v>1.1742033468842927</v>
      </c>
      <c r="J85">
        <f t="shared" si="45"/>
        <v>18.69217332988131</v>
      </c>
      <c r="P85">
        <f t="shared" si="46"/>
        <v>1.4626688511110797E-11</v>
      </c>
      <c r="Q85">
        <f t="shared" si="39"/>
        <v>6.1813018400000013E-13</v>
      </c>
    </row>
    <row r="86" spans="1:35" x14ac:dyDescent="0.25">
      <c r="A86">
        <v>4.2967599999999999</v>
      </c>
      <c r="B86">
        <v>772.97239999999999</v>
      </c>
      <c r="C86" s="7">
        <f t="shared" si="38"/>
        <v>69.608759999999961</v>
      </c>
      <c r="D86">
        <f t="shared" si="40"/>
        <v>5.7801994828217103</v>
      </c>
      <c r="E86">
        <f t="shared" si="41"/>
        <v>7.4778859928526682E-3</v>
      </c>
      <c r="F86" s="23">
        <f t="shared" si="42"/>
        <v>0.13108914800203081</v>
      </c>
      <c r="H86">
        <f t="shared" si="44"/>
        <v>-4.8958051482170521</v>
      </c>
      <c r="I86">
        <f t="shared" si="43"/>
        <v>1.173802644279309</v>
      </c>
      <c r="J86">
        <f t="shared" si="45"/>
        <v>18.691388168816772</v>
      </c>
      <c r="P86">
        <f t="shared" si="46"/>
        <v>1.4638415113463121E-11</v>
      </c>
      <c r="Q86">
        <f t="shared" si="39"/>
        <v>6.1837792000000011E-13</v>
      </c>
    </row>
    <row r="87" spans="1:35" x14ac:dyDescent="0.25">
      <c r="A87">
        <v>4.3478000000000003</v>
      </c>
      <c r="B87">
        <v>773.28860999999995</v>
      </c>
      <c r="C87" s="7">
        <f t="shared" si="38"/>
        <v>69.924969999999917</v>
      </c>
      <c r="D87">
        <f t="shared" si="40"/>
        <v>6.5066811838069505</v>
      </c>
      <c r="E87">
        <f t="shared" si="41"/>
        <v>8.4142984904522922E-3</v>
      </c>
      <c r="F87" s="23">
        <f t="shared" si="42"/>
        <v>0.13098413196841444</v>
      </c>
      <c r="H87">
        <f t="shared" si="44"/>
        <v>-4.7778228189911465</v>
      </c>
      <c r="I87">
        <f t="shared" si="43"/>
        <v>1.1733936447509632</v>
      </c>
      <c r="J87">
        <f t="shared" si="45"/>
        <v>18.690586743816489</v>
      </c>
      <c r="P87">
        <f t="shared" si="46"/>
        <v>1.4650394221715437E-11</v>
      </c>
      <c r="Q87">
        <f t="shared" si="39"/>
        <v>6.1863088799999995E-13</v>
      </c>
    </row>
    <row r="88" spans="1:35" x14ac:dyDescent="0.25">
      <c r="A88">
        <v>4.3977899999999996</v>
      </c>
      <c r="B88">
        <v>773.62977000000001</v>
      </c>
      <c r="C88" s="7">
        <f t="shared" si="38"/>
        <v>70.266129999999976</v>
      </c>
      <c r="D88">
        <f t="shared" si="40"/>
        <v>7.0226028079261242</v>
      </c>
      <c r="E88">
        <f t="shared" si="41"/>
        <v>9.0774723003822933E-3</v>
      </c>
      <c r="F88" s="23">
        <f t="shared" si="42"/>
        <v>0.13087097130638467</v>
      </c>
      <c r="H88">
        <f t="shared" si="44"/>
        <v>-4.7019595061392883</v>
      </c>
      <c r="I88">
        <f t="shared" si="43"/>
        <v>1.1729525613453702</v>
      </c>
      <c r="J88">
        <f t="shared" si="45"/>
        <v>18.689722443921937</v>
      </c>
      <c r="P88">
        <f t="shared" si="46"/>
        <v>1.4663324015241201E-11</v>
      </c>
      <c r="Q88">
        <f t="shared" si="39"/>
        <v>6.1890381600000009E-13</v>
      </c>
    </row>
    <row r="89" spans="1:35" x14ac:dyDescent="0.25">
      <c r="A89">
        <v>4.4482299999999997</v>
      </c>
      <c r="B89">
        <v>773.99388999999996</v>
      </c>
      <c r="C89" s="7">
        <f t="shared" si="38"/>
        <v>70.630249999999933</v>
      </c>
      <c r="D89">
        <f t="shared" si="40"/>
        <v>7.0602700096436006</v>
      </c>
      <c r="E89">
        <f t="shared" si="41"/>
        <v>9.1218678866361591E-3</v>
      </c>
      <c r="F89" s="23">
        <f t="shared" si="42"/>
        <v>0.13075035668070395</v>
      </c>
      <c r="H89">
        <f t="shared" si="44"/>
        <v>-4.6970806837358801</v>
      </c>
      <c r="I89">
        <f t="shared" si="43"/>
        <v>1.1724820076510083</v>
      </c>
      <c r="J89">
        <f t="shared" si="45"/>
        <v>18.688800388865079</v>
      </c>
      <c r="P89">
        <f t="shared" si="46"/>
        <v>1.4677130273054636E-11</v>
      </c>
      <c r="Q89">
        <f t="shared" si="39"/>
        <v>6.1919511200000005E-13</v>
      </c>
    </row>
    <row r="90" spans="1:35" x14ac:dyDescent="0.25">
      <c r="A90">
        <v>4.5014900000000004</v>
      </c>
      <c r="B90">
        <v>774.36192000000005</v>
      </c>
      <c r="C90" s="7">
        <f t="shared" si="38"/>
        <v>70.998280000000022</v>
      </c>
      <c r="D90">
        <f t="shared" si="40"/>
        <v>6.6973349010387428</v>
      </c>
      <c r="E90">
        <f t="shared" si="41"/>
        <v>8.6488432967348691E-3</v>
      </c>
      <c r="F90" s="23">
        <f t="shared" si="42"/>
        <v>0.13062861625225511</v>
      </c>
      <c r="H90">
        <f t="shared" si="44"/>
        <v>-4.7503296899008802</v>
      </c>
      <c r="I90">
        <f t="shared" si="43"/>
        <v>1.1720066259418693</v>
      </c>
      <c r="J90">
        <f t="shared" si="45"/>
        <v>18.687868864527939</v>
      </c>
      <c r="P90">
        <f t="shared" si="46"/>
        <v>1.4691091387079122E-11</v>
      </c>
      <c r="Q90">
        <f t="shared" si="39"/>
        <v>6.194895360000001E-13</v>
      </c>
    </row>
    <row r="91" spans="1:35" x14ac:dyDescent="0.25">
      <c r="A91">
        <v>4.5502900000000004</v>
      </c>
      <c r="B91">
        <v>774.67741999999998</v>
      </c>
      <c r="C91" s="7">
        <f t="shared" si="38"/>
        <v>71.313779999999952</v>
      </c>
      <c r="D91">
        <f t="shared" si="40"/>
        <v>6.0072948328261475</v>
      </c>
      <c r="E91">
        <f t="shared" si="41"/>
        <v>7.7545758760157847E-3</v>
      </c>
      <c r="F91" s="23">
        <f t="shared" si="42"/>
        <v>0.13052438751630344</v>
      </c>
      <c r="H91">
        <f t="shared" si="44"/>
        <v>-4.8594721742404685</v>
      </c>
      <c r="I91">
        <f t="shared" si="43"/>
        <v>1.171599276685205</v>
      </c>
      <c r="J91">
        <f t="shared" si="45"/>
        <v>18.687070644787159</v>
      </c>
      <c r="P91">
        <f t="shared" si="46"/>
        <v>1.4703065073917483E-11</v>
      </c>
      <c r="Q91">
        <f t="shared" si="39"/>
        <v>6.19741936E-13</v>
      </c>
    </row>
    <row r="92" spans="1:35" x14ac:dyDescent="0.25">
      <c r="A92">
        <v>4.6001899999999996</v>
      </c>
      <c r="B92">
        <v>774.95483999999999</v>
      </c>
      <c r="C92" s="7">
        <f t="shared" si="38"/>
        <v>71.591199999999958</v>
      </c>
      <c r="D92">
        <f t="shared" si="40"/>
        <v>5.5287920630055707</v>
      </c>
      <c r="E92">
        <f t="shared" si="41"/>
        <v>7.1343409675402123E-3</v>
      </c>
      <c r="F92" s="23">
        <f t="shared" si="42"/>
        <v>0.13043284195827543</v>
      </c>
      <c r="H92">
        <f t="shared" si="44"/>
        <v>-4.9428353984664843</v>
      </c>
      <c r="I92">
        <f t="shared" si="43"/>
        <v>1.1712412304355142</v>
      </c>
      <c r="J92">
        <f t="shared" si="45"/>
        <v>18.686369031254799</v>
      </c>
      <c r="P92">
        <f t="shared" si="46"/>
        <v>1.471359759896593E-11</v>
      </c>
      <c r="Q92">
        <f t="shared" si="39"/>
        <v>6.1996387200000013E-13</v>
      </c>
    </row>
    <row r="93" spans="1:35" x14ac:dyDescent="0.25">
      <c r="A93">
        <v>4.6480600000000001</v>
      </c>
      <c r="B93">
        <v>775.21797000000004</v>
      </c>
      <c r="C93" s="7">
        <f t="shared" si="38"/>
        <v>71.854330000000004</v>
      </c>
      <c r="D93">
        <f t="shared" si="40"/>
        <v>5.2224775433465549</v>
      </c>
      <c r="E93">
        <f t="shared" si="41"/>
        <v>6.7367859691727155E-3</v>
      </c>
      <c r="F93" s="23">
        <f t="shared" si="42"/>
        <v>0.13034610092400434</v>
      </c>
      <c r="H93">
        <f t="shared" si="44"/>
        <v>-5.0001723269646021</v>
      </c>
      <c r="I93">
        <f t="shared" si="43"/>
        <v>1.1709017456928124</v>
      </c>
      <c r="J93">
        <f t="shared" si="45"/>
        <v>18.685703785537402</v>
      </c>
      <c r="P93">
        <f t="shared" si="46"/>
        <v>1.4723591074767564E-11</v>
      </c>
      <c r="Q93">
        <f t="shared" si="39"/>
        <v>6.2017437600000004E-13</v>
      </c>
    </row>
    <row r="94" spans="1:35" x14ac:dyDescent="0.25">
      <c r="A94">
        <v>4.6959299999999997</v>
      </c>
      <c r="B94">
        <v>775.45483999999999</v>
      </c>
      <c r="C94" s="7">
        <f t="shared" si="38"/>
        <v>72.091199999999958</v>
      </c>
      <c r="D94">
        <f t="shared" si="40"/>
        <v>5.040413436692555</v>
      </c>
      <c r="E94">
        <f t="shared" si="41"/>
        <v>6.4999445186163969E-3</v>
      </c>
      <c r="F94" s="23">
        <f t="shared" si="42"/>
        <v>0.13026809051612034</v>
      </c>
      <c r="H94">
        <f t="shared" si="44"/>
        <v>-5.0359616377144514</v>
      </c>
      <c r="I94">
        <f t="shared" si="43"/>
        <v>1.1705962395848326</v>
      </c>
      <c r="J94">
        <f t="shared" si="45"/>
        <v>18.685105119672102</v>
      </c>
      <c r="P94">
        <f t="shared" si="46"/>
        <v>1.4732590117545929E-11</v>
      </c>
      <c r="Q94">
        <f t="shared" si="39"/>
        <v>6.20363872E-13</v>
      </c>
    </row>
    <row r="95" spans="1:35" x14ac:dyDescent="0.25">
      <c r="A95">
        <v>4.7448100000000002</v>
      </c>
      <c r="B95">
        <v>775.70563000000004</v>
      </c>
      <c r="C95" s="7">
        <f t="shared" si="38"/>
        <v>72.34199000000001</v>
      </c>
      <c r="D95">
        <f t="shared" si="40"/>
        <v>6.5473145780049453</v>
      </c>
      <c r="E95">
        <f t="shared" si="41"/>
        <v>8.4404628828141214E-3</v>
      </c>
      <c r="F95" s="23">
        <f t="shared" si="42"/>
        <v>0.13018557202918585</v>
      </c>
      <c r="H95">
        <f t="shared" si="44"/>
        <v>-4.7747181279428226</v>
      </c>
      <c r="I95">
        <f t="shared" si="43"/>
        <v>1.1702728816692685</v>
      </c>
      <c r="J95">
        <f t="shared" si="45"/>
        <v>18.684471467690486</v>
      </c>
      <c r="P95">
        <f t="shared" si="46"/>
        <v>1.4742120998135579E-11</v>
      </c>
      <c r="Q95">
        <f t="shared" si="39"/>
        <v>6.2056450400000018E-13</v>
      </c>
    </row>
    <row r="96" spans="1:35" x14ac:dyDescent="0.25">
      <c r="A96">
        <v>4.7936800000000002</v>
      </c>
      <c r="B96">
        <v>776.09483999999998</v>
      </c>
      <c r="C96" s="7">
        <f t="shared" si="38"/>
        <v>72.731199999999944</v>
      </c>
      <c r="D96">
        <f t="shared" si="40"/>
        <v>8.4222061408038158</v>
      </c>
      <c r="E96">
        <f t="shared" si="41"/>
        <v>1.0852032131541831E-2</v>
      </c>
      <c r="F96" s="23">
        <f t="shared" si="42"/>
        <v>0.13005766382841907</v>
      </c>
      <c r="H96">
        <f t="shared" si="44"/>
        <v>-4.5234029233031938</v>
      </c>
      <c r="I96">
        <f t="shared" si="43"/>
        <v>1.1697712578781512</v>
      </c>
      <c r="J96">
        <f t="shared" si="45"/>
        <v>18.683488477983609</v>
      </c>
      <c r="P96">
        <f t="shared" si="46"/>
        <v>1.4756918416528326E-11</v>
      </c>
      <c r="Q96">
        <f t="shared" si="39"/>
        <v>6.2087587200000001E-13</v>
      </c>
    </row>
    <row r="97" spans="1:17" x14ac:dyDescent="0.25">
      <c r="A97">
        <v>4.8415400000000002</v>
      </c>
      <c r="B97">
        <v>776.52030999999999</v>
      </c>
      <c r="C97" s="7">
        <f t="shared" si="38"/>
        <v>73.156669999999963</v>
      </c>
      <c r="D97">
        <f t="shared" si="40"/>
        <v>8.70676691729407</v>
      </c>
      <c r="E97">
        <f t="shared" si="41"/>
        <v>1.1212542421838357E-2</v>
      </c>
      <c r="F97" s="23">
        <f t="shared" si="42"/>
        <v>0.12991805488464864</v>
      </c>
      <c r="H97">
        <f t="shared" si="44"/>
        <v>-4.4907222681628314</v>
      </c>
      <c r="I97">
        <f t="shared" si="43"/>
        <v>1.1692231890012432</v>
      </c>
      <c r="J97">
        <f t="shared" si="45"/>
        <v>18.682414462626468</v>
      </c>
      <c r="P97">
        <f t="shared" si="46"/>
        <v>1.4773102900141159E-11</v>
      </c>
      <c r="Q97">
        <f t="shared" si="39"/>
        <v>6.2121624800000007E-13</v>
      </c>
    </row>
    <row r="98" spans="1:17" x14ac:dyDescent="0.25">
      <c r="A98">
        <v>4.8907699999999998</v>
      </c>
      <c r="B98">
        <v>776.94018000000005</v>
      </c>
      <c r="C98" s="7">
        <f t="shared" ref="C98:C100" si="47">B98-$B$2</f>
        <v>73.576540000000023</v>
      </c>
      <c r="D98">
        <f t="shared" si="40"/>
        <v>13.05472993748025</v>
      </c>
      <c r="E98">
        <f t="shared" si="41"/>
        <v>1.6802747847949179E-2</v>
      </c>
      <c r="F98" s="23">
        <f t="shared" si="42"/>
        <v>0.12978050375078301</v>
      </c>
      <c r="H98">
        <f t="shared" si="44"/>
        <v>-4.0862128435698635</v>
      </c>
      <c r="I98">
        <f t="shared" si="43"/>
        <v>1.1686826280756006</v>
      </c>
      <c r="J98">
        <f t="shared" si="45"/>
        <v>18.681355148724606</v>
      </c>
      <c r="P98">
        <f t="shared" si="46"/>
        <v>1.4789083060811597E-11</v>
      </c>
      <c r="Q98">
        <f t="shared" si="39"/>
        <v>6.2155214400000013E-13</v>
      </c>
    </row>
    <row r="99" spans="1:17" x14ac:dyDescent="0.25">
      <c r="A99">
        <v>4.9391100000000003</v>
      </c>
      <c r="B99">
        <v>777.79405999999994</v>
      </c>
      <c r="C99" s="7">
        <f t="shared" si="47"/>
        <v>74.430419999999913</v>
      </c>
      <c r="D99">
        <f t="shared" si="40"/>
        <v>12.840708812260118</v>
      </c>
      <c r="E99">
        <f t="shared" ref="E99:E100" si="48">(1/B99)*D99</f>
        <v>1.6509137151626125E-2</v>
      </c>
      <c r="F99" s="23">
        <f t="shared" si="42"/>
        <v>0.12950144227113819</v>
      </c>
      <c r="H99">
        <f t="shared" si="44"/>
        <v>-4.1038412845826153</v>
      </c>
      <c r="I99">
        <f t="shared" si="43"/>
        <v>1.1675842022685232</v>
      </c>
      <c r="J99">
        <f t="shared" si="45"/>
        <v>18.679202576270715</v>
      </c>
      <c r="P99">
        <f t="shared" si="46"/>
        <v>1.482160819439645E-11</v>
      </c>
      <c r="Q99">
        <f t="shared" si="39"/>
        <v>6.2223524800000013E-13</v>
      </c>
    </row>
    <row r="100" spans="1:17" x14ac:dyDescent="0.25">
      <c r="A100">
        <v>4.9951699999999999</v>
      </c>
      <c r="B100">
        <v>778.28075000000001</v>
      </c>
      <c r="C100" s="7">
        <f t="shared" si="47"/>
        <v>74.91710999999998</v>
      </c>
      <c r="D100">
        <f t="shared" si="40"/>
        <v>157.47656156675998</v>
      </c>
      <c r="E100">
        <f t="shared" si="48"/>
        <v>0.20233901656537179</v>
      </c>
      <c r="F100" s="23">
        <f t="shared" si="42"/>
        <v>0.12934278687582251</v>
      </c>
      <c r="H100">
        <f t="shared" si="44"/>
        <v>-1.5978106885237469</v>
      </c>
      <c r="I100">
        <f t="shared" si="43"/>
        <v>1.1669586667552703</v>
      </c>
      <c r="J100">
        <f t="shared" si="45"/>
        <v>18.677976700648863</v>
      </c>
      <c r="P100">
        <f t="shared" si="46"/>
        <v>1.4840162682603785E-11</v>
      </c>
      <c r="Q100">
        <f t="shared" si="39"/>
        <v>6.2262460000000016E-13</v>
      </c>
    </row>
    <row r="122" spans="44:53" ht="15.75" thickBot="1" x14ac:dyDescent="0.3">
      <c r="AS122" s="81" t="s">
        <v>21</v>
      </c>
      <c r="AT122" s="81"/>
      <c r="AU122" s="81"/>
    </row>
    <row r="123" spans="44:53" x14ac:dyDescent="0.25">
      <c r="AR123" s="33"/>
      <c r="AS123" s="31" t="s">
        <v>12</v>
      </c>
      <c r="AT123" s="31" t="s">
        <v>14</v>
      </c>
      <c r="AU123" s="32" t="s">
        <v>15</v>
      </c>
      <c r="AW123" t="s">
        <v>31</v>
      </c>
      <c r="BA123" t="s">
        <v>31</v>
      </c>
    </row>
    <row r="124" spans="44:53" x14ac:dyDescent="0.25">
      <c r="AR124" s="16" t="s">
        <v>38</v>
      </c>
      <c r="AS124" s="34">
        <f>AVERAGE(AS64:AU64)</f>
        <v>0.16206966666666667</v>
      </c>
      <c r="AT124" s="34">
        <f>AVERAGE(AV64:AX64)</f>
        <v>0.13397499999999998</v>
      </c>
      <c r="AU124" s="35">
        <f>AVERAGE(AY64:BA64)</f>
        <v>0.12103933333333333</v>
      </c>
      <c r="AW124">
        <f>(AU124-AT124)/AT124*100</f>
        <v>-9.655283946009817</v>
      </c>
      <c r="BA124">
        <f>(AZ64-AW64)/AW64*100</f>
        <v>-10.081559732794773</v>
      </c>
    </row>
    <row r="125" spans="44:53" x14ac:dyDescent="0.25">
      <c r="AR125" s="16" t="s">
        <v>39</v>
      </c>
      <c r="AS125" s="34">
        <f>AVERAGE(AS65:AU65)</f>
        <v>0.17244199999999998</v>
      </c>
      <c r="AT125" s="34">
        <f t="shared" ref="AT125:AT127" si="49">AVERAGE(AV65:AX65)</f>
        <v>0.14310999999999999</v>
      </c>
      <c r="AU125" s="35">
        <f t="shared" ref="AU125:AU127" si="50">AVERAGE(AY65:BA65)</f>
        <v>0.12391399999999998</v>
      </c>
      <c r="AW125">
        <f t="shared" ref="AW125:AW127" si="51">(AU125-AT125)/AT125*100</f>
        <v>-13.413458179023133</v>
      </c>
      <c r="BA125">
        <f t="shared" ref="BA125:BA127" si="52">(AZ65-AW65)/AW65*100</f>
        <v>-16.606850412906386</v>
      </c>
    </row>
    <row r="126" spans="44:53" x14ac:dyDescent="0.25">
      <c r="AR126" s="16" t="s">
        <v>40</v>
      </c>
      <c r="AS126" s="34">
        <f t="shared" ref="AS126" si="53">AVERAGE(AS66:AU66)</f>
        <v>0.13779533333333335</v>
      </c>
      <c r="AT126" s="34">
        <f t="shared" si="49"/>
        <v>0.10540033333333333</v>
      </c>
      <c r="AU126" s="35">
        <f t="shared" si="50"/>
        <v>9.2025333333333334E-2</v>
      </c>
      <c r="AW126">
        <f t="shared" si="51"/>
        <v>-12.689713188762841</v>
      </c>
      <c r="BA126">
        <f t="shared" si="52"/>
        <v>-14.073709980811586</v>
      </c>
    </row>
    <row r="127" spans="44:53" ht="15.75" thickBot="1" x14ac:dyDescent="0.3">
      <c r="AR127" s="37" t="s">
        <v>41</v>
      </c>
      <c r="AS127" s="34">
        <f>AVERAGE(AS67:AU67)</f>
        <v>0.53834566666666672</v>
      </c>
      <c r="AT127" s="34">
        <f t="shared" si="49"/>
        <v>0.17356033333333332</v>
      </c>
      <c r="AU127" s="35">
        <f t="shared" si="50"/>
        <v>0.17014899999999999</v>
      </c>
      <c r="AW127">
        <f t="shared" si="51"/>
        <v>-1.9655028702794928</v>
      </c>
      <c r="BA127">
        <f t="shared" si="52"/>
        <v>13.813495256907347</v>
      </c>
    </row>
  </sheetData>
  <mergeCells count="46">
    <mergeCell ref="AF80:AG80"/>
    <mergeCell ref="AF81:AG81"/>
    <mergeCell ref="AH78:AI78"/>
    <mergeCell ref="AH79:AI79"/>
    <mergeCell ref="AH81:AI81"/>
    <mergeCell ref="AH80:AI80"/>
    <mergeCell ref="AE77:AG77"/>
    <mergeCell ref="AH77:AI77"/>
    <mergeCell ref="AF78:AG78"/>
    <mergeCell ref="AF79:AG79"/>
    <mergeCell ref="U77:W77"/>
    <mergeCell ref="V78:W78"/>
    <mergeCell ref="V79:W79"/>
    <mergeCell ref="X77:Y77"/>
    <mergeCell ref="X78:Y79"/>
    <mergeCell ref="BN62:BN63"/>
    <mergeCell ref="AS122:AU122"/>
    <mergeCell ref="BD61:BM61"/>
    <mergeCell ref="BE62:BG62"/>
    <mergeCell ref="BH62:BJ62"/>
    <mergeCell ref="BK62:BM62"/>
    <mergeCell ref="BB62:BB63"/>
    <mergeCell ref="U21:W21"/>
    <mergeCell ref="U36:W36"/>
    <mergeCell ref="T20:W20"/>
    <mergeCell ref="T35:W35"/>
    <mergeCell ref="Z36:AB36"/>
    <mergeCell ref="Y35:AB35"/>
    <mergeCell ref="Y20:AB20"/>
    <mergeCell ref="Z21:AB21"/>
    <mergeCell ref="CD61:CM61"/>
    <mergeCell ref="CE62:CG62"/>
    <mergeCell ref="CH62:CJ62"/>
    <mergeCell ref="CK62:CM62"/>
    <mergeCell ref="AU20:AX20"/>
    <mergeCell ref="AV21:AX21"/>
    <mergeCell ref="AU37:AX37"/>
    <mergeCell ref="AV38:AX38"/>
    <mergeCell ref="BP61:BY61"/>
    <mergeCell ref="BQ62:BS62"/>
    <mergeCell ref="BT62:BV62"/>
    <mergeCell ref="BW62:BY62"/>
    <mergeCell ref="AS62:AU62"/>
    <mergeCell ref="AV62:AX62"/>
    <mergeCell ref="AY62:BA62"/>
    <mergeCell ref="AR61:BA6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B2E0-BA43-4DFF-BEA6-936AB996112D}">
  <dimension ref="A1:AX101"/>
  <sheetViews>
    <sheetView zoomScaleNormal="100" workbookViewId="0">
      <pane ySplit="1" topLeftCell="A2" activePane="bottomLeft" state="frozen"/>
      <selection pane="bottomLeft" activeCell="B19" sqref="B19"/>
    </sheetView>
  </sheetViews>
  <sheetFormatPr defaultRowHeight="15" x14ac:dyDescent="0.25"/>
  <cols>
    <col min="2" max="2" width="13.28515625" customWidth="1"/>
    <col min="3" max="3" width="20.85546875" style="7" bestFit="1" customWidth="1"/>
    <col min="4" max="4" width="12.7109375" customWidth="1"/>
    <col min="5" max="5" width="13.28515625" customWidth="1"/>
    <col min="6" max="6" width="18.7109375" style="23" bestFit="1" customWidth="1"/>
    <col min="8" max="8" width="13.140625" customWidth="1"/>
    <col min="9" max="9" width="15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1865.60475</v>
      </c>
      <c r="C2" s="7">
        <f>B2-$B$2</f>
        <v>0</v>
      </c>
    </row>
    <row r="3" spans="1:10" x14ac:dyDescent="0.25">
      <c r="A3">
        <v>5.5050000000000002E-2</v>
      </c>
      <c r="B3">
        <v>1872.5439100000001</v>
      </c>
      <c r="C3" s="7">
        <f t="shared" ref="C3:C66" si="0">B3-$B$2</f>
        <v>6.939160000000129</v>
      </c>
      <c r="D3" s="5">
        <f>(B4-B2)/(A4-A2)</f>
        <v>122.93357464016006</v>
      </c>
      <c r="E3" s="5">
        <f>(1/B3)*D3</f>
        <v>6.5650569785655949E-2</v>
      </c>
      <c r="F3" s="23">
        <f t="shared" ref="F3:F66" si="1">((0.0125)/((0.0000008*B3*0.000000001)+(0.0000000245*0.000000001*B3^2)))*10^-9</f>
        <v>0.1430118536483595</v>
      </c>
      <c r="H3">
        <f>LN(E3)</f>
        <v>-2.7234089991292443</v>
      </c>
      <c r="I3">
        <f>LN((0.0125)/((0.0000008*B3)+(0.0000000245*B3^2)))</f>
        <v>-1.9448277595117647</v>
      </c>
      <c r="J3">
        <f>LN(F3*10^9)</f>
        <v>18.778438077434647</v>
      </c>
    </row>
    <row r="4" spans="1:10" x14ac:dyDescent="0.25">
      <c r="A4">
        <v>0.10609</v>
      </c>
      <c r="B4">
        <v>1878.6466499999999</v>
      </c>
      <c r="C4" s="7">
        <f t="shared" si="0"/>
        <v>13.041899999999941</v>
      </c>
      <c r="D4" s="5">
        <f t="shared" ref="D4:D67" si="2">(B5-B3)/(A5-A3)</f>
        <v>118.29719890787712</v>
      </c>
      <c r="E4" s="5">
        <f t="shared" ref="E4:E67" si="3">(1/B4)*D4</f>
        <v>6.2969371546201677E-2</v>
      </c>
      <c r="F4" s="23">
        <f t="shared" si="1"/>
        <v>0.14209213247117103</v>
      </c>
      <c r="H4">
        <f t="shared" ref="H4:H67" si="4">LN(E4)</f>
        <v>-2.7651068367408853</v>
      </c>
      <c r="I4">
        <f t="shared" ref="I4:I67" si="5">LN((0.0125)/((0.0000008*B4)+(0.0000000245*B4^2)))</f>
        <v>-1.951279611554201</v>
      </c>
      <c r="J4">
        <f t="shared" ref="J4:J67" si="6">LN(F4*10^9)</f>
        <v>18.771986225392212</v>
      </c>
    </row>
    <row r="5" spans="1:10" x14ac:dyDescent="0.25">
      <c r="A5">
        <v>0.15393999999999999</v>
      </c>
      <c r="B5">
        <v>1884.2423200000001</v>
      </c>
      <c r="C5" s="7">
        <f t="shared" si="0"/>
        <v>18.637570000000096</v>
      </c>
      <c r="D5" s="5">
        <f t="shared" si="2"/>
        <v>109.50982576985591</v>
      </c>
      <c r="E5" s="5">
        <f t="shared" si="3"/>
        <v>5.8118759252714328E-2</v>
      </c>
      <c r="F5" s="23">
        <f t="shared" si="1"/>
        <v>0.14125660493602774</v>
      </c>
      <c r="H5">
        <f t="shared" si="4"/>
        <v>-2.8452667885341776</v>
      </c>
      <c r="I5">
        <f t="shared" si="5"/>
        <v>-1.957177149439784</v>
      </c>
      <c r="J5">
        <f t="shared" si="6"/>
        <v>18.766088687506628</v>
      </c>
    </row>
    <row r="6" spans="1:10" x14ac:dyDescent="0.25">
      <c r="A6">
        <v>0.20480999999999999</v>
      </c>
      <c r="B6">
        <v>1889.4574600000001</v>
      </c>
      <c r="C6" s="7">
        <f t="shared" si="0"/>
        <v>23.852710000000116</v>
      </c>
      <c r="D6" s="5">
        <f t="shared" si="2"/>
        <v>100.7617567432049</v>
      </c>
      <c r="E6" s="5">
        <f t="shared" si="3"/>
        <v>5.3328407162553902E-2</v>
      </c>
      <c r="F6" s="23">
        <f t="shared" si="1"/>
        <v>0.14048451426501266</v>
      </c>
      <c r="H6">
        <f t="shared" si="4"/>
        <v>-2.9312861223845084</v>
      </c>
      <c r="I6">
        <f t="shared" si="5"/>
        <v>-1.9626580150372281</v>
      </c>
      <c r="J6">
        <f t="shared" si="6"/>
        <v>18.760607821909183</v>
      </c>
    </row>
    <row r="7" spans="1:10" x14ac:dyDescent="0.25">
      <c r="A7">
        <v>0.25367000000000001</v>
      </c>
      <c r="B7">
        <v>1894.2912899999999</v>
      </c>
      <c r="C7" s="7">
        <f t="shared" si="0"/>
        <v>28.686539999999923</v>
      </c>
      <c r="D7" s="5">
        <f t="shared" si="2"/>
        <v>95.723045477770683</v>
      </c>
      <c r="E7" s="5">
        <f t="shared" si="3"/>
        <v>5.0532379039641098E-2</v>
      </c>
      <c r="F7" s="23">
        <f t="shared" si="1"/>
        <v>0.13977451485942899</v>
      </c>
      <c r="H7">
        <f t="shared" si="4"/>
        <v>-2.9851409790601089</v>
      </c>
      <c r="I7">
        <f t="shared" si="5"/>
        <v>-1.9677247629434249</v>
      </c>
      <c r="J7">
        <f t="shared" si="6"/>
        <v>18.755541074002988</v>
      </c>
    </row>
    <row r="8" spans="1:10" x14ac:dyDescent="0.25">
      <c r="A8">
        <v>0.30265999999999998</v>
      </c>
      <c r="B8">
        <v>1898.8239599999999</v>
      </c>
      <c r="C8" s="7">
        <f t="shared" si="0"/>
        <v>33.219209999999975</v>
      </c>
      <c r="D8" s="5">
        <f t="shared" si="2"/>
        <v>91.103017902814059</v>
      </c>
      <c r="E8" s="5">
        <f t="shared" si="3"/>
        <v>4.7978654062704192E-2</v>
      </c>
      <c r="F8" s="23">
        <f t="shared" si="1"/>
        <v>0.13911362892066839</v>
      </c>
      <c r="H8">
        <f t="shared" si="4"/>
        <v>-3.0369990740127375</v>
      </c>
      <c r="I8">
        <f t="shared" si="5"/>
        <v>-1.972464205552122</v>
      </c>
      <c r="J8">
        <f t="shared" si="6"/>
        <v>18.750801631394289</v>
      </c>
    </row>
    <row r="9" spans="1:10" x14ac:dyDescent="0.25">
      <c r="A9">
        <v>0.35142000000000001</v>
      </c>
      <c r="B9">
        <v>1903.19661</v>
      </c>
      <c r="C9" s="7">
        <f t="shared" si="0"/>
        <v>37.591859999999997</v>
      </c>
      <c r="D9" s="5">
        <f t="shared" si="2"/>
        <v>87.479208924949276</v>
      </c>
      <c r="E9" s="5">
        <f t="shared" si="3"/>
        <v>4.5964357263619374E-2</v>
      </c>
      <c r="F9" s="23">
        <f t="shared" si="1"/>
        <v>0.13848050675445869</v>
      </c>
      <c r="H9">
        <f t="shared" si="4"/>
        <v>-3.079889024933566</v>
      </c>
      <c r="I9">
        <f t="shared" si="5"/>
        <v>-1.9770257087154868</v>
      </c>
      <c r="J9">
        <f t="shared" si="6"/>
        <v>18.746240128230923</v>
      </c>
    </row>
    <row r="10" spans="1:10" x14ac:dyDescent="0.25">
      <c r="A10">
        <v>0.40126000000000001</v>
      </c>
      <c r="B10">
        <v>1907.4494099999999</v>
      </c>
      <c r="C10" s="7">
        <f t="shared" si="0"/>
        <v>41.844659999999976</v>
      </c>
      <c r="D10" s="5">
        <f t="shared" si="2"/>
        <v>85.428137344272983</v>
      </c>
      <c r="E10" s="5">
        <f t="shared" si="3"/>
        <v>4.4786580916068956E-2</v>
      </c>
      <c r="F10" s="23">
        <f t="shared" si="1"/>
        <v>0.13786887491059063</v>
      </c>
      <c r="H10">
        <f t="shared" si="4"/>
        <v>-3.1058467175536646</v>
      </c>
      <c r="I10">
        <f t="shared" si="5"/>
        <v>-1.9814522273411399</v>
      </c>
      <c r="J10">
        <f t="shared" si="6"/>
        <v>18.74181360960527</v>
      </c>
    </row>
    <row r="11" spans="1:10" x14ac:dyDescent="0.25">
      <c r="A11">
        <v>0.45014999999999999</v>
      </c>
      <c r="B11">
        <v>1911.63093</v>
      </c>
      <c r="C11" s="7">
        <f t="shared" si="0"/>
        <v>46.026180000000068</v>
      </c>
      <c r="D11" s="5">
        <f t="shared" si="2"/>
        <v>83.298176949223034</v>
      </c>
      <c r="E11" s="5">
        <f t="shared" si="3"/>
        <v>4.3574403218733772E-2</v>
      </c>
      <c r="F11" s="23">
        <f t="shared" si="1"/>
        <v>0.13727143685823973</v>
      </c>
      <c r="H11">
        <f t="shared" si="4"/>
        <v>-3.1332853831664798</v>
      </c>
      <c r="I11">
        <f t="shared" si="5"/>
        <v>-1.9857950223861605</v>
      </c>
      <c r="J11">
        <f t="shared" si="6"/>
        <v>18.73747081456025</v>
      </c>
    </row>
    <row r="12" spans="1:10" x14ac:dyDescent="0.25">
      <c r="A12">
        <v>0.49835000000000002</v>
      </c>
      <c r="B12">
        <v>1915.53683</v>
      </c>
      <c r="C12" s="7">
        <f t="shared" si="0"/>
        <v>49.932080000000042</v>
      </c>
      <c r="D12" s="5">
        <f t="shared" si="2"/>
        <v>85.43468304361302</v>
      </c>
      <c r="E12" s="5">
        <f t="shared" si="3"/>
        <v>4.4600908583737865E-2</v>
      </c>
      <c r="F12" s="23">
        <f t="shared" si="1"/>
        <v>0.13671687927018741</v>
      </c>
      <c r="H12">
        <f t="shared" si="4"/>
        <v>-3.1100010483309339</v>
      </c>
      <c r="I12">
        <f t="shared" si="5"/>
        <v>-1.9898430661361062</v>
      </c>
      <c r="J12">
        <f t="shared" si="6"/>
        <v>18.733422770810304</v>
      </c>
    </row>
    <row r="13" spans="1:10" x14ac:dyDescent="0.25">
      <c r="A13">
        <v>0.54622000000000004</v>
      </c>
      <c r="B13">
        <v>1919.8386399999999</v>
      </c>
      <c r="C13" s="7">
        <f t="shared" si="0"/>
        <v>54.233889999999974</v>
      </c>
      <c r="D13" s="5">
        <f t="shared" si="2"/>
        <v>87.033570912095399</v>
      </c>
      <c r="E13" s="5">
        <f t="shared" si="3"/>
        <v>4.5333794777719129E-2</v>
      </c>
      <c r="F13" s="23">
        <f t="shared" si="1"/>
        <v>0.13610999049474495</v>
      </c>
      <c r="H13">
        <f t="shared" si="4"/>
        <v>-3.0937025030457246</v>
      </c>
      <c r="I13">
        <f t="shared" si="5"/>
        <v>-1.9942919664732539</v>
      </c>
      <c r="J13">
        <f t="shared" si="6"/>
        <v>18.728973870473158</v>
      </c>
    </row>
    <row r="14" spans="1:10" x14ac:dyDescent="0.25">
      <c r="A14">
        <v>0.59516000000000002</v>
      </c>
      <c r="B14">
        <v>1923.96255</v>
      </c>
      <c r="C14" s="7">
        <f t="shared" si="0"/>
        <v>58.357799999999997</v>
      </c>
      <c r="D14" s="5">
        <f t="shared" si="2"/>
        <v>82.523458307723516</v>
      </c>
      <c r="E14" s="5">
        <f t="shared" si="3"/>
        <v>4.2892445233782495E-2</v>
      </c>
      <c r="F14" s="23">
        <f t="shared" si="1"/>
        <v>0.13553198533308769</v>
      </c>
      <c r="H14">
        <f t="shared" si="4"/>
        <v>-3.1490595703325361</v>
      </c>
      <c r="I14">
        <f t="shared" si="5"/>
        <v>-1.998547612400043</v>
      </c>
      <c r="J14">
        <f t="shared" si="6"/>
        <v>18.724718224546368</v>
      </c>
    </row>
    <row r="15" spans="1:10" x14ac:dyDescent="0.25">
      <c r="A15">
        <v>0.64383999999999997</v>
      </c>
      <c r="B15">
        <v>1927.8945799999999</v>
      </c>
      <c r="C15" s="7">
        <f t="shared" si="0"/>
        <v>62.289829999999938</v>
      </c>
      <c r="D15" s="5">
        <f t="shared" si="2"/>
        <v>78.053726519896159</v>
      </c>
      <c r="E15" s="5">
        <f t="shared" si="3"/>
        <v>4.0486511726121541E-2</v>
      </c>
      <c r="F15" s="23">
        <f t="shared" si="1"/>
        <v>0.13498429609723325</v>
      </c>
      <c r="H15">
        <f t="shared" si="4"/>
        <v>-3.2067864041405145</v>
      </c>
      <c r="I15">
        <f t="shared" si="5"/>
        <v>-2.0025968325156884</v>
      </c>
      <c r="J15">
        <f t="shared" si="6"/>
        <v>18.720669004430722</v>
      </c>
    </row>
    <row r="16" spans="1:10" x14ac:dyDescent="0.25">
      <c r="A16">
        <v>0.69418000000000002</v>
      </c>
      <c r="B16">
        <v>1931.6914300000001</v>
      </c>
      <c r="C16" s="7">
        <f t="shared" si="0"/>
        <v>66.086680000000115</v>
      </c>
      <c r="D16" s="5">
        <f t="shared" si="2"/>
        <v>74.085754078791155</v>
      </c>
      <c r="E16" s="5">
        <f t="shared" si="3"/>
        <v>3.8352789129882485E-2</v>
      </c>
      <c r="F16" s="23">
        <f t="shared" si="1"/>
        <v>0.13445858058997756</v>
      </c>
      <c r="H16">
        <f t="shared" si="4"/>
        <v>-3.2609280255244628</v>
      </c>
      <c r="I16">
        <f t="shared" si="5"/>
        <v>-2.006499078370775</v>
      </c>
      <c r="J16">
        <f t="shared" si="6"/>
        <v>18.716766758575638</v>
      </c>
    </row>
    <row r="17" spans="1:29" x14ac:dyDescent="0.25">
      <c r="A17">
        <v>0.74436000000000002</v>
      </c>
      <c r="B17">
        <v>1935.34168</v>
      </c>
      <c r="C17" s="7">
        <f t="shared" si="0"/>
        <v>69.736930000000029</v>
      </c>
      <c r="D17" s="5">
        <f t="shared" si="2"/>
        <v>73.031429434874354</v>
      </c>
      <c r="E17" s="5">
        <f t="shared" si="3"/>
        <v>3.7735677472142466E-2</v>
      </c>
      <c r="F17" s="23">
        <f t="shared" si="1"/>
        <v>0.13395605381411993</v>
      </c>
      <c r="H17">
        <f t="shared" si="4"/>
        <v>-3.2771492799907387</v>
      </c>
      <c r="I17">
        <f t="shared" si="5"/>
        <v>-2.0102434894318013</v>
      </c>
      <c r="J17">
        <f t="shared" si="6"/>
        <v>18.71302234751461</v>
      </c>
    </row>
    <row r="18" spans="1:29" x14ac:dyDescent="0.25">
      <c r="A18">
        <v>0.79344999999999999</v>
      </c>
      <c r="B18">
        <v>1938.9412600000001</v>
      </c>
      <c r="C18" s="7">
        <f t="shared" si="0"/>
        <v>73.336510000000089</v>
      </c>
      <c r="D18" s="5">
        <f t="shared" si="2"/>
        <v>66.363882914055509</v>
      </c>
      <c r="E18" s="5">
        <f t="shared" si="3"/>
        <v>3.4226866116643218E-2</v>
      </c>
      <c r="F18" s="23">
        <f t="shared" si="1"/>
        <v>0.13346325658003846</v>
      </c>
      <c r="H18">
        <f t="shared" si="4"/>
        <v>-3.374744384337351</v>
      </c>
      <c r="I18">
        <f t="shared" si="5"/>
        <v>-2.0139290706352027</v>
      </c>
      <c r="J18">
        <f t="shared" si="6"/>
        <v>18.709336766311207</v>
      </c>
    </row>
    <row r="19" spans="1:29" x14ac:dyDescent="0.25">
      <c r="A19">
        <v>0.85128999999999999</v>
      </c>
      <c r="B19">
        <v>1942.43797</v>
      </c>
      <c r="C19" s="7">
        <f t="shared" si="0"/>
        <v>76.833219999999983</v>
      </c>
      <c r="D19" s="5">
        <f t="shared" si="2"/>
        <v>60.988742132789511</v>
      </c>
      <c r="E19" s="5">
        <f t="shared" si="3"/>
        <v>3.1398038482942911E-2</v>
      </c>
      <c r="F19" s="23">
        <f t="shared" si="1"/>
        <v>0.13298714202117029</v>
      </c>
      <c r="H19">
        <f t="shared" si="4"/>
        <v>-3.4610098567152652</v>
      </c>
      <c r="I19">
        <f t="shared" si="5"/>
        <v>-2.0175028319664148</v>
      </c>
      <c r="J19">
        <f t="shared" si="6"/>
        <v>18.705763004979996</v>
      </c>
    </row>
    <row r="20" spans="1:29" x14ac:dyDescent="0.25">
      <c r="A20">
        <v>0.90625999999999995</v>
      </c>
      <c r="B20">
        <v>1945.8214</v>
      </c>
      <c r="C20" s="7">
        <f t="shared" si="0"/>
        <v>80.216650000000072</v>
      </c>
      <c r="D20" s="5">
        <f t="shared" si="2"/>
        <v>63.240410178503694</v>
      </c>
      <c r="E20" s="5">
        <f t="shared" si="3"/>
        <v>3.2500624249740338E-2</v>
      </c>
      <c r="F20" s="23">
        <f t="shared" si="1"/>
        <v>0.13252887292881035</v>
      </c>
      <c r="H20">
        <f t="shared" si="4"/>
        <v>-3.4264959821465926</v>
      </c>
      <c r="I20">
        <f t="shared" si="5"/>
        <v>-2.0209547483978731</v>
      </c>
      <c r="J20">
        <f t="shared" si="6"/>
        <v>18.702311088548537</v>
      </c>
    </row>
    <row r="21" spans="1:29" x14ac:dyDescent="0.25">
      <c r="A21">
        <v>0.95660999999999996</v>
      </c>
      <c r="B21">
        <v>1949.09845</v>
      </c>
      <c r="C21" s="7">
        <f t="shared" si="0"/>
        <v>83.49369999999999</v>
      </c>
      <c r="D21" s="5">
        <f t="shared" si="2"/>
        <v>65.147220281465323</v>
      </c>
      <c r="E21" s="5">
        <f t="shared" si="3"/>
        <v>3.3424284074242284E-2</v>
      </c>
      <c r="F21" s="23">
        <f t="shared" si="1"/>
        <v>0.13208726704193416</v>
      </c>
      <c r="H21">
        <f t="shared" si="4"/>
        <v>-3.3984725750943543</v>
      </c>
      <c r="I21">
        <f t="shared" si="5"/>
        <v>-2.0242924608812793</v>
      </c>
      <c r="J21">
        <f t="shared" si="6"/>
        <v>18.698973376065133</v>
      </c>
    </row>
    <row r="22" spans="1:29" x14ac:dyDescent="0.25">
      <c r="A22">
        <v>1.0064500000000001</v>
      </c>
      <c r="B22">
        <v>1952.3485000000001</v>
      </c>
      <c r="C22" s="7">
        <f t="shared" si="0"/>
        <v>86.743750000000091</v>
      </c>
      <c r="D22" s="5">
        <f t="shared" si="2"/>
        <v>65.211976897355882</v>
      </c>
      <c r="E22" s="5">
        <f t="shared" si="3"/>
        <v>3.3401811662905408E-2</v>
      </c>
      <c r="F22" s="23">
        <f t="shared" si="1"/>
        <v>0.13165147610177116</v>
      </c>
      <c r="H22">
        <f t="shared" si="4"/>
        <v>-3.3991451390661407</v>
      </c>
      <c r="I22">
        <f t="shared" si="5"/>
        <v>-2.0275971807838675</v>
      </c>
      <c r="J22">
        <f t="shared" si="6"/>
        <v>18.695668656162542</v>
      </c>
    </row>
    <row r="23" spans="1:29" x14ac:dyDescent="0.25">
      <c r="A23">
        <v>1.0552999999999999</v>
      </c>
      <c r="B23">
        <v>1955.53422</v>
      </c>
      <c r="C23" s="7">
        <f t="shared" si="0"/>
        <v>89.929470000000038</v>
      </c>
      <c r="D23" s="5">
        <f t="shared" si="2"/>
        <v>64.170282439623222</v>
      </c>
      <c r="E23" s="5">
        <f t="shared" si="3"/>
        <v>3.2814706990718485E-2</v>
      </c>
      <c r="F23" s="23">
        <f t="shared" si="1"/>
        <v>0.13122640077341455</v>
      </c>
      <c r="H23">
        <f t="shared" si="4"/>
        <v>-3.4168784802226764</v>
      </c>
      <c r="I23">
        <f t="shared" si="5"/>
        <v>-2.0308311973081419</v>
      </c>
      <c r="J23">
        <f t="shared" si="6"/>
        <v>18.692434639638268</v>
      </c>
    </row>
    <row r="24" spans="1:29" x14ac:dyDescent="0.25">
      <c r="A24">
        <v>1.1041700000000001</v>
      </c>
      <c r="B24">
        <v>1958.61922</v>
      </c>
      <c r="C24" s="7">
        <f t="shared" si="0"/>
        <v>93.014470000000074</v>
      </c>
      <c r="D24" s="5">
        <f t="shared" si="2"/>
        <v>62.441375076734246</v>
      </c>
      <c r="E24" s="5">
        <f t="shared" si="3"/>
        <v>3.1880303450067364E-2</v>
      </c>
      <c r="F24" s="23">
        <f t="shared" si="1"/>
        <v>0.13081672379440165</v>
      </c>
      <c r="H24">
        <f t="shared" si="4"/>
        <v>-3.4457669065964094</v>
      </c>
      <c r="I24">
        <f t="shared" si="5"/>
        <v>-2.0339579903767806</v>
      </c>
      <c r="J24">
        <f t="shared" si="6"/>
        <v>18.68930784656963</v>
      </c>
    </row>
    <row r="25" spans="1:29" x14ac:dyDescent="0.25">
      <c r="A25">
        <v>1.1530400000000001</v>
      </c>
      <c r="B25">
        <v>1961.63724</v>
      </c>
      <c r="C25" s="7">
        <f t="shared" si="0"/>
        <v>96.032490000000053</v>
      </c>
      <c r="D25" s="5">
        <f t="shared" si="2"/>
        <v>60.294064019447703</v>
      </c>
      <c r="E25" s="5">
        <f t="shared" si="3"/>
        <v>3.0736602461445776E-2</v>
      </c>
      <c r="F25" s="23">
        <f t="shared" si="1"/>
        <v>0.13041779518708377</v>
      </c>
      <c r="H25">
        <f t="shared" si="4"/>
        <v>-3.4823010719817895</v>
      </c>
      <c r="I25">
        <f t="shared" si="5"/>
        <v>-2.0370121726416257</v>
      </c>
      <c r="J25">
        <f t="shared" si="6"/>
        <v>18.686253664304786</v>
      </c>
    </row>
    <row r="26" spans="1:29" ht="15.75" thickBot="1" x14ac:dyDescent="0.3">
      <c r="A26">
        <v>1.20289</v>
      </c>
      <c r="B26">
        <v>1964.5714499999999</v>
      </c>
      <c r="C26" s="7">
        <f t="shared" si="0"/>
        <v>98.966699999999946</v>
      </c>
      <c r="D26" s="5">
        <f t="shared" si="2"/>
        <v>60.378654819712047</v>
      </c>
      <c r="E26" s="5">
        <f t="shared" si="3"/>
        <v>3.0733753572420103E-2</v>
      </c>
      <c r="F26" s="23">
        <f t="shared" si="1"/>
        <v>0.13003169175079193</v>
      </c>
      <c r="H26">
        <f t="shared" si="4"/>
        <v>-3.4823937634581861</v>
      </c>
      <c r="I26">
        <f t="shared" si="5"/>
        <v>-2.0399770755383289</v>
      </c>
      <c r="J26">
        <f t="shared" si="6"/>
        <v>18.683288761408082</v>
      </c>
      <c r="T26" s="76" t="s">
        <v>13</v>
      </c>
      <c r="U26" s="76"/>
      <c r="V26" s="76"/>
      <c r="W26" s="76"/>
      <c r="Z26" s="76" t="s">
        <v>16</v>
      </c>
      <c r="AA26" s="76"/>
      <c r="AB26" s="76"/>
      <c r="AC26" s="76"/>
    </row>
    <row r="27" spans="1:29" x14ac:dyDescent="0.25">
      <c r="A27">
        <v>1.24983</v>
      </c>
      <c r="B27">
        <v>1967.4812899999999</v>
      </c>
      <c r="C27" s="7">
        <f t="shared" si="0"/>
        <v>101.87653999999998</v>
      </c>
      <c r="D27" s="5">
        <f t="shared" si="2"/>
        <v>59.746215680135521</v>
      </c>
      <c r="E27" s="5">
        <f t="shared" si="3"/>
        <v>3.0366853287908786E-2</v>
      </c>
      <c r="F27" s="23">
        <f t="shared" si="1"/>
        <v>0.1296504859426828</v>
      </c>
      <c r="H27">
        <f t="shared" si="4"/>
        <v>-3.4944036178079783</v>
      </c>
      <c r="I27">
        <f t="shared" si="5"/>
        <v>-2.0429130188927807</v>
      </c>
      <c r="J27">
        <f t="shared" si="6"/>
        <v>18.680352818053631</v>
      </c>
      <c r="T27" s="9"/>
      <c r="U27" s="77" t="s">
        <v>14</v>
      </c>
      <c r="V27" s="77"/>
      <c r="W27" s="78"/>
      <c r="Z27" s="9"/>
      <c r="AA27" s="77" t="s">
        <v>14</v>
      </c>
      <c r="AB27" s="77"/>
      <c r="AC27" s="78"/>
    </row>
    <row r="28" spans="1:29" ht="30" x14ac:dyDescent="0.25">
      <c r="A28">
        <v>1.2986800000000001</v>
      </c>
      <c r="B28">
        <v>1970.2945400000001</v>
      </c>
      <c r="C28" s="7">
        <f t="shared" si="0"/>
        <v>104.68979000000013</v>
      </c>
      <c r="D28" s="5">
        <f t="shared" si="2"/>
        <v>56.209311782048587</v>
      </c>
      <c r="E28" s="5">
        <f t="shared" si="3"/>
        <v>2.8528380219765816E-2</v>
      </c>
      <c r="F28" s="23">
        <f t="shared" si="1"/>
        <v>0.12928352557942593</v>
      </c>
      <c r="H28">
        <f t="shared" si="4"/>
        <v>-3.556855889999881</v>
      </c>
      <c r="I28">
        <f t="shared" si="5"/>
        <v>-2.045747413700735</v>
      </c>
      <c r="J28">
        <f t="shared" si="6"/>
        <v>18.677518423245676</v>
      </c>
      <c r="T28" s="10"/>
      <c r="U28" s="19" t="s">
        <v>23</v>
      </c>
      <c r="V28" s="19" t="s">
        <v>24</v>
      </c>
      <c r="W28" s="20" t="s">
        <v>25</v>
      </c>
      <c r="Z28" s="10"/>
      <c r="AA28" s="19" t="s">
        <v>23</v>
      </c>
      <c r="AB28" s="19" t="s">
        <v>24</v>
      </c>
      <c r="AC28" s="20" t="s">
        <v>25</v>
      </c>
    </row>
    <row r="29" spans="1:29" x14ac:dyDescent="0.25">
      <c r="A29">
        <v>1.3482000000000001</v>
      </c>
      <c r="B29">
        <v>1973.0106000000001</v>
      </c>
      <c r="C29" s="7">
        <f t="shared" si="0"/>
        <v>107.4058500000001</v>
      </c>
      <c r="D29" s="5">
        <f t="shared" si="2"/>
        <v>53.833183408295291</v>
      </c>
      <c r="E29" s="5">
        <f t="shared" si="3"/>
        <v>2.7284791783832935E-2</v>
      </c>
      <c r="F29" s="23">
        <f t="shared" si="1"/>
        <v>0.12893071887290522</v>
      </c>
      <c r="H29">
        <f t="shared" si="4"/>
        <v>-3.6014258095318303</v>
      </c>
      <c r="I29">
        <f t="shared" si="5"/>
        <v>-2.0484800818911899</v>
      </c>
      <c r="J29">
        <f t="shared" si="6"/>
        <v>18.674785755055222</v>
      </c>
      <c r="T29" s="16" t="s">
        <v>38</v>
      </c>
      <c r="U29" s="7">
        <f>'Pu-12.5mN-5'!$C$101</f>
        <v>227.57349000000022</v>
      </c>
      <c r="V29" s="7">
        <f>'Pu-12.5mN-10'!$C$100</f>
        <v>185.61906999999997</v>
      </c>
      <c r="W29" s="11">
        <f>'Pu-12.5mN-15'!$C$100</f>
        <v>152.08121000000006</v>
      </c>
      <c r="Z29" s="16" t="s">
        <v>38</v>
      </c>
      <c r="AA29" s="7">
        <f>('Pu-12.5mN-5'!$C$101)/('Pu-12.5mN-5'!$B$2)*100</f>
        <v>12.198376424588339</v>
      </c>
      <c r="AB29" s="7">
        <f>('Pu-12.5mN-10'!$C$100)/('Pu-12.5mN-10'!$B$2)*100</f>
        <v>9.2021611910823111</v>
      </c>
      <c r="AC29" s="11">
        <f>('Pu-12.5mN-15'!$C$100)/('Pu-12.5mN-15'!$B$2)*100</f>
        <v>7.4656526380325161</v>
      </c>
    </row>
    <row r="30" spans="1:29" x14ac:dyDescent="0.25">
      <c r="A30">
        <v>1.39873</v>
      </c>
      <c r="B30">
        <v>1975.68055</v>
      </c>
      <c r="C30" s="7">
        <f t="shared" si="0"/>
        <v>110.07580000000007</v>
      </c>
      <c r="D30" s="5">
        <f t="shared" si="2"/>
        <v>51.537348455221334</v>
      </c>
      <c r="E30" s="5">
        <f t="shared" si="3"/>
        <v>2.608587124837633E-2</v>
      </c>
      <c r="F30" s="23">
        <f t="shared" si="1"/>
        <v>0.12858530746399691</v>
      </c>
      <c r="H30">
        <f t="shared" si="4"/>
        <v>-3.6463614427061075</v>
      </c>
      <c r="I30">
        <f t="shared" si="5"/>
        <v>-2.0511627235967933</v>
      </c>
      <c r="J30">
        <f t="shared" si="6"/>
        <v>18.672103113349618</v>
      </c>
      <c r="T30" s="16" t="s">
        <v>39</v>
      </c>
      <c r="U30" s="7">
        <f>'ZnO-12.5mN-5'!$C$99</f>
        <v>209.68163000000004</v>
      </c>
      <c r="V30" s="7">
        <f>'ZnO-12.5mN-10'!$C$100</f>
        <v>168.09417999999982</v>
      </c>
      <c r="W30" s="11">
        <f>'ZnO-12.5mN-15'!$C$99</f>
        <v>146.83110000000011</v>
      </c>
      <c r="Z30" s="16" t="s">
        <v>39</v>
      </c>
      <c r="AA30" s="7">
        <f>('ZnO-12.5mN-5'!$C$99)/('ZnO-12.5mN-5'!$B$2)*100</f>
        <v>11.206165450905862</v>
      </c>
      <c r="AB30" s="7">
        <f>('ZnO-12.5mN-10'!$C$100)/('ZnO-12.5mN-10'!$B$2)*100</f>
        <v>8.7554063185418372</v>
      </c>
      <c r="AC30" s="11">
        <f>('ZnO-12.5mN-15'!$C$99)/('ZnO-12.5mN-15'!$B$2)*100</f>
        <v>7.559144482586877</v>
      </c>
    </row>
    <row r="31" spans="1:29" x14ac:dyDescent="0.25">
      <c r="A31">
        <v>1.45048</v>
      </c>
      <c r="B31">
        <v>1978.2818400000001</v>
      </c>
      <c r="C31" s="7">
        <f t="shared" si="0"/>
        <v>112.67709000000013</v>
      </c>
      <c r="D31" s="5">
        <f t="shared" si="2"/>
        <v>51.153343239226778</v>
      </c>
      <c r="E31" s="5">
        <f t="shared" si="3"/>
        <v>2.5857459844663373E-2</v>
      </c>
      <c r="F31" s="23">
        <f t="shared" si="1"/>
        <v>0.12825011187977053</v>
      </c>
      <c r="H31">
        <f t="shared" si="4"/>
        <v>-3.6551561376608914</v>
      </c>
      <c r="I31">
        <f t="shared" si="5"/>
        <v>-2.053772922574753</v>
      </c>
      <c r="J31">
        <f t="shared" si="6"/>
        <v>18.669492914371659</v>
      </c>
      <c r="T31" s="16" t="s">
        <v>40</v>
      </c>
      <c r="U31" s="7">
        <f>'SS-12.5mN-5'!$C$99</f>
        <v>295.68998999999985</v>
      </c>
      <c r="V31" s="7">
        <f>'SS-12.5mN-10'!$C$98</f>
        <v>235.29179000000022</v>
      </c>
      <c r="W31" s="11">
        <f>'SS-12.5mN-15'!$C$99</f>
        <v>203.97577999999976</v>
      </c>
      <c r="Z31" s="16" t="s">
        <v>40</v>
      </c>
      <c r="AA31" s="7">
        <f>('SS-12.5mN-5'!$C$99)/('SS-12.5mN-5'!$B$2)*100</f>
        <v>14.061718185752667</v>
      </c>
      <c r="AB31" s="7">
        <f>('SS-12.5mN-10'!$C$98)/('SS-12.5mN-10'!$B$2)*100</f>
        <v>10.710759822549894</v>
      </c>
      <c r="AC31" s="11">
        <f>('SS-12.5mN-15'!$C$99)/('SS-12.5mN-15'!$B$2)*100</f>
        <v>9.0263523476300893</v>
      </c>
    </row>
    <row r="32" spans="1:29" ht="15.75" thickBot="1" x14ac:dyDescent="0.3">
      <c r="A32">
        <v>1.4996799999999999</v>
      </c>
      <c r="B32">
        <v>1980.84448</v>
      </c>
      <c r="C32" s="7">
        <f t="shared" si="0"/>
        <v>115.23973000000001</v>
      </c>
      <c r="D32" s="5">
        <f t="shared" si="2"/>
        <v>50.776639140381889</v>
      </c>
      <c r="E32" s="5">
        <f t="shared" si="3"/>
        <v>2.5633834282831679E-2</v>
      </c>
      <c r="F32" s="23">
        <f t="shared" si="1"/>
        <v>0.12792117664182767</v>
      </c>
      <c r="H32">
        <f t="shared" si="4"/>
        <v>-3.6638421484363048</v>
      </c>
      <c r="I32">
        <f t="shared" si="5"/>
        <v>-2.0563410122355488</v>
      </c>
      <c r="J32">
        <f t="shared" si="6"/>
        <v>18.666924824710861</v>
      </c>
      <c r="T32" s="37" t="s">
        <v>41</v>
      </c>
      <c r="U32" s="12">
        <f>'HS-12.5mN-5'!$C$99</f>
        <v>166.05465000000004</v>
      </c>
      <c r="V32" s="12">
        <f>'HS-12.5mN-10'!$C$99</f>
        <v>139.64913000000001</v>
      </c>
      <c r="W32" s="13">
        <f>'HS-12.5mN-15'!$C$99</f>
        <v>107.6737700000001</v>
      </c>
      <c r="Z32" s="37" t="s">
        <v>41</v>
      </c>
      <c r="AA32" s="12">
        <f>('HS-12.5mN-5'!$C$99)/('HS-12.5mN-5'!$B$2)*100</f>
        <v>9.633326638440991</v>
      </c>
      <c r="AB32" s="12">
        <f>('HS-12.5mN-10'!$C$99)/('HS-12.5mN-10'!$B$2)*100</f>
        <v>7.7209255004169499</v>
      </c>
      <c r="AC32" s="13">
        <f>('HS-12.5mN-15'!$C$99)/('HS-12.5mN-15'!$B$2)*100</f>
        <v>6.1432607309057037</v>
      </c>
    </row>
    <row r="33" spans="1:50" x14ac:dyDescent="0.25">
      <c r="A33">
        <v>1.5509900000000001</v>
      </c>
      <c r="B33">
        <v>1983.3853999999999</v>
      </c>
      <c r="C33" s="7">
        <f t="shared" si="0"/>
        <v>117.78064999999992</v>
      </c>
      <c r="D33" s="5">
        <f t="shared" si="2"/>
        <v>50.626224265440513</v>
      </c>
      <c r="E33" s="5">
        <f t="shared" si="3"/>
        <v>2.5525157271723647E-2</v>
      </c>
      <c r="F33" s="23">
        <f t="shared" si="1"/>
        <v>0.12759627721812622</v>
      </c>
      <c r="H33">
        <f t="shared" si="4"/>
        <v>-3.6680907534724798</v>
      </c>
      <c r="I33">
        <f t="shared" si="5"/>
        <v>-2.0588840839035925</v>
      </c>
      <c r="J33">
        <f t="shared" si="6"/>
        <v>18.664381753042818</v>
      </c>
    </row>
    <row r="34" spans="1:50" x14ac:dyDescent="0.25">
      <c r="A34">
        <v>1.5997399999999999</v>
      </c>
      <c r="B34">
        <v>1985.91014</v>
      </c>
      <c r="C34" s="7">
        <f t="shared" si="0"/>
        <v>120.30538999999999</v>
      </c>
      <c r="D34" s="5">
        <f t="shared" si="2"/>
        <v>50.964489214490172</v>
      </c>
      <c r="E34" s="5">
        <f t="shared" si="3"/>
        <v>2.5663038920023928E-2</v>
      </c>
      <c r="F34" s="23">
        <f t="shared" si="1"/>
        <v>0.12727467115654245</v>
      </c>
      <c r="H34">
        <f t="shared" si="4"/>
        <v>-3.6627034965644003</v>
      </c>
      <c r="I34">
        <f t="shared" si="5"/>
        <v>-2.0614077629209606</v>
      </c>
      <c r="J34">
        <f t="shared" si="6"/>
        <v>18.661858074025449</v>
      </c>
    </row>
    <row r="35" spans="1:50" x14ac:dyDescent="0.25">
      <c r="A35">
        <v>1.64927</v>
      </c>
      <c r="B35">
        <v>1988.39419</v>
      </c>
      <c r="C35" s="7">
        <f t="shared" si="0"/>
        <v>122.78944000000001</v>
      </c>
      <c r="D35" s="5">
        <f t="shared" si="2"/>
        <v>48.671138291575687</v>
      </c>
      <c r="E35" s="5">
        <f t="shared" si="3"/>
        <v>2.4477610393528505E-2</v>
      </c>
      <c r="F35" s="23">
        <f t="shared" si="1"/>
        <v>0.12695943350137548</v>
      </c>
      <c r="H35">
        <f t="shared" si="4"/>
        <v>-3.7099964407460746</v>
      </c>
      <c r="I35">
        <f t="shared" si="5"/>
        <v>-2.0638876647983908</v>
      </c>
      <c r="J35">
        <f t="shared" si="6"/>
        <v>18.659378172148021</v>
      </c>
    </row>
    <row r="36" spans="1:50" x14ac:dyDescent="0.25">
      <c r="A36">
        <v>1.70112</v>
      </c>
      <c r="B36">
        <v>1990.8444199999999</v>
      </c>
      <c r="C36" s="7">
        <f t="shared" si="0"/>
        <v>125.23966999999993</v>
      </c>
      <c r="D36" s="5">
        <f t="shared" si="2"/>
        <v>44.840383374804304</v>
      </c>
      <c r="E36" s="5">
        <f t="shared" si="3"/>
        <v>2.2523298618585326E-2</v>
      </c>
      <c r="F36" s="23">
        <f t="shared" si="1"/>
        <v>0.12664963377044144</v>
      </c>
      <c r="H36">
        <f t="shared" si="4"/>
        <v>-3.7932050113666769</v>
      </c>
      <c r="I36">
        <f t="shared" si="5"/>
        <v>-2.0663307942051046</v>
      </c>
      <c r="J36">
        <f t="shared" si="6"/>
        <v>18.656935042741306</v>
      </c>
    </row>
    <row r="37" spans="1:50" ht="15.75" thickBot="1" x14ac:dyDescent="0.3">
      <c r="A37">
        <v>1.7577799999999999</v>
      </c>
      <c r="B37">
        <v>1993.25982</v>
      </c>
      <c r="C37" s="7">
        <f t="shared" si="0"/>
        <v>127.65507000000002</v>
      </c>
      <c r="D37" s="5">
        <f t="shared" si="2"/>
        <v>43.991844589023501</v>
      </c>
      <c r="E37" s="5">
        <f t="shared" si="3"/>
        <v>2.207030119586894E-2</v>
      </c>
      <c r="F37" s="23">
        <f t="shared" si="1"/>
        <v>0.1263453464093304</v>
      </c>
      <c r="H37">
        <f t="shared" si="4"/>
        <v>-3.8135224115085213</v>
      </c>
      <c r="I37">
        <f t="shared" si="5"/>
        <v>-2.0687362767772952</v>
      </c>
      <c r="J37">
        <f t="shared" si="6"/>
        <v>18.654529560169117</v>
      </c>
      <c r="AU37" s="76" t="s">
        <v>21</v>
      </c>
      <c r="AV37" s="76"/>
      <c r="AW37" s="76"/>
      <c r="AX37" s="76"/>
    </row>
    <row r="38" spans="1:50" x14ac:dyDescent="0.25">
      <c r="A38">
        <v>1.8102499999999999</v>
      </c>
      <c r="B38">
        <v>1995.64525</v>
      </c>
      <c r="C38" s="7">
        <f t="shared" si="0"/>
        <v>130.04050000000007</v>
      </c>
      <c r="D38" s="5">
        <f t="shared" si="2"/>
        <v>44.94597192847462</v>
      </c>
      <c r="E38" s="5">
        <f t="shared" si="3"/>
        <v>2.2522024858112746E-2</v>
      </c>
      <c r="F38" s="23">
        <f t="shared" si="1"/>
        <v>0.12604590965531481</v>
      </c>
      <c r="H38">
        <f t="shared" si="4"/>
        <v>-3.7932615659821001</v>
      </c>
      <c r="I38">
        <f t="shared" si="5"/>
        <v>-2.0711090760507296</v>
      </c>
      <c r="J38">
        <f t="shared" si="6"/>
        <v>18.652156760895682</v>
      </c>
      <c r="AU38" s="9"/>
      <c r="AV38" s="77" t="s">
        <v>14</v>
      </c>
      <c r="AW38" s="77"/>
      <c r="AX38" s="78"/>
    </row>
    <row r="39" spans="1:50" ht="30" x14ac:dyDescent="0.25">
      <c r="A39">
        <v>1.8617999999999999</v>
      </c>
      <c r="B39">
        <v>1997.9350999999999</v>
      </c>
      <c r="C39" s="7">
        <f t="shared" si="0"/>
        <v>132.33034999999995</v>
      </c>
      <c r="D39" s="5">
        <f t="shared" si="2"/>
        <v>43.646381578946517</v>
      </c>
      <c r="E39" s="5">
        <f t="shared" si="3"/>
        <v>2.1845745429341781E-2</v>
      </c>
      <c r="F39" s="23">
        <f t="shared" si="1"/>
        <v>0.12575947107472718</v>
      </c>
      <c r="H39">
        <f t="shared" si="4"/>
        <v>-3.8237490935929874</v>
      </c>
      <c r="I39">
        <f t="shared" si="5"/>
        <v>-2.0733841561408171</v>
      </c>
      <c r="J39">
        <f t="shared" si="6"/>
        <v>18.649881680805596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1.91361</v>
      </c>
      <c r="B40">
        <v>2000.1565399999999</v>
      </c>
      <c r="C40" s="7">
        <f t="shared" si="0"/>
        <v>134.55178999999998</v>
      </c>
      <c r="D40" s="5">
        <f t="shared" si="2"/>
        <v>41.244274809160643</v>
      </c>
      <c r="E40" s="5">
        <f t="shared" si="3"/>
        <v>2.0620523436210972E-2</v>
      </c>
      <c r="F40" s="23">
        <f t="shared" si="1"/>
        <v>0.12548252201712434</v>
      </c>
      <c r="H40">
        <f t="shared" si="4"/>
        <v>-3.8814684158362232</v>
      </c>
      <c r="I40">
        <f t="shared" si="5"/>
        <v>-2.0755887969046407</v>
      </c>
      <c r="J40">
        <f t="shared" si="6"/>
        <v>18.647677040041771</v>
      </c>
      <c r="AU40" s="16" t="s">
        <v>38</v>
      </c>
      <c r="AV40" s="7">
        <f>AVERAGE(F3:F110)</f>
        <v>0.12442385606964772</v>
      </c>
      <c r="AW40" s="7">
        <f>AVERAGE('Pu-12.5mN-10'!F20:F127)</f>
        <v>0.10911374639266176</v>
      </c>
      <c r="AX40" s="11">
        <f>AVERAGE('Pu-12.5mN-15'!F20:F127)</f>
        <v>0.10981649159607983</v>
      </c>
    </row>
    <row r="41" spans="1:50" x14ac:dyDescent="0.25">
      <c r="A41">
        <v>1.96922</v>
      </c>
      <c r="B41">
        <v>2002.36556</v>
      </c>
      <c r="C41" s="7">
        <f t="shared" si="0"/>
        <v>136.76080999999999</v>
      </c>
      <c r="D41" s="5">
        <f t="shared" si="2"/>
        <v>40.773838630807397</v>
      </c>
      <c r="E41" s="5">
        <f t="shared" si="3"/>
        <v>2.0362834561940525E-2</v>
      </c>
      <c r="F41" s="23">
        <f t="shared" si="1"/>
        <v>0.12520802759499514</v>
      </c>
      <c r="H41">
        <f t="shared" si="4"/>
        <v>-3.894043874891072</v>
      </c>
      <c r="I41">
        <f t="shared" si="5"/>
        <v>-2.0777787042007332</v>
      </c>
      <c r="J41">
        <f t="shared" si="6"/>
        <v>18.645487132745679</v>
      </c>
      <c r="AU41" s="16" t="s">
        <v>39</v>
      </c>
      <c r="AV41" s="7">
        <f>AVERAGE('ZnO-12.5mN-5'!F20:F127)</f>
        <v>0.12255652190673794</v>
      </c>
      <c r="AW41" s="7">
        <f>AVERAGE('ZnO-12.5mN-10'!F20:F127)</f>
        <v>0.1210871923581807</v>
      </c>
      <c r="AX41" s="11">
        <f>AVERAGE('ZnO-12.5mN-15'!F20:F127)</f>
        <v>0.12040188566643609</v>
      </c>
    </row>
    <row r="42" spans="1:50" x14ac:dyDescent="0.25">
      <c r="A42">
        <v>2.0199500000000001</v>
      </c>
      <c r="B42">
        <v>2004.49243</v>
      </c>
      <c r="C42" s="7">
        <f t="shared" si="0"/>
        <v>138.88768000000005</v>
      </c>
      <c r="D42" s="5">
        <f t="shared" si="2"/>
        <v>40.335966856152787</v>
      </c>
      <c r="E42" s="5">
        <f t="shared" si="3"/>
        <v>2.0122783330318084E-2</v>
      </c>
      <c r="F42" s="23">
        <f t="shared" si="1"/>
        <v>0.12494459139527603</v>
      </c>
      <c r="H42">
        <f t="shared" si="4"/>
        <v>-3.9059026068212868</v>
      </c>
      <c r="I42">
        <f t="shared" si="5"/>
        <v>-2.0798849087903011</v>
      </c>
      <c r="J42">
        <f t="shared" si="6"/>
        <v>18.643380928156109</v>
      </c>
      <c r="AU42" s="16" t="s">
        <v>40</v>
      </c>
      <c r="AV42" s="7">
        <f>AVERAGE('SS-12.5mN-5'!F20:F127)</f>
        <v>9.4035445786574634E-2</v>
      </c>
      <c r="AW42" s="7">
        <f>AVERAGE('SS-12.5mN-10'!F20:F127)</f>
        <v>9.0518422098491078E-2</v>
      </c>
      <c r="AX42" s="11">
        <f>AVERAGE('SS-12.5mN-15'!F20:F127)</f>
        <v>8.7703264764738567E-2</v>
      </c>
    </row>
    <row r="43" spans="1:50" ht="15.75" thickBot="1" x14ac:dyDescent="0.3">
      <c r="A43">
        <v>2.07301</v>
      </c>
      <c r="B43">
        <v>2006.5520300000001</v>
      </c>
      <c r="C43" s="7">
        <f t="shared" si="0"/>
        <v>140.94728000000009</v>
      </c>
      <c r="D43" s="5">
        <f t="shared" si="2"/>
        <v>40.244310905329478</v>
      </c>
      <c r="E43" s="5">
        <f t="shared" si="3"/>
        <v>2.0056450220894334E-2</v>
      </c>
      <c r="F43" s="23">
        <f t="shared" si="1"/>
        <v>0.12469027891481099</v>
      </c>
      <c r="H43">
        <f t="shared" si="4"/>
        <v>-3.9092044701883162</v>
      </c>
      <c r="I43">
        <f t="shared" si="5"/>
        <v>-2.0819223851102286</v>
      </c>
      <c r="J43">
        <f t="shared" si="6"/>
        <v>18.641343451836182</v>
      </c>
      <c r="AU43" s="37" t="s">
        <v>41</v>
      </c>
      <c r="AV43" s="12">
        <f>AVERAGE('HS-12.5mN-5'!F20:F127)</f>
        <v>0.14686338715252575</v>
      </c>
      <c r="AW43" s="12">
        <f>AVERAGE('HS-12.5mN-10'!F20:F127)</f>
        <v>0.13782194056215616</v>
      </c>
      <c r="AX43" s="13">
        <f>AVERAGE('HS-12.5mN-15'!F20:F127)</f>
        <v>0.15023960862334487</v>
      </c>
    </row>
    <row r="44" spans="1:50" x14ac:dyDescent="0.25">
      <c r="A44">
        <v>2.1214599999999999</v>
      </c>
      <c r="B44">
        <v>2008.57763</v>
      </c>
      <c r="C44" s="7">
        <f t="shared" si="0"/>
        <v>142.97288000000003</v>
      </c>
      <c r="D44" s="5">
        <f t="shared" si="2"/>
        <v>41.366057760994664</v>
      </c>
      <c r="E44" s="5">
        <f t="shared" si="3"/>
        <v>2.0594702013580955E-2</v>
      </c>
      <c r="F44" s="23">
        <f t="shared" si="1"/>
        <v>0.12444092122497963</v>
      </c>
      <c r="H44">
        <f t="shared" si="4"/>
        <v>-3.8827214200707783</v>
      </c>
      <c r="I44">
        <f t="shared" si="5"/>
        <v>-2.0839242040149819</v>
      </c>
      <c r="J44">
        <f t="shared" si="6"/>
        <v>18.63934163293143</v>
      </c>
    </row>
    <row r="45" spans="1:50" x14ac:dyDescent="0.25">
      <c r="A45">
        <v>2.1709999999999998</v>
      </c>
      <c r="B45">
        <v>2010.6054899999999</v>
      </c>
      <c r="C45" s="7">
        <f t="shared" si="0"/>
        <v>145.00073999999995</v>
      </c>
      <c r="D45" s="5">
        <f t="shared" si="2"/>
        <v>38.734212552945031</v>
      </c>
      <c r="E45" s="5">
        <f t="shared" si="3"/>
        <v>1.9264949163619875E-2</v>
      </c>
      <c r="F45" s="23">
        <f t="shared" si="1"/>
        <v>0.12419203384542425</v>
      </c>
      <c r="H45">
        <f t="shared" si="4"/>
        <v>-3.9494679397022097</v>
      </c>
      <c r="I45">
        <f t="shared" si="5"/>
        <v>-2.0859262512706827</v>
      </c>
      <c r="J45">
        <f t="shared" si="6"/>
        <v>18.637339585675729</v>
      </c>
    </row>
    <row r="46" spans="1:50" x14ac:dyDescent="0.25">
      <c r="A46">
        <v>2.2253400000000001</v>
      </c>
      <c r="B46">
        <v>2012.6013399999999</v>
      </c>
      <c r="C46" s="7">
        <f t="shared" si="0"/>
        <v>146.99658999999997</v>
      </c>
      <c r="D46" s="5">
        <f t="shared" si="2"/>
        <v>36.734617542547234</v>
      </c>
      <c r="E46" s="5">
        <f t="shared" si="3"/>
        <v>1.8252307008077034E-2</v>
      </c>
      <c r="F46" s="23">
        <f t="shared" si="1"/>
        <v>0.123947803576118</v>
      </c>
      <c r="H46">
        <f t="shared" si="4"/>
        <v>-4.0034637955414034</v>
      </c>
      <c r="I46">
        <f t="shared" si="5"/>
        <v>-2.0878947408990238</v>
      </c>
      <c r="J46">
        <f t="shared" si="6"/>
        <v>18.635371096047386</v>
      </c>
    </row>
    <row r="47" spans="1:50" x14ac:dyDescent="0.25">
      <c r="A47">
        <v>2.2779400000000001</v>
      </c>
      <c r="B47">
        <v>2014.5338899999999</v>
      </c>
      <c r="C47" s="7">
        <f t="shared" si="0"/>
        <v>148.92913999999996</v>
      </c>
      <c r="D47" s="5">
        <f t="shared" si="2"/>
        <v>36.901891139484555</v>
      </c>
      <c r="E47" s="5">
        <f t="shared" si="3"/>
        <v>1.8317830900072152E-2</v>
      </c>
      <c r="F47" s="23">
        <f t="shared" si="1"/>
        <v>0.12371200516277323</v>
      </c>
      <c r="H47">
        <f t="shared" si="4"/>
        <v>-3.9998803273971468</v>
      </c>
      <c r="I47">
        <f t="shared" si="5"/>
        <v>-2.089798953664078</v>
      </c>
      <c r="J47">
        <f t="shared" si="6"/>
        <v>18.633466883282335</v>
      </c>
    </row>
    <row r="48" spans="1:50" x14ac:dyDescent="0.25">
      <c r="A48">
        <v>2.32951</v>
      </c>
      <c r="B48">
        <v>2016.44541</v>
      </c>
      <c r="C48" s="7">
        <f t="shared" si="0"/>
        <v>150.84066000000007</v>
      </c>
      <c r="D48" s="5">
        <f t="shared" si="2"/>
        <v>37.535752820011034</v>
      </c>
      <c r="E48" s="5">
        <f t="shared" si="3"/>
        <v>1.8614812299833614E-2</v>
      </c>
      <c r="F48" s="23">
        <f t="shared" si="1"/>
        <v>0.12347943403208139</v>
      </c>
      <c r="H48">
        <f t="shared" si="4"/>
        <v>-3.9837976549834146</v>
      </c>
      <c r="I48">
        <f t="shared" si="5"/>
        <v>-2.0916806628371294</v>
      </c>
      <c r="J48">
        <f t="shared" si="6"/>
        <v>18.631585174109283</v>
      </c>
    </row>
    <row r="49" spans="1:10" x14ac:dyDescent="0.25">
      <c r="A49">
        <v>2.3798900000000001</v>
      </c>
      <c r="B49">
        <v>2018.3606600000001</v>
      </c>
      <c r="C49" s="7">
        <f t="shared" si="0"/>
        <v>152.75591000000009</v>
      </c>
      <c r="D49" s="5">
        <f t="shared" si="2"/>
        <v>37.444021101992789</v>
      </c>
      <c r="E49" s="5">
        <f t="shared" si="3"/>
        <v>1.855169982454612E-2</v>
      </c>
      <c r="F49" s="23">
        <f t="shared" si="1"/>
        <v>0.12324706622435161</v>
      </c>
      <c r="H49">
        <f t="shared" si="4"/>
        <v>-3.9871938593804783</v>
      </c>
      <c r="I49">
        <f t="shared" si="5"/>
        <v>-2.0935642697961807</v>
      </c>
      <c r="J49">
        <f t="shared" si="6"/>
        <v>18.629701567150232</v>
      </c>
    </row>
    <row r="50" spans="1:10" x14ac:dyDescent="0.25">
      <c r="A50">
        <v>2.43187</v>
      </c>
      <c r="B50">
        <v>2020.27818</v>
      </c>
      <c r="C50" s="7">
        <f t="shared" si="0"/>
        <v>154.67343000000005</v>
      </c>
      <c r="D50" s="5">
        <f t="shared" si="2"/>
        <v>35.765479138884203</v>
      </c>
      <c r="E50" s="5">
        <f t="shared" si="3"/>
        <v>1.7703244777352495E-2</v>
      </c>
      <c r="F50" s="23">
        <f t="shared" si="1"/>
        <v>0.12301507948716131</v>
      </c>
      <c r="H50">
        <f t="shared" si="4"/>
        <v>-4.0340073354491714</v>
      </c>
      <c r="I50">
        <f t="shared" si="5"/>
        <v>-2.0954483336675778</v>
      </c>
      <c r="J50">
        <f t="shared" si="6"/>
        <v>18.627817503278834</v>
      </c>
    </row>
    <row r="51" spans="1:10" x14ac:dyDescent="0.25">
      <c r="A51">
        <v>2.4848699999999999</v>
      </c>
      <c r="B51">
        <v>2022.1153200000001</v>
      </c>
      <c r="C51" s="7">
        <f t="shared" si="0"/>
        <v>156.51057000000014</v>
      </c>
      <c r="D51" s="5">
        <f t="shared" si="2"/>
        <v>35.748777625658754</v>
      </c>
      <c r="E51" s="5">
        <f t="shared" si="3"/>
        <v>1.7678901530531279E-2</v>
      </c>
      <c r="F51" s="23">
        <f t="shared" si="1"/>
        <v>0.12279343119651533</v>
      </c>
      <c r="H51">
        <f t="shared" si="4"/>
        <v>-4.0353833543288857</v>
      </c>
      <c r="I51">
        <f t="shared" si="5"/>
        <v>-2.0972517565848912</v>
      </c>
      <c r="J51">
        <f t="shared" si="6"/>
        <v>18.626014080361522</v>
      </c>
    </row>
    <row r="52" spans="1:10" x14ac:dyDescent="0.25">
      <c r="A52">
        <v>2.5341300000000002</v>
      </c>
      <c r="B52">
        <v>2023.9338499999999</v>
      </c>
      <c r="C52" s="7">
        <f t="shared" si="0"/>
        <v>158.32909999999993</v>
      </c>
      <c r="D52" s="5">
        <f t="shared" si="2"/>
        <v>37.337794708123184</v>
      </c>
      <c r="E52" s="5">
        <f t="shared" si="3"/>
        <v>1.8448129966363865E-2</v>
      </c>
      <c r="F52" s="23">
        <f t="shared" si="1"/>
        <v>0.12257461764058038</v>
      </c>
      <c r="H52">
        <f t="shared" si="4"/>
        <v>-3.9927922704691992</v>
      </c>
      <c r="I52">
        <f t="shared" si="5"/>
        <v>-2.0990353108412583</v>
      </c>
      <c r="J52">
        <f t="shared" si="6"/>
        <v>18.624230526105151</v>
      </c>
    </row>
    <row r="53" spans="1:10" x14ac:dyDescent="0.25">
      <c r="A53">
        <v>2.5819999999999999</v>
      </c>
      <c r="B53">
        <v>2025.7419400000001</v>
      </c>
      <c r="C53" s="7">
        <f t="shared" si="0"/>
        <v>160.13719000000015</v>
      </c>
      <c r="D53" s="5">
        <f t="shared" si="2"/>
        <v>37.186459948320866</v>
      </c>
      <c r="E53" s="5">
        <f t="shared" si="3"/>
        <v>1.8356958116945963E-2</v>
      </c>
      <c r="F53" s="23">
        <f t="shared" si="1"/>
        <v>0.1223576396216861</v>
      </c>
      <c r="H53">
        <f t="shared" si="4"/>
        <v>-3.9977465874211284</v>
      </c>
      <c r="I53">
        <f t="shared" si="5"/>
        <v>-2.1008070503261145</v>
      </c>
      <c r="J53">
        <f t="shared" si="6"/>
        <v>18.622458786620296</v>
      </c>
    </row>
    <row r="54" spans="1:10" x14ac:dyDescent="0.25">
      <c r="A54">
        <v>2.6308799999999999</v>
      </c>
      <c r="B54">
        <v>2027.5316399999999</v>
      </c>
      <c r="C54" s="7">
        <f t="shared" si="0"/>
        <v>161.92688999999996</v>
      </c>
      <c r="D54" s="5">
        <f t="shared" si="2"/>
        <v>36.769715762273513</v>
      </c>
      <c r="E54" s="5">
        <f t="shared" si="3"/>
        <v>1.8135211819566729E-2</v>
      </c>
      <c r="F54" s="23">
        <f t="shared" si="1"/>
        <v>0.12214343536562981</v>
      </c>
      <c r="H54">
        <f t="shared" si="4"/>
        <v>-4.0098998261629211</v>
      </c>
      <c r="I54">
        <f t="shared" si="5"/>
        <v>-2.1025592251242826</v>
      </c>
      <c r="J54">
        <f t="shared" si="6"/>
        <v>18.620706611822129</v>
      </c>
    </row>
    <row r="55" spans="1:10" x14ac:dyDescent="0.25">
      <c r="A55">
        <v>2.67875</v>
      </c>
      <c r="B55">
        <v>2029.2994100000001</v>
      </c>
      <c r="C55" s="7">
        <f t="shared" si="0"/>
        <v>163.69466000000011</v>
      </c>
      <c r="D55" s="5">
        <f t="shared" si="2"/>
        <v>36.071222725401427</v>
      </c>
      <c r="E55" s="5">
        <f t="shared" si="3"/>
        <v>1.7775209783065689E-2</v>
      </c>
      <c r="F55" s="23">
        <f t="shared" si="1"/>
        <v>0.12193240758294698</v>
      </c>
      <c r="H55">
        <f t="shared" si="4"/>
        <v>-4.0299505012209478</v>
      </c>
      <c r="I55">
        <f t="shared" si="5"/>
        <v>-2.1042884239890034</v>
      </c>
      <c r="J55">
        <f t="shared" si="6"/>
        <v>18.618977412957406</v>
      </c>
    </row>
    <row r="56" spans="1:10" x14ac:dyDescent="0.25">
      <c r="A56">
        <v>2.72804</v>
      </c>
      <c r="B56">
        <v>2031.0363199999999</v>
      </c>
      <c r="C56" s="7">
        <f t="shared" si="0"/>
        <v>165.43156999999997</v>
      </c>
      <c r="D56" s="5">
        <f t="shared" si="2"/>
        <v>34.491578416540868</v>
      </c>
      <c r="E56" s="5">
        <f t="shared" si="3"/>
        <v>1.6982255844908214E-2</v>
      </c>
      <c r="F56" s="23">
        <f t="shared" si="1"/>
        <v>0.12172559593236892</v>
      </c>
      <c r="H56">
        <f t="shared" si="4"/>
        <v>-4.075586253866101</v>
      </c>
      <c r="I56">
        <f t="shared" si="5"/>
        <v>-2.1059859811983577</v>
      </c>
      <c r="J56">
        <f t="shared" si="6"/>
        <v>18.617279855748052</v>
      </c>
    </row>
    <row r="57" spans="1:10" x14ac:dyDescent="0.25">
      <c r="A57">
        <v>2.7778999999999998</v>
      </c>
      <c r="B57">
        <v>2032.7192500000001</v>
      </c>
      <c r="C57" s="7">
        <f t="shared" si="0"/>
        <v>167.11450000000013</v>
      </c>
      <c r="D57" s="5">
        <f t="shared" si="2"/>
        <v>33.927681555758561</v>
      </c>
      <c r="E57" s="5">
        <f t="shared" si="3"/>
        <v>1.6690785781537987E-2</v>
      </c>
      <c r="F57" s="23">
        <f t="shared" si="1"/>
        <v>0.12152571310511712</v>
      </c>
      <c r="H57">
        <f t="shared" si="4"/>
        <v>-4.092898461437759</v>
      </c>
      <c r="I57">
        <f t="shared" si="5"/>
        <v>-2.107629408097317</v>
      </c>
      <c r="J57">
        <f t="shared" si="6"/>
        <v>18.615636428849093</v>
      </c>
    </row>
    <row r="58" spans="1:10" x14ac:dyDescent="0.25">
      <c r="A58">
        <v>2.8267699999999998</v>
      </c>
      <c r="B58">
        <v>2034.386</v>
      </c>
      <c r="C58" s="7">
        <f t="shared" si="0"/>
        <v>168.78125</v>
      </c>
      <c r="D58" s="5">
        <f t="shared" si="2"/>
        <v>34.447360296385682</v>
      </c>
      <c r="E58" s="5">
        <f t="shared" si="3"/>
        <v>1.6932558667030584E-2</v>
      </c>
      <c r="F58" s="23">
        <f t="shared" si="1"/>
        <v>0.12132823686273689</v>
      </c>
      <c r="H58">
        <f t="shared" si="4"/>
        <v>-4.0785169621222872</v>
      </c>
      <c r="I58">
        <f t="shared" si="5"/>
        <v>-2.109255704774236</v>
      </c>
      <c r="J58">
        <f t="shared" si="6"/>
        <v>18.614010132172176</v>
      </c>
    </row>
    <row r="59" spans="1:10" x14ac:dyDescent="0.25">
      <c r="A59">
        <v>2.87507</v>
      </c>
      <c r="B59">
        <v>2036.0664999999999</v>
      </c>
      <c r="C59" s="7">
        <f t="shared" si="0"/>
        <v>170.46174999999994</v>
      </c>
      <c r="D59" s="5">
        <f t="shared" si="2"/>
        <v>34.051457800511514</v>
      </c>
      <c r="E59" s="5">
        <f t="shared" si="3"/>
        <v>1.672413833266817E-2</v>
      </c>
      <c r="F59" s="23">
        <f t="shared" si="1"/>
        <v>0.12112961844668639</v>
      </c>
      <c r="H59">
        <f t="shared" si="4"/>
        <v>-4.0909021940159178</v>
      </c>
      <c r="I59">
        <f t="shared" si="5"/>
        <v>-2.110894079907315</v>
      </c>
      <c r="J59">
        <f t="shared" si="6"/>
        <v>18.612371757039096</v>
      </c>
    </row>
    <row r="60" spans="1:10" x14ac:dyDescent="0.25">
      <c r="A60">
        <v>2.9245199999999998</v>
      </c>
      <c r="B60">
        <v>2037.71453</v>
      </c>
      <c r="C60" s="7">
        <f t="shared" si="0"/>
        <v>172.10978</v>
      </c>
      <c r="D60" s="5">
        <f t="shared" si="2"/>
        <v>32.101390669691661</v>
      </c>
      <c r="E60" s="5">
        <f t="shared" si="3"/>
        <v>1.5753625052519826E-2</v>
      </c>
      <c r="F60" s="23">
        <f t="shared" si="1"/>
        <v>0.1209353109681495</v>
      </c>
      <c r="H60">
        <f t="shared" si="4"/>
        <v>-4.1506847781289684</v>
      </c>
      <c r="I60">
        <f t="shared" si="5"/>
        <v>-2.1124994964436139</v>
      </c>
      <c r="J60">
        <f t="shared" si="6"/>
        <v>18.610766340502796</v>
      </c>
    </row>
    <row r="61" spans="1:10" x14ac:dyDescent="0.25">
      <c r="A61">
        <v>2.9764599999999999</v>
      </c>
      <c r="B61">
        <v>2039.3212599999999</v>
      </c>
      <c r="C61" s="7">
        <f t="shared" si="0"/>
        <v>173.71650999999997</v>
      </c>
      <c r="D61" s="5">
        <f t="shared" si="2"/>
        <v>32.136910732197002</v>
      </c>
      <c r="E61" s="5">
        <f t="shared" si="3"/>
        <v>1.5758630757469277E-2</v>
      </c>
      <c r="F61" s="23">
        <f t="shared" si="1"/>
        <v>0.12074632265221605</v>
      </c>
      <c r="H61">
        <f t="shared" si="4"/>
        <v>-4.1503670791980039</v>
      </c>
      <c r="I61">
        <f t="shared" si="5"/>
        <v>-2.1140634411391481</v>
      </c>
      <c r="J61">
        <f t="shared" si="6"/>
        <v>18.609202395807262</v>
      </c>
    </row>
    <row r="62" spans="1:10" x14ac:dyDescent="0.25">
      <c r="A62">
        <v>3.0242200000000001</v>
      </c>
      <c r="B62">
        <v>2040.91858</v>
      </c>
      <c r="C62" s="7">
        <f t="shared" si="0"/>
        <v>175.31383000000005</v>
      </c>
      <c r="D62" s="5">
        <f t="shared" si="2"/>
        <v>32.255788640412817</v>
      </c>
      <c r="E62" s="5">
        <f t="shared" si="3"/>
        <v>1.5804544559740751E-2</v>
      </c>
      <c r="F62" s="23">
        <f t="shared" si="1"/>
        <v>0.12055887995745986</v>
      </c>
      <c r="H62">
        <f t="shared" si="4"/>
        <v>-4.1474577499435599</v>
      </c>
      <c r="I62">
        <f t="shared" si="5"/>
        <v>-2.1156170150399998</v>
      </c>
      <c r="J62">
        <f t="shared" si="6"/>
        <v>18.607648821906412</v>
      </c>
    </row>
    <row r="63" spans="1:10" x14ac:dyDescent="0.25">
      <c r="A63">
        <v>3.0775199999999998</v>
      </c>
      <c r="B63">
        <v>2042.5810300000001</v>
      </c>
      <c r="C63" s="7">
        <f t="shared" si="0"/>
        <v>176.97628000000009</v>
      </c>
      <c r="D63" s="5">
        <f t="shared" si="2"/>
        <v>31.09116809116734</v>
      </c>
      <c r="E63" s="5">
        <f t="shared" si="3"/>
        <v>1.5221510253214943E-2</v>
      </c>
      <c r="F63" s="23">
        <f t="shared" si="1"/>
        <v>0.12036425753042219</v>
      </c>
      <c r="H63">
        <f t="shared" si="4"/>
        <v>-4.1850457032706707</v>
      </c>
      <c r="I63">
        <f t="shared" si="5"/>
        <v>-2.1172326545456288</v>
      </c>
      <c r="J63">
        <f t="shared" si="6"/>
        <v>18.606033182400783</v>
      </c>
    </row>
    <row r="64" spans="1:10" x14ac:dyDescent="0.25">
      <c r="A64">
        <v>3.1295199999999999</v>
      </c>
      <c r="B64">
        <v>2044.1924799999999</v>
      </c>
      <c r="C64" s="7">
        <f t="shared" si="0"/>
        <v>178.58772999999997</v>
      </c>
      <c r="D64" s="5">
        <f t="shared" si="2"/>
        <v>32.008143807726448</v>
      </c>
      <c r="E64" s="5">
        <f t="shared" si="3"/>
        <v>1.5658087054368997E-2</v>
      </c>
      <c r="F64" s="23">
        <f t="shared" si="1"/>
        <v>0.12017605513048642</v>
      </c>
      <c r="H64">
        <f t="shared" si="4"/>
        <v>-4.1567677507744198</v>
      </c>
      <c r="I64">
        <f t="shared" si="5"/>
        <v>-2.1187974852906963</v>
      </c>
      <c r="J64">
        <f t="shared" si="6"/>
        <v>18.604468351655715</v>
      </c>
    </row>
    <row r="65" spans="1:10" x14ac:dyDescent="0.25">
      <c r="A65">
        <v>3.17821</v>
      </c>
      <c r="B65">
        <v>2045.80393</v>
      </c>
      <c r="C65" s="7">
        <f t="shared" si="0"/>
        <v>180.19918000000007</v>
      </c>
      <c r="D65" s="5">
        <f t="shared" si="2"/>
        <v>31.733465739822311</v>
      </c>
      <c r="E65" s="5">
        <f t="shared" si="3"/>
        <v>1.5511489285203548E-2</v>
      </c>
      <c r="F65" s="23">
        <f t="shared" si="1"/>
        <v>0.11998829380680416</v>
      </c>
      <c r="H65">
        <f t="shared" si="4"/>
        <v>-4.1661742854360613</v>
      </c>
      <c r="I65">
        <f t="shared" si="5"/>
        <v>-2.1203610925685239</v>
      </c>
      <c r="J65">
        <f t="shared" si="6"/>
        <v>18.602904744377888</v>
      </c>
    </row>
    <row r="66" spans="1:10" x14ac:dyDescent="0.25">
      <c r="A66">
        <v>3.2302200000000001</v>
      </c>
      <c r="B66">
        <v>2047.38804</v>
      </c>
      <c r="C66" s="7">
        <f t="shared" si="0"/>
        <v>181.78329000000008</v>
      </c>
      <c r="D66" s="5">
        <f t="shared" si="2"/>
        <v>30.621872282868992</v>
      </c>
      <c r="E66" s="5">
        <f t="shared" si="3"/>
        <v>1.4956555222853111E-2</v>
      </c>
      <c r="F66" s="23">
        <f t="shared" si="1"/>
        <v>0.11980414663787585</v>
      </c>
      <c r="H66">
        <f t="shared" si="4"/>
        <v>-4.2026055988031228</v>
      </c>
      <c r="I66">
        <f t="shared" si="5"/>
        <v>-2.1218969808958321</v>
      </c>
      <c r="J66">
        <f t="shared" si="6"/>
        <v>18.601368856050581</v>
      </c>
    </row>
    <row r="67" spans="1:10" x14ac:dyDescent="0.25">
      <c r="A67">
        <v>3.28172</v>
      </c>
      <c r="B67">
        <v>2048.9735999999998</v>
      </c>
      <c r="C67" s="7">
        <f t="shared" ref="C67:C101" si="7">B67-$B$2</f>
        <v>183.36884999999984</v>
      </c>
      <c r="D67" s="5">
        <f t="shared" si="2"/>
        <v>31.473705219038312</v>
      </c>
      <c r="E67" s="5">
        <f t="shared" si="3"/>
        <v>1.5360717785255171E-2</v>
      </c>
      <c r="F67" s="23">
        <f t="shared" ref="F67:F101" si="8">((0.0125)/((0.0000008*B67*0.000000001)+(0.0000000245*0.000000001*B67^2)))*10^-9</f>
        <v>0.11962025509533283</v>
      </c>
      <c r="H67">
        <f t="shared" si="4"/>
        <v>-4.175941821543578</v>
      </c>
      <c r="I67">
        <f t="shared" si="5"/>
        <v>-2.1234330948204923</v>
      </c>
      <c r="J67">
        <f t="shared" si="6"/>
        <v>18.599832742125919</v>
      </c>
    </row>
    <row r="68" spans="1:10" x14ac:dyDescent="0.25">
      <c r="A68">
        <v>3.3304299999999998</v>
      </c>
      <c r="B68">
        <v>2050.5420199999999</v>
      </c>
      <c r="C68" s="7">
        <f t="shared" si="7"/>
        <v>184.9372699999999</v>
      </c>
      <c r="D68" s="5">
        <f t="shared" ref="D68:D101" si="9">(B69-B67)/(A69-A67)</f>
        <v>30.914695268648689</v>
      </c>
      <c r="E68" s="5">
        <f t="shared" ref="E68:E101" si="10">(1/B68)*D68</f>
        <v>1.5076352967713723E-2</v>
      </c>
      <c r="F68" s="23">
        <f t="shared" si="8"/>
        <v>0.1194387676769925</v>
      </c>
      <c r="H68">
        <f t="shared" ref="H68:H101" si="11">LN(E68)</f>
        <v>-4.1946277912940264</v>
      </c>
      <c r="I68">
        <f t="shared" ref="I68:I101" si="12">LN((0.0125)/((0.0000008*B68)+(0.0000000245*B68^2)))</f>
        <v>-2.1249514433111885</v>
      </c>
      <c r="J68">
        <f t="shared" ref="J68:J101" si="13">LN(F68*10^9)</f>
        <v>18.598314393635224</v>
      </c>
    </row>
    <row r="69" spans="1:10" x14ac:dyDescent="0.25">
      <c r="A69">
        <v>3.3814799999999998</v>
      </c>
      <c r="B69">
        <v>2052.0576500000002</v>
      </c>
      <c r="C69" s="7">
        <f t="shared" si="7"/>
        <v>186.45290000000023</v>
      </c>
      <c r="D69" s="5">
        <f t="shared" si="9"/>
        <v>30.352917545447692</v>
      </c>
      <c r="E69" s="5">
        <f t="shared" si="10"/>
        <v>1.4791454589712764E-2</v>
      </c>
      <c r="F69" s="23">
        <f t="shared" si="8"/>
        <v>0.11926378090946672</v>
      </c>
      <c r="H69">
        <f t="shared" si="11"/>
        <v>-4.2137056575543346</v>
      </c>
      <c r="I69">
        <f t="shared" si="12"/>
        <v>-2.1264175927084858</v>
      </c>
      <c r="J69">
        <f t="shared" si="13"/>
        <v>18.596848244237925</v>
      </c>
    </row>
    <row r="70" spans="1:10" x14ac:dyDescent="0.25">
      <c r="A70">
        <v>3.43</v>
      </c>
      <c r="B70">
        <v>2053.5642600000001</v>
      </c>
      <c r="C70" s="7">
        <f t="shared" si="7"/>
        <v>187.95951000000014</v>
      </c>
      <c r="D70" s="5">
        <f t="shared" si="9"/>
        <v>30.037052117263517</v>
      </c>
      <c r="E70" s="5">
        <f t="shared" si="10"/>
        <v>1.4626789481261967E-2</v>
      </c>
      <c r="F70" s="23">
        <f t="shared" si="8"/>
        <v>0.1190902164024451</v>
      </c>
      <c r="H70">
        <f t="shared" si="11"/>
        <v>-4.2249005356561833</v>
      </c>
      <c r="I70">
        <f t="shared" si="12"/>
        <v>-2.1278739520702441</v>
      </c>
      <c r="J70">
        <f t="shared" si="13"/>
        <v>18.595391884876168</v>
      </c>
    </row>
    <row r="71" spans="1:10" x14ac:dyDescent="0.25">
      <c r="A71">
        <v>3.4797199999999999</v>
      </c>
      <c r="B71">
        <v>2055.0084900000002</v>
      </c>
      <c r="C71" s="7">
        <f t="shared" si="7"/>
        <v>189.4037400000002</v>
      </c>
      <c r="D71" s="5">
        <f t="shared" si="9"/>
        <v>28.655964683454169</v>
      </c>
      <c r="E71" s="5">
        <f t="shared" si="10"/>
        <v>1.3944450751857559E-2</v>
      </c>
      <c r="F71" s="23">
        <f t="shared" si="8"/>
        <v>0.11892419363632192</v>
      </c>
      <c r="H71">
        <f t="shared" si="11"/>
        <v>-4.2726736454221736</v>
      </c>
      <c r="I71">
        <f t="shared" si="12"/>
        <v>-2.1292690171255266</v>
      </c>
      <c r="J71">
        <f t="shared" si="13"/>
        <v>18.593996819820884</v>
      </c>
    </row>
    <row r="72" spans="1:10" x14ac:dyDescent="0.25">
      <c r="A72">
        <v>3.5296699999999999</v>
      </c>
      <c r="B72">
        <v>2056.4204</v>
      </c>
      <c r="C72" s="7">
        <f t="shared" si="7"/>
        <v>190.81565000000001</v>
      </c>
      <c r="D72" s="5">
        <f t="shared" si="9"/>
        <v>27.628125308824245</v>
      </c>
      <c r="E72" s="5">
        <f t="shared" si="10"/>
        <v>1.3435057009171979E-2</v>
      </c>
      <c r="F72" s="23">
        <f t="shared" si="8"/>
        <v>0.11876222163465754</v>
      </c>
      <c r="H72">
        <f t="shared" si="11"/>
        <v>-4.309887793591197</v>
      </c>
      <c r="I72">
        <f t="shared" si="12"/>
        <v>-2.1306319223344912</v>
      </c>
      <c r="J72">
        <f t="shared" si="13"/>
        <v>18.59263391461192</v>
      </c>
    </row>
    <row r="73" spans="1:10" x14ac:dyDescent="0.25">
      <c r="A73">
        <v>3.5809099999999998</v>
      </c>
      <c r="B73">
        <v>2057.8041800000001</v>
      </c>
      <c r="C73" s="7">
        <f t="shared" si="7"/>
        <v>192.19943000000012</v>
      </c>
      <c r="D73" s="5">
        <f t="shared" si="9"/>
        <v>26.447396386824778</v>
      </c>
      <c r="E73" s="5">
        <f t="shared" si="10"/>
        <v>1.2852241551392309E-2</v>
      </c>
      <c r="F73" s="23">
        <f t="shared" si="8"/>
        <v>0.11860379753420627</v>
      </c>
      <c r="H73">
        <f t="shared" si="11"/>
        <v>-4.3542370430566937</v>
      </c>
      <c r="I73">
        <f t="shared" si="12"/>
        <v>-2.1319667732497964</v>
      </c>
      <c r="J73">
        <f t="shared" si="13"/>
        <v>18.591299063696614</v>
      </c>
    </row>
    <row r="74" spans="1:10" x14ac:dyDescent="0.25">
      <c r="A74">
        <v>3.6331799999999999</v>
      </c>
      <c r="B74">
        <v>2059.1579700000002</v>
      </c>
      <c r="C74" s="7">
        <f t="shared" si="7"/>
        <v>193.55322000000024</v>
      </c>
      <c r="D74" s="5">
        <f t="shared" si="9"/>
        <v>26.515890757118814</v>
      </c>
      <c r="E74" s="5">
        <f t="shared" si="10"/>
        <v>1.2877055157219829E-2</v>
      </c>
      <c r="F74" s="23">
        <f t="shared" si="8"/>
        <v>0.11844911345748269</v>
      </c>
      <c r="H74">
        <f t="shared" si="11"/>
        <v>-4.3523082213091362</v>
      </c>
      <c r="I74">
        <f t="shared" si="12"/>
        <v>-2.1332718329348355</v>
      </c>
      <c r="J74">
        <f t="shared" si="13"/>
        <v>18.589994004011576</v>
      </c>
    </row>
    <row r="75" spans="1:10" x14ac:dyDescent="0.25">
      <c r="A75">
        <v>3.6838000000000002</v>
      </c>
      <c r="B75">
        <v>2060.5324000000001</v>
      </c>
      <c r="C75" s="7">
        <f t="shared" si="7"/>
        <v>194.92765000000009</v>
      </c>
      <c r="D75" s="5">
        <f t="shared" si="9"/>
        <v>26.611100329902303</v>
      </c>
      <c r="E75" s="5">
        <f t="shared" si="10"/>
        <v>1.2914672115761102E-2</v>
      </c>
      <c r="F75" s="23">
        <f t="shared" si="8"/>
        <v>0.11829238042043279</v>
      </c>
      <c r="H75">
        <f t="shared" si="11"/>
        <v>-4.3493912406187007</v>
      </c>
      <c r="I75">
        <f t="shared" si="12"/>
        <v>-2.134595919028754</v>
      </c>
      <c r="J75">
        <f t="shared" si="13"/>
        <v>18.588669917917656</v>
      </c>
    </row>
    <row r="76" spans="1:10" x14ac:dyDescent="0.25">
      <c r="A76">
        <v>3.73624</v>
      </c>
      <c r="B76">
        <v>2061.9005099999999</v>
      </c>
      <c r="C76" s="7">
        <f t="shared" si="7"/>
        <v>196.29575999999997</v>
      </c>
      <c r="D76" s="5">
        <f t="shared" si="9"/>
        <v>25.725291678719209</v>
      </c>
      <c r="E76" s="5">
        <f t="shared" si="10"/>
        <v>1.2476495133472376E-2</v>
      </c>
      <c r="F76" s="23">
        <f t="shared" si="8"/>
        <v>0.11813667683115932</v>
      </c>
      <c r="H76">
        <f t="shared" si="11"/>
        <v>-4.3839087941474899</v>
      </c>
      <c r="I76">
        <f t="shared" si="12"/>
        <v>-2.1359130465730023</v>
      </c>
      <c r="J76">
        <f t="shared" si="13"/>
        <v>18.587352790373409</v>
      </c>
    </row>
    <row r="77" spans="1:10" x14ac:dyDescent="0.25">
      <c r="A77">
        <v>3.7875100000000002</v>
      </c>
      <c r="B77">
        <v>2063.20037</v>
      </c>
      <c r="C77" s="7">
        <f t="shared" si="7"/>
        <v>197.59562000000005</v>
      </c>
      <c r="D77" s="5">
        <f t="shared" si="9"/>
        <v>26.360580290144672</v>
      </c>
      <c r="E77" s="5">
        <f t="shared" si="10"/>
        <v>1.2776548838126019E-2</v>
      </c>
      <c r="F77" s="23">
        <f t="shared" si="8"/>
        <v>0.11798902535317703</v>
      </c>
      <c r="H77">
        <f t="shared" si="11"/>
        <v>-4.3601439104662854</v>
      </c>
      <c r="I77">
        <f t="shared" si="12"/>
        <v>-2.137163664323301</v>
      </c>
      <c r="J77">
        <f t="shared" si="13"/>
        <v>18.586102172623111</v>
      </c>
    </row>
    <row r="78" spans="1:10" x14ac:dyDescent="0.25">
      <c r="A78">
        <v>3.8361900000000002</v>
      </c>
      <c r="B78">
        <v>2064.5352499999999</v>
      </c>
      <c r="C78" s="7">
        <f t="shared" si="7"/>
        <v>198.93049999999994</v>
      </c>
      <c r="D78" s="5">
        <f t="shared" si="9"/>
        <v>27.247270129606889</v>
      </c>
      <c r="E78" s="5">
        <f t="shared" si="10"/>
        <v>1.3197774234955247E-2</v>
      </c>
      <c r="F78" s="23">
        <f t="shared" si="8"/>
        <v>0.11783768385978843</v>
      </c>
      <c r="H78">
        <f t="shared" si="11"/>
        <v>-4.3277070821715169</v>
      </c>
      <c r="I78">
        <f t="shared" si="12"/>
        <v>-2.1384471619785907</v>
      </c>
      <c r="J78">
        <f t="shared" si="13"/>
        <v>18.584818674967821</v>
      </c>
    </row>
    <row r="79" spans="1:10" x14ac:dyDescent="0.25">
      <c r="A79">
        <v>3.8855</v>
      </c>
      <c r="B79">
        <v>2065.8703300000002</v>
      </c>
      <c r="C79" s="7">
        <f t="shared" si="7"/>
        <v>200.26558000000023</v>
      </c>
      <c r="D79" s="5">
        <f t="shared" si="9"/>
        <v>27.113530010175253</v>
      </c>
      <c r="E79" s="5">
        <f t="shared" si="10"/>
        <v>1.3124507195074171E-2</v>
      </c>
      <c r="F79" s="23">
        <f t="shared" si="8"/>
        <v>0.11768661075893923</v>
      </c>
      <c r="H79">
        <f t="shared" si="11"/>
        <v>-4.3332740182513252</v>
      </c>
      <c r="I79">
        <f t="shared" si="12"/>
        <v>-2.1397300285449705</v>
      </c>
      <c r="J79">
        <f t="shared" si="13"/>
        <v>18.583535808401439</v>
      </c>
    </row>
    <row r="80" spans="1:10" x14ac:dyDescent="0.25">
      <c r="A80">
        <v>3.9344899999999998</v>
      </c>
      <c r="B80">
        <v>2067.2005100000001</v>
      </c>
      <c r="C80" s="7">
        <f t="shared" si="7"/>
        <v>201.59576000000015</v>
      </c>
      <c r="D80" s="5">
        <f t="shared" si="9"/>
        <v>25.644132017148344</v>
      </c>
      <c r="E80" s="5">
        <f t="shared" si="10"/>
        <v>1.2405246560793632E-2</v>
      </c>
      <c r="F80" s="23">
        <f t="shared" si="8"/>
        <v>0.11753638087319045</v>
      </c>
      <c r="H80">
        <f t="shared" si="11"/>
        <v>-4.3896357861154103</v>
      </c>
      <c r="I80">
        <f t="shared" si="12"/>
        <v>-2.1410073688689977</v>
      </c>
      <c r="J80">
        <f t="shared" si="13"/>
        <v>18.582258468077413</v>
      </c>
    </row>
    <row r="81" spans="1:10" x14ac:dyDescent="0.25">
      <c r="A81">
        <v>3.9857900000000002</v>
      </c>
      <c r="B81">
        <v>2068.44218</v>
      </c>
      <c r="C81" s="7">
        <f t="shared" si="7"/>
        <v>202.83743000000004</v>
      </c>
      <c r="D81" s="5">
        <f t="shared" si="9"/>
        <v>25.001987676405381</v>
      </c>
      <c r="E81" s="5">
        <f t="shared" si="10"/>
        <v>1.2087351494836264E-2</v>
      </c>
      <c r="F81" s="23">
        <f t="shared" si="8"/>
        <v>0.11739640670239938</v>
      </c>
      <c r="H81">
        <f t="shared" si="11"/>
        <v>-4.4155957041242138</v>
      </c>
      <c r="I81">
        <f t="shared" si="12"/>
        <v>-2.1421989793614995</v>
      </c>
      <c r="J81">
        <f t="shared" si="13"/>
        <v>18.581066857584911</v>
      </c>
    </row>
    <row r="82" spans="1:10" x14ac:dyDescent="0.25">
      <c r="A82">
        <v>4.0351100000000004</v>
      </c>
      <c r="B82">
        <v>2069.71621</v>
      </c>
      <c r="C82" s="7">
        <f t="shared" si="7"/>
        <v>204.11146000000008</v>
      </c>
      <c r="D82" s="5">
        <f t="shared" si="9"/>
        <v>25.692544039328876</v>
      </c>
      <c r="E82" s="5">
        <f t="shared" si="10"/>
        <v>1.241355888077471E-2</v>
      </c>
      <c r="F82" s="23">
        <f t="shared" si="8"/>
        <v>0.11725304431826952</v>
      </c>
      <c r="H82">
        <f t="shared" si="11"/>
        <v>-4.38896594563405</v>
      </c>
      <c r="I82">
        <f t="shared" si="12"/>
        <v>-2.1434209076578945</v>
      </c>
      <c r="J82">
        <f t="shared" si="13"/>
        <v>18.579844929288516</v>
      </c>
    </row>
    <row r="83" spans="1:10" x14ac:dyDescent="0.25">
      <c r="A83">
        <v>4.0834299999999999</v>
      </c>
      <c r="B83">
        <v>2070.9508000000001</v>
      </c>
      <c r="C83" s="7">
        <f t="shared" si="7"/>
        <v>205.3460500000001</v>
      </c>
      <c r="D83" s="5">
        <f t="shared" si="9"/>
        <v>25.750000000001819</v>
      </c>
      <c r="E83" s="5">
        <f t="shared" si="10"/>
        <v>1.2433902340896663E-2</v>
      </c>
      <c r="F83" s="23">
        <f t="shared" si="8"/>
        <v>0.1171143703844043</v>
      </c>
      <c r="H83">
        <f t="shared" si="11"/>
        <v>-4.38732847736427</v>
      </c>
      <c r="I83">
        <f t="shared" si="12"/>
        <v>-2.144604296997445</v>
      </c>
      <c r="J83">
        <f t="shared" si="13"/>
        <v>18.578661539948968</v>
      </c>
    </row>
    <row r="84" spans="1:10" x14ac:dyDescent="0.25">
      <c r="A84">
        <v>4.13131</v>
      </c>
      <c r="B84">
        <v>2072.1933600000002</v>
      </c>
      <c r="C84" s="7">
        <f t="shared" si="7"/>
        <v>206.58861000000024</v>
      </c>
      <c r="D84" s="5">
        <f t="shared" si="9"/>
        <v>25.349503747213863</v>
      </c>
      <c r="E84" s="5">
        <f t="shared" si="10"/>
        <v>1.2233174874768375E-2</v>
      </c>
      <c r="F84" s="23">
        <f t="shared" si="8"/>
        <v>0.1169750494858748</v>
      </c>
      <c r="H84">
        <f t="shared" si="11"/>
        <v>-4.4036037656898221</v>
      </c>
      <c r="I84">
        <f t="shared" si="12"/>
        <v>-2.145794619183357</v>
      </c>
      <c r="J84">
        <f t="shared" si="13"/>
        <v>18.577471217763055</v>
      </c>
    </row>
    <row r="85" spans="1:10" x14ac:dyDescent="0.25">
      <c r="A85">
        <v>4.1821700000000002</v>
      </c>
      <c r="B85">
        <v>2073.45381</v>
      </c>
      <c r="C85" s="7">
        <f t="shared" si="7"/>
        <v>207.84906000000001</v>
      </c>
      <c r="D85" s="5">
        <f t="shared" si="9"/>
        <v>25.131681877441654</v>
      </c>
      <c r="E85" s="5">
        <f t="shared" si="10"/>
        <v>1.2120685667669469E-2</v>
      </c>
      <c r="F85" s="23">
        <f t="shared" si="8"/>
        <v>0.11683397654076051</v>
      </c>
      <c r="H85">
        <f t="shared" si="11"/>
        <v>-4.4128417267011191</v>
      </c>
      <c r="I85">
        <f t="shared" si="12"/>
        <v>-2.1470013558490115</v>
      </c>
      <c r="J85">
        <f t="shared" si="13"/>
        <v>18.5762644810974</v>
      </c>
    </row>
    <row r="86" spans="1:10" x14ac:dyDescent="0.25">
      <c r="A86">
        <v>4.23102</v>
      </c>
      <c r="B86">
        <v>2074.6992399999999</v>
      </c>
      <c r="C86" s="7">
        <f t="shared" si="7"/>
        <v>209.09448999999995</v>
      </c>
      <c r="D86" s="5">
        <f t="shared" si="9"/>
        <v>25.496403616935112</v>
      </c>
      <c r="E86" s="5">
        <f t="shared" si="10"/>
        <v>1.2289204683438894E-2</v>
      </c>
      <c r="F86" s="23">
        <f t="shared" si="8"/>
        <v>0.11669483519006806</v>
      </c>
      <c r="H86">
        <f t="shared" si="11"/>
        <v>-4.3990340699929389</v>
      </c>
      <c r="I86">
        <f t="shared" si="12"/>
        <v>-2.1481929978235188</v>
      </c>
      <c r="J86">
        <f t="shared" si="13"/>
        <v>18.575072839122893</v>
      </c>
    </row>
    <row r="87" spans="1:10" x14ac:dyDescent="0.25">
      <c r="A87">
        <v>4.27949</v>
      </c>
      <c r="B87">
        <v>2075.9351200000001</v>
      </c>
      <c r="C87" s="7">
        <f t="shared" si="7"/>
        <v>210.33037000000013</v>
      </c>
      <c r="D87" s="5">
        <f t="shared" si="9"/>
        <v>25.117604765819245</v>
      </c>
      <c r="E87" s="5">
        <f t="shared" si="10"/>
        <v>1.20994170404609E-2</v>
      </c>
      <c r="F87" s="23">
        <f t="shared" si="8"/>
        <v>0.11655700635049226</v>
      </c>
      <c r="H87">
        <f t="shared" si="11"/>
        <v>-4.4145980060143675</v>
      </c>
      <c r="I87">
        <f t="shared" si="12"/>
        <v>-2.1493748007598397</v>
      </c>
      <c r="J87">
        <f t="shared" si="13"/>
        <v>18.57389103618657</v>
      </c>
    </row>
    <row r="88" spans="1:10" x14ac:dyDescent="0.25">
      <c r="A88">
        <v>4.3283800000000001</v>
      </c>
      <c r="B88">
        <v>2077.1446900000001</v>
      </c>
      <c r="C88" s="7">
        <f t="shared" si="7"/>
        <v>211.53994000000012</v>
      </c>
      <c r="D88" s="5">
        <f t="shared" si="9"/>
        <v>25.208999896791262</v>
      </c>
      <c r="E88" s="5">
        <f t="shared" si="10"/>
        <v>1.2136371634655484E-2</v>
      </c>
      <c r="F88" s="23">
        <f t="shared" si="8"/>
        <v>0.11642234798915999</v>
      </c>
      <c r="H88">
        <f t="shared" si="11"/>
        <v>-4.4115484149051376</v>
      </c>
      <c r="I88">
        <f t="shared" si="12"/>
        <v>-2.1505307690790829</v>
      </c>
      <c r="J88">
        <f t="shared" si="13"/>
        <v>18.572735067867328</v>
      </c>
    </row>
    <row r="89" spans="1:10" x14ac:dyDescent="0.25">
      <c r="A89">
        <v>4.3763800000000002</v>
      </c>
      <c r="B89">
        <v>2078.3776200000002</v>
      </c>
      <c r="C89" s="7">
        <f t="shared" si="7"/>
        <v>212.77287000000024</v>
      </c>
      <c r="D89" s="5">
        <f t="shared" si="9"/>
        <v>25.618410128683632</v>
      </c>
      <c r="E89" s="5">
        <f t="shared" si="10"/>
        <v>1.2326157615517256E-2</v>
      </c>
      <c r="F89" s="23">
        <f t="shared" si="8"/>
        <v>0.11628532904079671</v>
      </c>
      <c r="H89">
        <f t="shared" si="11"/>
        <v>-4.3960316392840841</v>
      </c>
      <c r="I89">
        <f t="shared" si="12"/>
        <v>-2.1517083749573795</v>
      </c>
      <c r="J89">
        <f t="shared" si="13"/>
        <v>18.57155746198903</v>
      </c>
    </row>
    <row r="90" spans="1:10" x14ac:dyDescent="0.25">
      <c r="A90">
        <v>4.4247399999999999</v>
      </c>
      <c r="B90">
        <v>2079.61328</v>
      </c>
      <c r="C90" s="7">
        <f t="shared" si="7"/>
        <v>214.00853000000006</v>
      </c>
      <c r="D90" s="5">
        <f t="shared" si="9"/>
        <v>24.899825336482991</v>
      </c>
      <c r="E90" s="5">
        <f t="shared" si="10"/>
        <v>1.1973295985339635E-2</v>
      </c>
      <c r="F90" s="23">
        <f t="shared" si="8"/>
        <v>0.11614824925468481</v>
      </c>
      <c r="H90">
        <f t="shared" si="11"/>
        <v>-4.4250764434856196</v>
      </c>
      <c r="I90">
        <f t="shared" si="12"/>
        <v>-2.1528878930202167</v>
      </c>
      <c r="J90">
        <f t="shared" si="13"/>
        <v>18.570377943926193</v>
      </c>
    </row>
    <row r="91" spans="1:10" x14ac:dyDescent="0.25">
      <c r="A91">
        <v>4.4737099999999996</v>
      </c>
      <c r="B91">
        <v>2080.8011200000001</v>
      </c>
      <c r="C91" s="7">
        <f t="shared" si="7"/>
        <v>215.19637000000012</v>
      </c>
      <c r="D91" s="5">
        <f t="shared" si="9"/>
        <v>23.887085462376707</v>
      </c>
      <c r="E91" s="5">
        <f t="shared" si="10"/>
        <v>1.1479754231570534E-2</v>
      </c>
      <c r="F91" s="23">
        <f t="shared" si="8"/>
        <v>0.11601670282856244</v>
      </c>
      <c r="H91">
        <f t="shared" si="11"/>
        <v>-4.4671702967196589</v>
      </c>
      <c r="I91">
        <f t="shared" si="12"/>
        <v>-2.154021108339923</v>
      </c>
      <c r="J91">
        <f t="shared" si="13"/>
        <v>18.569244728606488</v>
      </c>
    </row>
    <row r="92" spans="1:10" x14ac:dyDescent="0.25">
      <c r="A92">
        <v>4.5245499999999996</v>
      </c>
      <c r="B92">
        <v>2081.9974499999998</v>
      </c>
      <c r="C92" s="7">
        <f t="shared" si="7"/>
        <v>216.39269999999988</v>
      </c>
      <c r="D92" s="5">
        <f t="shared" si="9"/>
        <v>24.489076464746564</v>
      </c>
      <c r="E92" s="5">
        <f t="shared" si="10"/>
        <v>1.1762298971474036E-2</v>
      </c>
      <c r="F92" s="23">
        <f t="shared" si="8"/>
        <v>0.11588444194006332</v>
      </c>
      <c r="H92">
        <f t="shared" si="11"/>
        <v>-4.4428558648458853</v>
      </c>
      <c r="I92">
        <f t="shared" si="12"/>
        <v>-2.1551617745748541</v>
      </c>
      <c r="J92">
        <f t="shared" si="13"/>
        <v>18.568104062371557</v>
      </c>
    </row>
    <row r="93" spans="1:10" x14ac:dyDescent="0.25">
      <c r="A93">
        <v>4.5744100000000003</v>
      </c>
      <c r="B93">
        <v>2083.2671700000001</v>
      </c>
      <c r="C93" s="7">
        <f t="shared" si="7"/>
        <v>217.66242000000011</v>
      </c>
      <c r="D93" s="5">
        <f t="shared" si="9"/>
        <v>25.10866923233101</v>
      </c>
      <c r="E93" s="5">
        <f t="shared" si="10"/>
        <v>1.2052544001032287E-2</v>
      </c>
      <c r="F93" s="23">
        <f t="shared" si="8"/>
        <v>0.11574431464096528</v>
      </c>
      <c r="H93">
        <f t="shared" si="11"/>
        <v>-4.4184795209106351</v>
      </c>
      <c r="I93">
        <f t="shared" si="12"/>
        <v>-2.156371704794755</v>
      </c>
      <c r="J93">
        <f t="shared" si="13"/>
        <v>18.566894132151656</v>
      </c>
    </row>
    <row r="94" spans="1:10" x14ac:dyDescent="0.25">
      <c r="A94">
        <v>4.6232899999999999</v>
      </c>
      <c r="B94">
        <v>2084.4766800000002</v>
      </c>
      <c r="C94" s="7">
        <f t="shared" si="7"/>
        <v>218.87193000000025</v>
      </c>
      <c r="D94" s="5">
        <f t="shared" si="9"/>
        <v>25.290079404965734</v>
      </c>
      <c r="E94" s="5">
        <f t="shared" si="10"/>
        <v>1.2132579677008299E-2</v>
      </c>
      <c r="F94" s="23">
        <f t="shared" si="8"/>
        <v>0.115611068405635</v>
      </c>
      <c r="H94">
        <f t="shared" si="11"/>
        <v>-4.4118609094690227</v>
      </c>
      <c r="I94">
        <f t="shared" si="12"/>
        <v>-2.1575235798737649</v>
      </c>
      <c r="J94">
        <f t="shared" si="13"/>
        <v>18.565742257072646</v>
      </c>
    </row>
    <row r="95" spans="1:10" x14ac:dyDescent="0.25">
      <c r="A95">
        <v>4.6738999999999997</v>
      </c>
      <c r="B95">
        <v>2085.7832800000001</v>
      </c>
      <c r="C95" s="7">
        <f t="shared" si="7"/>
        <v>220.17853000000014</v>
      </c>
      <c r="D95" s="5">
        <f t="shared" si="9"/>
        <v>22.497835497832259</v>
      </c>
      <c r="E95" s="5">
        <f t="shared" si="10"/>
        <v>1.0786276653743364E-2</v>
      </c>
      <c r="F95" s="23">
        <f t="shared" si="8"/>
        <v>0.11546738458382182</v>
      </c>
      <c r="H95">
        <f t="shared" si="11"/>
        <v>-4.5294806330595518</v>
      </c>
      <c r="I95">
        <f t="shared" si="12"/>
        <v>-2.1587671734539704</v>
      </c>
      <c r="J95">
        <f t="shared" si="13"/>
        <v>18.56449866349244</v>
      </c>
    </row>
    <row r="96" spans="1:10" x14ac:dyDescent="0.25">
      <c r="A96">
        <v>4.7318600000000002</v>
      </c>
      <c r="B96">
        <v>2086.9192699999999</v>
      </c>
      <c r="C96" s="7">
        <f t="shared" si="7"/>
        <v>221.3145199999999</v>
      </c>
      <c r="D96" s="5">
        <f t="shared" si="9"/>
        <v>22.567536076005368</v>
      </c>
      <c r="E96" s="5">
        <f t="shared" si="10"/>
        <v>1.0813804060568845E-2</v>
      </c>
      <c r="F96" s="23">
        <f t="shared" si="8"/>
        <v>0.11534267992668988</v>
      </c>
      <c r="H96">
        <f t="shared" si="11"/>
        <v>-4.5269318072387374</v>
      </c>
      <c r="I96">
        <f t="shared" si="12"/>
        <v>-2.159847756049281</v>
      </c>
      <c r="J96">
        <f t="shared" si="13"/>
        <v>18.563418080897129</v>
      </c>
    </row>
    <row r="97" spans="1:10" x14ac:dyDescent="0.25">
      <c r="A97">
        <v>4.7854700000000001</v>
      </c>
      <c r="B97">
        <v>2088.30114</v>
      </c>
      <c r="C97" s="7">
        <f t="shared" si="7"/>
        <v>222.69639000000006</v>
      </c>
      <c r="D97" s="5">
        <f t="shared" si="9"/>
        <v>26.361377217112732</v>
      </c>
      <c r="E97" s="5">
        <f t="shared" si="10"/>
        <v>1.2623360066313392E-2</v>
      </c>
      <c r="F97" s="23">
        <f t="shared" si="8"/>
        <v>0.11519125565887695</v>
      </c>
      <c r="H97">
        <f t="shared" si="11"/>
        <v>-4.3722062079954487</v>
      </c>
      <c r="I97">
        <f t="shared" si="12"/>
        <v>-2.1611614393402481</v>
      </c>
      <c r="J97">
        <f t="shared" si="13"/>
        <v>18.562104397606163</v>
      </c>
    </row>
    <row r="98" spans="1:10" x14ac:dyDescent="0.25">
      <c r="A98">
        <v>4.8372900000000003</v>
      </c>
      <c r="B98">
        <v>2089.6985500000001</v>
      </c>
      <c r="C98" s="7">
        <f t="shared" si="7"/>
        <v>224.0938000000001</v>
      </c>
      <c r="D98" s="5">
        <f t="shared" si="9"/>
        <v>24.921336515512873</v>
      </c>
      <c r="E98" s="5">
        <f t="shared" si="10"/>
        <v>1.1925804569043163E-2</v>
      </c>
      <c r="F98" s="23">
        <f t="shared" si="8"/>
        <v>0.11503843157202874</v>
      </c>
      <c r="H98">
        <f t="shared" si="11"/>
        <v>-4.4290507753815174</v>
      </c>
      <c r="I98">
        <f t="shared" si="12"/>
        <v>-2.1624890188642607</v>
      </c>
      <c r="J98">
        <f t="shared" si="13"/>
        <v>18.56077681808215</v>
      </c>
    </row>
    <row r="99" spans="1:10" x14ac:dyDescent="0.25">
      <c r="A99">
        <v>4.8902200000000002</v>
      </c>
      <c r="B99">
        <v>2090.91165</v>
      </c>
      <c r="C99" s="7">
        <f t="shared" si="7"/>
        <v>225.30690000000004</v>
      </c>
      <c r="D99" s="5">
        <f t="shared" si="9"/>
        <v>22.161784587651976</v>
      </c>
      <c r="E99" s="5">
        <f t="shared" si="10"/>
        <v>1.0599101395629019E-2</v>
      </c>
      <c r="F99" s="23">
        <f t="shared" si="8"/>
        <v>0.11490601053979917</v>
      </c>
      <c r="H99">
        <f t="shared" si="11"/>
        <v>-4.5469860554548962</v>
      </c>
      <c r="I99">
        <f t="shared" si="12"/>
        <v>-2.1636407844442607</v>
      </c>
      <c r="J99">
        <f t="shared" si="13"/>
        <v>18.559625052502149</v>
      </c>
    </row>
    <row r="100" spans="1:10" x14ac:dyDescent="0.25">
      <c r="A100">
        <v>4.9482400000000002</v>
      </c>
      <c r="B100">
        <v>2092.1574000000001</v>
      </c>
      <c r="C100" s="7">
        <f t="shared" si="7"/>
        <v>226.55265000000009</v>
      </c>
      <c r="D100" s="5">
        <f t="shared" si="9"/>
        <v>20.786775495232867</v>
      </c>
      <c r="E100" s="5">
        <f t="shared" si="10"/>
        <v>9.9355696159537828E-3</v>
      </c>
      <c r="F100" s="23">
        <f t="shared" si="8"/>
        <v>0.11477026328137657</v>
      </c>
      <c r="H100">
        <f t="shared" si="11"/>
        <v>-4.6116340703537819</v>
      </c>
      <c r="I100">
        <f t="shared" si="12"/>
        <v>-2.164822859300934</v>
      </c>
      <c r="J100">
        <f t="shared" si="13"/>
        <v>18.558442977645477</v>
      </c>
    </row>
    <row r="101" spans="1:10" x14ac:dyDescent="0.25">
      <c r="A101">
        <v>4.9992599999999996</v>
      </c>
      <c r="B101">
        <v>2093.1782400000002</v>
      </c>
      <c r="C101" s="7">
        <f t="shared" si="7"/>
        <v>227.57349000000022</v>
      </c>
      <c r="D101" s="5">
        <f t="shared" si="9"/>
        <v>422.80839247894198</v>
      </c>
      <c r="E101" s="5">
        <f t="shared" si="10"/>
        <v>0.20199349696991975</v>
      </c>
      <c r="F101" s="23">
        <f t="shared" si="8"/>
        <v>0.11465920333483408</v>
      </c>
      <c r="H101">
        <f t="shared" si="11"/>
        <v>-1.5995197753173642</v>
      </c>
      <c r="I101">
        <f t="shared" si="12"/>
        <v>-2.1657909995913265</v>
      </c>
      <c r="J101">
        <f t="shared" si="13"/>
        <v>18.557474837355084</v>
      </c>
    </row>
  </sheetData>
  <mergeCells count="6">
    <mergeCell ref="AV38:AX38"/>
    <mergeCell ref="Z26:AC26"/>
    <mergeCell ref="AA27:AC27"/>
    <mergeCell ref="T26:W26"/>
    <mergeCell ref="U27:W27"/>
    <mergeCell ref="AU37:AX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985E-3382-4091-8E25-2482AFC6CD30}">
  <dimension ref="A1:AX97"/>
  <sheetViews>
    <sheetView zoomScaleNormal="100" workbookViewId="0">
      <pane ySplit="1" topLeftCell="A2" activePane="bottomLeft" state="frozen"/>
      <selection pane="bottomLeft" activeCell="C18" sqref="C18"/>
    </sheetView>
  </sheetViews>
  <sheetFormatPr defaultRowHeight="15" x14ac:dyDescent="0.25"/>
  <cols>
    <col min="2" max="2" width="16.5703125" customWidth="1"/>
    <col min="3" max="3" width="20.85546875" style="7" bestFit="1" customWidth="1"/>
    <col min="5" max="5" width="14.5703125" customWidth="1"/>
    <col min="6" max="6" width="18.7109375" style="23" bestFit="1" customWidth="1"/>
    <col min="8" max="8" width="15.42578125" customWidth="1"/>
    <col min="9" max="9" width="16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3083.5937699999999</v>
      </c>
      <c r="C2" s="7">
        <f>B2-$B$2</f>
        <v>0</v>
      </c>
    </row>
    <row r="3" spans="1:10" x14ac:dyDescent="0.25">
      <c r="A3">
        <v>5.3809999999999997E-2</v>
      </c>
      <c r="B3">
        <v>3095.4623200000001</v>
      </c>
      <c r="C3" s="7">
        <f t="shared" ref="C3:C66" si="0">B3-$B$2</f>
        <v>11.868550000000141</v>
      </c>
      <c r="D3" s="5">
        <f>(B4-B2)/(A4-A2)</f>
        <v>213.70118683912645</v>
      </c>
      <c r="E3" s="5">
        <f>(1/B3)*D3</f>
        <v>6.903692073988045E-2</v>
      </c>
      <c r="F3" s="23">
        <f>((0.032)/((0.0000008*B3*0.000000001)+(0.0000000245*0.000000001*B3^2)))*10^-9</f>
        <v>0.13488871218049778</v>
      </c>
      <c r="H3">
        <f>LN(E3)</f>
        <v>-2.673113834304166</v>
      </c>
      <c r="I3">
        <f>LN((0.032)/((0.0000008*B3)+(0.0000000245*B3^2)))</f>
        <v>-2.0033051947290295</v>
      </c>
      <c r="J3">
        <f>LN(F3*10^9)</f>
        <v>18.71996064221738</v>
      </c>
    </row>
    <row r="4" spans="1:10" x14ac:dyDescent="0.25">
      <c r="A4">
        <v>0.10507</v>
      </c>
      <c r="B4">
        <v>3106.0471400000001</v>
      </c>
      <c r="C4" s="7">
        <f t="shared" si="0"/>
        <v>22.453370000000177</v>
      </c>
      <c r="D4" s="5">
        <f t="shared" ref="D4:D67" si="1">(B5-B3)/(A5-A3)</f>
        <v>201.63803680981428</v>
      </c>
      <c r="E4">
        <f t="shared" ref="E4:E67" si="2">(1/B4)*D4</f>
        <v>6.491789329694922E-2</v>
      </c>
      <c r="F4" s="23">
        <f t="shared" ref="F4:F67" si="3">((0.032)/((0.0000008*B4*0.000000001)+(0.0000000245*0.000000001*B4^2)))*10^-9</f>
        <v>0.13397569420627969</v>
      </c>
      <c r="H4">
        <f t="shared" ref="H4:H67" si="4">LN(E4)</f>
        <v>-2.7346319876178411</v>
      </c>
      <c r="I4">
        <f t="shared" ref="I4:I67" si="5">LN((0.032)/((0.0000008*B4)+(0.0000000245*B4^2)))</f>
        <v>-2.010096882004051</v>
      </c>
      <c r="J4">
        <f t="shared" ref="J4:J67" si="6">LN(F4*10^9)</f>
        <v>18.713168954942361</v>
      </c>
    </row>
    <row r="5" spans="1:10" x14ac:dyDescent="0.25">
      <c r="A5">
        <v>0.1565</v>
      </c>
      <c r="B5">
        <v>3116.1685299999999</v>
      </c>
      <c r="C5" s="7">
        <f t="shared" si="0"/>
        <v>32.574759999999969</v>
      </c>
      <c r="D5" s="5">
        <f t="shared" si="1"/>
        <v>193.61343225302599</v>
      </c>
      <c r="E5">
        <f t="shared" si="2"/>
        <v>6.2131887408870663E-2</v>
      </c>
      <c r="F5" s="23">
        <f t="shared" si="3"/>
        <v>0.13311129296214638</v>
      </c>
      <c r="H5">
        <f t="shared" si="4"/>
        <v>-2.7784959369859963</v>
      </c>
      <c r="I5">
        <f t="shared" si="5"/>
        <v>-2.0165697114841974</v>
      </c>
      <c r="J5">
        <f t="shared" si="6"/>
        <v>18.706696125462212</v>
      </c>
    </row>
    <row r="6" spans="1:10" x14ac:dyDescent="0.25">
      <c r="A6">
        <v>0.20751</v>
      </c>
      <c r="B6">
        <v>3125.8809000000001</v>
      </c>
      <c r="C6" s="7">
        <f t="shared" si="0"/>
        <v>42.287130000000161</v>
      </c>
      <c r="D6" s="5">
        <f t="shared" si="1"/>
        <v>182.96681307955336</v>
      </c>
      <c r="E6">
        <f t="shared" si="2"/>
        <v>5.853288046884747E-2</v>
      </c>
      <c r="F6" s="23">
        <f t="shared" si="3"/>
        <v>0.13228966486564073</v>
      </c>
      <c r="H6">
        <f t="shared" si="4"/>
        <v>-2.8381666233439526</v>
      </c>
      <c r="I6">
        <f t="shared" si="5"/>
        <v>-2.0227613298420666</v>
      </c>
      <c r="J6">
        <f t="shared" si="6"/>
        <v>18.700504507104345</v>
      </c>
    </row>
    <row r="7" spans="1:10" x14ac:dyDescent="0.25">
      <c r="A7">
        <v>0.25895000000000001</v>
      </c>
      <c r="B7">
        <v>3134.9134800000002</v>
      </c>
      <c r="C7" s="7">
        <f t="shared" si="0"/>
        <v>51.319710000000214</v>
      </c>
      <c r="D7" s="5">
        <f t="shared" si="1"/>
        <v>165.6230341840083</v>
      </c>
      <c r="E7">
        <f t="shared" si="2"/>
        <v>5.2831771990086408E-2</v>
      </c>
      <c r="F7" s="23">
        <f t="shared" si="3"/>
        <v>0.13153235252059492</v>
      </c>
      <c r="H7">
        <f t="shared" si="4"/>
        <v>-2.9406425270076997</v>
      </c>
      <c r="I7">
        <f t="shared" si="5"/>
        <v>-2.0285024308513564</v>
      </c>
      <c r="J7">
        <f t="shared" si="6"/>
        <v>18.694763406095056</v>
      </c>
    </row>
    <row r="8" spans="1:10" x14ac:dyDescent="0.25">
      <c r="A8">
        <v>0.31369999999999998</v>
      </c>
      <c r="B8">
        <v>3143.4684099999999</v>
      </c>
      <c r="C8" s="7">
        <f t="shared" si="0"/>
        <v>59.874639999999999</v>
      </c>
      <c r="D8" s="5">
        <f t="shared" si="1"/>
        <v>150.91392998917371</v>
      </c>
      <c r="E8">
        <f t="shared" si="2"/>
        <v>4.8008731218384892E-2</v>
      </c>
      <c r="F8" s="23">
        <f t="shared" si="3"/>
        <v>0.13082106788213346</v>
      </c>
      <c r="H8">
        <f t="shared" si="4"/>
        <v>-3.0363723842330961</v>
      </c>
      <c r="I8">
        <f t="shared" si="5"/>
        <v>-2.0339247834940566</v>
      </c>
      <c r="J8">
        <f t="shared" si="6"/>
        <v>18.689341053452356</v>
      </c>
    </row>
    <row r="9" spans="1:10" x14ac:dyDescent="0.25">
      <c r="A9">
        <v>0.36979000000000001</v>
      </c>
      <c r="B9">
        <v>3151.6407800000002</v>
      </c>
      <c r="C9" s="7">
        <f t="shared" si="0"/>
        <v>68.047010000000228</v>
      </c>
      <c r="D9" s="5">
        <f t="shared" si="1"/>
        <v>141.15938690528873</v>
      </c>
      <c r="E9">
        <f t="shared" si="2"/>
        <v>4.4789173880815415E-2</v>
      </c>
      <c r="F9" s="23">
        <f t="shared" si="3"/>
        <v>0.13014696526079073</v>
      </c>
      <c r="H9">
        <f t="shared" si="4"/>
        <v>-3.1057888232104225</v>
      </c>
      <c r="I9">
        <f t="shared" si="5"/>
        <v>-2.039090965056666</v>
      </c>
      <c r="J9">
        <f t="shared" si="6"/>
        <v>18.684174871889745</v>
      </c>
    </row>
    <row r="10" spans="1:10" x14ac:dyDescent="0.25">
      <c r="A10">
        <v>0.42657</v>
      </c>
      <c r="B10">
        <v>3159.4010699999999</v>
      </c>
      <c r="C10" s="7">
        <f t="shared" si="0"/>
        <v>75.807299999999941</v>
      </c>
      <c r="D10" s="5">
        <f t="shared" si="1"/>
        <v>136.84496753246736</v>
      </c>
      <c r="E10">
        <f t="shared" si="2"/>
        <v>4.331357890325313E-2</v>
      </c>
      <c r="F10" s="23">
        <f t="shared" si="3"/>
        <v>0.12951166464463126</v>
      </c>
      <c r="H10">
        <f t="shared" si="4"/>
        <v>-3.1392890925990393</v>
      </c>
      <c r="I10">
        <f t="shared" si="5"/>
        <v>-2.0439843274230891</v>
      </c>
      <c r="J10">
        <f t="shared" si="6"/>
        <v>18.679281509523321</v>
      </c>
    </row>
    <row r="11" spans="1:10" x14ac:dyDescent="0.25">
      <c r="A11">
        <v>0.48066999999999999</v>
      </c>
      <c r="B11">
        <v>3166.8141500000002</v>
      </c>
      <c r="C11" s="7">
        <f t="shared" si="0"/>
        <v>83.220380000000205</v>
      </c>
      <c r="D11" s="5">
        <f t="shared" si="1"/>
        <v>135.3455492512318</v>
      </c>
      <c r="E11">
        <f t="shared" si="2"/>
        <v>4.2738709264398038E-2</v>
      </c>
      <c r="F11" s="23">
        <f t="shared" si="3"/>
        <v>0.12890912287186548</v>
      </c>
      <c r="H11">
        <f t="shared" si="4"/>
        <v>-3.1526502292570755</v>
      </c>
      <c r="I11">
        <f t="shared" si="5"/>
        <v>-2.0486475967402846</v>
      </c>
      <c r="J11">
        <f t="shared" si="6"/>
        <v>18.674618240206126</v>
      </c>
    </row>
    <row r="12" spans="1:10" x14ac:dyDescent="0.25">
      <c r="A12">
        <v>0.53408</v>
      </c>
      <c r="B12">
        <v>3173.9520699999998</v>
      </c>
      <c r="C12" s="7">
        <f t="shared" si="0"/>
        <v>90.358299999999872</v>
      </c>
      <c r="D12" s="5">
        <f t="shared" si="1"/>
        <v>142.72133637053864</v>
      </c>
      <c r="E12">
        <f t="shared" si="2"/>
        <v>4.4966443482096642E-2</v>
      </c>
      <c r="F12" s="23">
        <f t="shared" si="3"/>
        <v>0.12833291130497362</v>
      </c>
      <c r="H12">
        <f t="shared" si="4"/>
        <v>-3.101838767782509</v>
      </c>
      <c r="I12">
        <f t="shared" si="5"/>
        <v>-2.0531275219005432</v>
      </c>
      <c r="J12">
        <f t="shared" si="6"/>
        <v>18.670138315045868</v>
      </c>
    </row>
    <row r="13" spans="1:10" x14ac:dyDescent="0.25">
      <c r="A13">
        <v>0.58603000000000005</v>
      </c>
      <c r="B13">
        <v>3181.8512700000001</v>
      </c>
      <c r="C13" s="7">
        <f t="shared" si="0"/>
        <v>98.257500000000164</v>
      </c>
      <c r="D13" s="5">
        <f t="shared" si="1"/>
        <v>144.88684185916344</v>
      </c>
      <c r="E13">
        <f t="shared" si="2"/>
        <v>4.5535391055271872E-2</v>
      </c>
      <c r="F13" s="23">
        <f t="shared" si="3"/>
        <v>0.12769973711857352</v>
      </c>
      <c r="H13">
        <f t="shared" si="4"/>
        <v>-3.0892654299840379</v>
      </c>
      <c r="I13">
        <f t="shared" si="5"/>
        <v>-2.0580735745317176</v>
      </c>
      <c r="J13">
        <f t="shared" si="6"/>
        <v>18.665192262414692</v>
      </c>
    </row>
    <row r="14" spans="1:10" x14ac:dyDescent="0.25">
      <c r="A14">
        <v>0.64100999999999997</v>
      </c>
      <c r="B14">
        <v>3189.4448200000002</v>
      </c>
      <c r="C14" s="7">
        <f t="shared" si="0"/>
        <v>105.85105000000021</v>
      </c>
      <c r="D14" s="5">
        <f t="shared" si="1"/>
        <v>134.60236504784356</v>
      </c>
      <c r="E14">
        <f t="shared" si="2"/>
        <v>4.2202443573814065E-2</v>
      </c>
      <c r="F14" s="23">
        <f t="shared" si="3"/>
        <v>0.12709547006929622</v>
      </c>
      <c r="H14">
        <f t="shared" si="4"/>
        <v>-3.1652771550238268</v>
      </c>
      <c r="I14">
        <f t="shared" si="5"/>
        <v>-2.0628167421040424</v>
      </c>
      <c r="J14">
        <f t="shared" si="6"/>
        <v>18.66044909484237</v>
      </c>
    </row>
    <row r="15" spans="1:10" x14ac:dyDescent="0.25">
      <c r="A15">
        <v>0.69681000000000004</v>
      </c>
      <c r="B15">
        <v>3196.7625200000002</v>
      </c>
      <c r="C15" s="7">
        <f t="shared" si="0"/>
        <v>113.16875000000027</v>
      </c>
      <c r="D15" s="5">
        <f t="shared" si="1"/>
        <v>129.30665945750883</v>
      </c>
      <c r="E15">
        <f t="shared" si="2"/>
        <v>4.0449254096456562E-2</v>
      </c>
      <c r="F15" s="23">
        <f t="shared" si="3"/>
        <v>0.12651720322484444</v>
      </c>
      <c r="H15">
        <f t="shared" si="4"/>
        <v>-3.2077070757847022</v>
      </c>
      <c r="I15">
        <f t="shared" si="5"/>
        <v>-2.0673769861886022</v>
      </c>
      <c r="J15">
        <f t="shared" si="6"/>
        <v>18.655888850757808</v>
      </c>
    </row>
    <row r="16" spans="1:10" x14ac:dyDescent="0.25">
      <c r="A16">
        <v>0.75197999999999998</v>
      </c>
      <c r="B16">
        <v>3203.7939799999999</v>
      </c>
      <c r="C16" s="7">
        <f t="shared" si="0"/>
        <v>120.20020999999997</v>
      </c>
      <c r="D16" s="5">
        <f t="shared" si="1"/>
        <v>128.96039696657326</v>
      </c>
      <c r="E16">
        <f t="shared" si="2"/>
        <v>4.0252400051820209E-2</v>
      </c>
      <c r="F16" s="23">
        <f t="shared" si="3"/>
        <v>0.1259652659738221</v>
      </c>
      <c r="H16">
        <f t="shared" si="4"/>
        <v>-3.2125856482786288</v>
      </c>
      <c r="I16">
        <f t="shared" si="5"/>
        <v>-2.0717490769081839</v>
      </c>
      <c r="J16">
        <f t="shared" si="6"/>
        <v>18.651516760038227</v>
      </c>
    </row>
    <row r="17" spans="1:29" x14ac:dyDescent="0.25">
      <c r="A17">
        <v>0.80362</v>
      </c>
      <c r="B17">
        <v>3210.5367799999999</v>
      </c>
      <c r="C17" s="7">
        <f t="shared" si="0"/>
        <v>126.94300999999996</v>
      </c>
      <c r="D17" s="5">
        <f t="shared" si="1"/>
        <v>122.49731531197946</v>
      </c>
      <c r="E17">
        <f t="shared" si="2"/>
        <v>3.8154777131062634E-2</v>
      </c>
      <c r="F17" s="23">
        <f t="shared" si="3"/>
        <v>0.12543937266401753</v>
      </c>
      <c r="H17">
        <f t="shared" si="4"/>
        <v>-3.2661043094039077</v>
      </c>
      <c r="I17">
        <f t="shared" si="5"/>
        <v>-2.0759327234765887</v>
      </c>
      <c r="J17">
        <f t="shared" si="6"/>
        <v>18.647333113469823</v>
      </c>
    </row>
    <row r="18" spans="1:29" x14ac:dyDescent="0.25">
      <c r="A18">
        <v>0.86</v>
      </c>
      <c r="B18">
        <v>3217.0261399999999</v>
      </c>
      <c r="C18" s="7">
        <f t="shared" si="0"/>
        <v>133.43236999999999</v>
      </c>
      <c r="D18" s="5">
        <f t="shared" si="1"/>
        <v>114.15146099544452</v>
      </c>
      <c r="E18">
        <f t="shared" si="2"/>
        <v>3.5483535423011678E-2</v>
      </c>
      <c r="F18" s="23">
        <f t="shared" si="3"/>
        <v>0.12493634983187218</v>
      </c>
      <c r="H18">
        <f t="shared" si="4"/>
        <v>-3.3386864809861119</v>
      </c>
      <c r="I18">
        <f t="shared" si="5"/>
        <v>-2.0799508727118896</v>
      </c>
      <c r="J18">
        <f t="shared" si="6"/>
        <v>18.64331496423452</v>
      </c>
    </row>
    <row r="19" spans="1:29" x14ac:dyDescent="0.25">
      <c r="A19">
        <v>0.91552999999999995</v>
      </c>
      <c r="B19">
        <v>3223.3114700000001</v>
      </c>
      <c r="C19" s="7">
        <f t="shared" si="0"/>
        <v>139.71770000000015</v>
      </c>
      <c r="D19" s="5">
        <f t="shared" si="1"/>
        <v>113.50314349112368</v>
      </c>
      <c r="E19">
        <f t="shared" si="2"/>
        <v>3.5213209938760176E-2</v>
      </c>
      <c r="F19" s="23">
        <f t="shared" si="3"/>
        <v>0.12445202142722772</v>
      </c>
      <c r="H19">
        <f t="shared" si="4"/>
        <v>-3.3463339844277531</v>
      </c>
      <c r="I19">
        <f t="shared" si="5"/>
        <v>-2.0838350074139278</v>
      </c>
      <c r="J19">
        <f t="shared" si="6"/>
        <v>18.639430829532483</v>
      </c>
    </row>
    <row r="20" spans="1:29" x14ac:dyDescent="0.25">
      <c r="A20">
        <v>0.96816000000000002</v>
      </c>
      <c r="B20">
        <v>3229.3026399999999</v>
      </c>
      <c r="C20" s="7">
        <f t="shared" si="0"/>
        <v>145.70886999999993</v>
      </c>
      <c r="D20" s="5">
        <f t="shared" si="1"/>
        <v>108.98907002593386</v>
      </c>
      <c r="E20">
        <f t="shared" si="2"/>
        <v>3.3750032801488646E-2</v>
      </c>
      <c r="F20" s="23">
        <f t="shared" si="3"/>
        <v>0.12399297705882749</v>
      </c>
      <c r="H20">
        <f t="shared" si="4"/>
        <v>-3.3887738897681108</v>
      </c>
      <c r="I20">
        <f t="shared" si="5"/>
        <v>-2.0875303516033732</v>
      </c>
      <c r="J20">
        <f t="shared" si="6"/>
        <v>18.635735485343037</v>
      </c>
    </row>
    <row r="21" spans="1:29" x14ac:dyDescent="0.25">
      <c r="A21">
        <v>1.02349</v>
      </c>
      <c r="B21">
        <v>3235.0779299999999</v>
      </c>
      <c r="C21" s="7">
        <f t="shared" si="0"/>
        <v>151.48415999999997</v>
      </c>
      <c r="D21" s="5">
        <f t="shared" si="1"/>
        <v>104.86517988252872</v>
      </c>
      <c r="E21">
        <f t="shared" si="2"/>
        <v>3.2415039807875266E-2</v>
      </c>
      <c r="F21" s="23">
        <f t="shared" si="3"/>
        <v>0.12355287342421249</v>
      </c>
      <c r="H21">
        <f t="shared" si="4"/>
        <v>-3.4291327722863572</v>
      </c>
      <c r="I21">
        <f t="shared" si="5"/>
        <v>-2.0910860896410095</v>
      </c>
      <c r="J21">
        <f t="shared" si="6"/>
        <v>18.6321797473054</v>
      </c>
    </row>
    <row r="22" spans="1:29" x14ac:dyDescent="0.25">
      <c r="A22">
        <v>1.0771200000000001</v>
      </c>
      <c r="B22">
        <v>3240.7287500000002</v>
      </c>
      <c r="C22" s="7">
        <f t="shared" si="0"/>
        <v>157.13498000000027</v>
      </c>
      <c r="D22" s="5">
        <f t="shared" si="1"/>
        <v>101.59325125399154</v>
      </c>
      <c r="E22">
        <f t="shared" si="2"/>
        <v>3.1348890663555701E-2</v>
      </c>
      <c r="F22" s="23">
        <f t="shared" si="3"/>
        <v>0.1231245190564119</v>
      </c>
      <c r="H22">
        <f t="shared" si="4"/>
        <v>-3.4625763980618034</v>
      </c>
      <c r="I22">
        <f t="shared" si="5"/>
        <v>-2.09455908563833</v>
      </c>
      <c r="J22">
        <f t="shared" si="6"/>
        <v>18.62870675130808</v>
      </c>
    </row>
    <row r="23" spans="1:29" x14ac:dyDescent="0.25">
      <c r="A23">
        <v>1.13314</v>
      </c>
      <c r="B23">
        <v>3246.2176300000001</v>
      </c>
      <c r="C23" s="7">
        <f t="shared" si="0"/>
        <v>162.62386000000015</v>
      </c>
      <c r="D23" s="5">
        <f t="shared" si="1"/>
        <v>98.900474365990348</v>
      </c>
      <c r="E23">
        <f t="shared" si="2"/>
        <v>3.0466372140918459E-2</v>
      </c>
      <c r="F23" s="23">
        <f t="shared" si="3"/>
        <v>0.122710569639359</v>
      </c>
      <c r="H23">
        <f t="shared" si="4"/>
        <v>-3.4911317563839659</v>
      </c>
      <c r="I23">
        <f t="shared" si="5"/>
        <v>-2.0979267888452262</v>
      </c>
      <c r="J23">
        <f t="shared" si="6"/>
        <v>18.625339048101186</v>
      </c>
    </row>
    <row r="24" spans="1:29" x14ac:dyDescent="0.25">
      <c r="A24">
        <v>1.1867399999999999</v>
      </c>
      <c r="B24">
        <v>3251.5702200000001</v>
      </c>
      <c r="C24" s="7">
        <f t="shared" si="0"/>
        <v>167.97645000000011</v>
      </c>
      <c r="D24" s="5">
        <f t="shared" si="1"/>
        <v>94.977470141149553</v>
      </c>
      <c r="E24">
        <f t="shared" si="2"/>
        <v>2.920972444542488E-2</v>
      </c>
      <c r="F24" s="23">
        <f t="shared" si="3"/>
        <v>0.12230890588618071</v>
      </c>
      <c r="H24">
        <f t="shared" si="4"/>
        <v>-3.5332535961968272</v>
      </c>
      <c r="I24">
        <f t="shared" si="5"/>
        <v>-2.1012054189387803</v>
      </c>
      <c r="J24">
        <f t="shared" si="6"/>
        <v>18.622060418007631</v>
      </c>
    </row>
    <row r="25" spans="1:29" x14ac:dyDescent="0.25">
      <c r="A25">
        <v>1.24366</v>
      </c>
      <c r="B25">
        <v>3256.7145399999999</v>
      </c>
      <c r="C25" s="7">
        <f t="shared" si="0"/>
        <v>173.12076999999999</v>
      </c>
      <c r="D25" s="5">
        <f t="shared" si="1"/>
        <v>94.298755572065346</v>
      </c>
      <c r="E25">
        <f t="shared" si="2"/>
        <v>2.8955179956320444E-2</v>
      </c>
      <c r="F25" s="23">
        <f t="shared" si="3"/>
        <v>0.12192472657447566</v>
      </c>
      <c r="H25">
        <f t="shared" si="4"/>
        <v>-3.5420061632893183</v>
      </c>
      <c r="I25">
        <f t="shared" si="5"/>
        <v>-2.104351419959988</v>
      </c>
      <c r="J25">
        <f t="shared" si="6"/>
        <v>18.618914416986424</v>
      </c>
    </row>
    <row r="26" spans="1:29" ht="15.75" thickBot="1" x14ac:dyDescent="0.3">
      <c r="A26">
        <v>1.2944199999999999</v>
      </c>
      <c r="B26">
        <v>3261.7243100000001</v>
      </c>
      <c r="C26" s="7">
        <f t="shared" si="0"/>
        <v>178.13054000000011</v>
      </c>
      <c r="D26" s="5">
        <f t="shared" si="1"/>
        <v>98.39441795788828</v>
      </c>
      <c r="E26">
        <f t="shared" si="2"/>
        <v>3.0166380909699961E-2</v>
      </c>
      <c r="F26" s="23">
        <f t="shared" si="3"/>
        <v>0.12155233257534181</v>
      </c>
      <c r="H26">
        <f t="shared" si="4"/>
        <v>-3.5010271895958627</v>
      </c>
      <c r="I26">
        <f t="shared" si="5"/>
        <v>-2.1074103881503978</v>
      </c>
      <c r="J26">
        <f t="shared" si="6"/>
        <v>18.615855448796015</v>
      </c>
      <c r="T26" s="76" t="s">
        <v>13</v>
      </c>
      <c r="U26" s="76"/>
      <c r="V26" s="76"/>
      <c r="W26" s="76"/>
      <c r="Z26" s="76" t="s">
        <v>16</v>
      </c>
      <c r="AA26" s="76"/>
      <c r="AB26" s="76"/>
      <c r="AC26" s="76"/>
    </row>
    <row r="27" spans="1:29" x14ac:dyDescent="0.25">
      <c r="A27">
        <v>1.3443400000000001</v>
      </c>
      <c r="B27">
        <v>3266.6208900000001</v>
      </c>
      <c r="C27" s="7">
        <f t="shared" si="0"/>
        <v>183.0271200000002</v>
      </c>
      <c r="D27" s="5">
        <f t="shared" si="1"/>
        <v>98.869080495036826</v>
      </c>
      <c r="E27">
        <f t="shared" si="2"/>
        <v>3.0266469181563588E-2</v>
      </c>
      <c r="F27" s="23">
        <f t="shared" si="3"/>
        <v>0.12118999868153618</v>
      </c>
      <c r="H27">
        <f t="shared" si="4"/>
        <v>-3.4977148069024935</v>
      </c>
      <c r="I27">
        <f t="shared" si="5"/>
        <v>-2.1103957278810532</v>
      </c>
      <c r="J27">
        <f t="shared" si="6"/>
        <v>18.612870109065359</v>
      </c>
      <c r="T27" s="9"/>
      <c r="U27" s="77" t="s">
        <v>15</v>
      </c>
      <c r="V27" s="77"/>
      <c r="W27" s="78"/>
      <c r="Z27" s="9"/>
      <c r="AA27" s="77" t="s">
        <v>15</v>
      </c>
      <c r="AB27" s="77"/>
      <c r="AC27" s="78"/>
    </row>
    <row r="28" spans="1:29" ht="30" x14ac:dyDescent="0.25">
      <c r="A28">
        <v>1.39219</v>
      </c>
      <c r="B28">
        <v>3271.3907399999998</v>
      </c>
      <c r="C28" s="7">
        <f t="shared" si="0"/>
        <v>187.79696999999987</v>
      </c>
      <c r="D28" s="5">
        <f t="shared" si="1"/>
        <v>96.244678673760902</v>
      </c>
      <c r="E28">
        <f t="shared" si="2"/>
        <v>2.9420110993455009E-2</v>
      </c>
      <c r="F28" s="23">
        <f t="shared" si="3"/>
        <v>0.12083859800635406</v>
      </c>
      <c r="H28">
        <f t="shared" si="4"/>
        <v>-3.5260767910948538</v>
      </c>
      <c r="I28">
        <f t="shared" si="5"/>
        <v>-2.1132995245968917</v>
      </c>
      <c r="J28">
        <f t="shared" si="6"/>
        <v>18.60996631234952</v>
      </c>
      <c r="T28" s="10"/>
      <c r="U28" s="19" t="s">
        <v>23</v>
      </c>
      <c r="V28" s="19" t="s">
        <v>24</v>
      </c>
      <c r="W28" s="20" t="s">
        <v>25</v>
      </c>
      <c r="Z28" s="10"/>
      <c r="AA28" s="19" t="s">
        <v>23</v>
      </c>
      <c r="AB28" s="19" t="s">
        <v>24</v>
      </c>
      <c r="AC28" s="20" t="s">
        <v>25</v>
      </c>
    </row>
    <row r="29" spans="1:29" x14ac:dyDescent="0.25">
      <c r="A29">
        <v>1.4420599999999999</v>
      </c>
      <c r="B29">
        <v>3276.02592</v>
      </c>
      <c r="C29" s="7">
        <f t="shared" si="0"/>
        <v>192.43215000000009</v>
      </c>
      <c r="D29" s="5">
        <f t="shared" si="1"/>
        <v>92.892072491648051</v>
      </c>
      <c r="E29">
        <f t="shared" si="2"/>
        <v>2.8355109135292815E-2</v>
      </c>
      <c r="F29" s="23">
        <f t="shared" si="3"/>
        <v>0.1204985808621851</v>
      </c>
      <c r="H29">
        <f t="shared" si="4"/>
        <v>-3.5629480486329581</v>
      </c>
      <c r="I29">
        <f t="shared" si="5"/>
        <v>-2.1161173031980796</v>
      </c>
      <c r="J29">
        <f t="shared" si="6"/>
        <v>18.60714853374833</v>
      </c>
      <c r="T29" s="16" t="s">
        <v>38</v>
      </c>
      <c r="U29" s="7">
        <f>'Pu-32mN-5'!$C$97</f>
        <v>394.02837</v>
      </c>
      <c r="V29" s="7">
        <f>'Pu-32mN-10'!$C$98</f>
        <v>325.87215000000015</v>
      </c>
      <c r="W29" s="11">
        <f>'Pu-32mN-15'!$C$99</f>
        <v>263.29748999999993</v>
      </c>
      <c r="Z29" s="16" t="s">
        <v>38</v>
      </c>
      <c r="AA29" s="7">
        <f>('Pu-32mN-5'!$C$97)/('Pu-32mN-5'!$B$2)*100</f>
        <v>12.778219162117455</v>
      </c>
      <c r="AB29" s="7">
        <f>('Pu-32mN-10'!$C$98)/('Pu-32mN-10'!$B$2)*100</f>
        <v>9.7625857097736937</v>
      </c>
      <c r="AC29" s="11">
        <f>('Pu-32mN-15'!$C$99)/('Pu-32mN-15'!$B$2)*100</f>
        <v>7.8023316469547384</v>
      </c>
    </row>
    <row r="30" spans="1:29" x14ac:dyDescent="0.25">
      <c r="A30">
        <v>1.4909600000000001</v>
      </c>
      <c r="B30">
        <v>3280.5656899999999</v>
      </c>
      <c r="C30" s="7">
        <f t="shared" si="0"/>
        <v>196.97191999999995</v>
      </c>
      <c r="D30" s="5">
        <f t="shared" si="1"/>
        <v>89.805334394903213</v>
      </c>
      <c r="E30">
        <f t="shared" si="2"/>
        <v>2.7374953858919134E-2</v>
      </c>
      <c r="F30" s="23">
        <f t="shared" si="3"/>
        <v>0.12016695181150493</v>
      </c>
      <c r="H30">
        <f t="shared" si="4"/>
        <v>-3.5981267763658282</v>
      </c>
      <c r="I30">
        <f t="shared" si="5"/>
        <v>-2.118873238016783</v>
      </c>
      <c r="J30">
        <f t="shared" si="6"/>
        <v>18.604392598929628</v>
      </c>
      <c r="T30" s="16" t="s">
        <v>39</v>
      </c>
      <c r="U30" s="7">
        <f>'ZnO-32mN-5'!$C$98</f>
        <v>405.34394999999995</v>
      </c>
      <c r="V30" s="7">
        <f>'ZnO-32mN-10'!$C$100</f>
        <v>334.03306999999995</v>
      </c>
      <c r="W30" s="11">
        <f>'ZnO-32mN-15'!$C$99</f>
        <v>254.29984999999988</v>
      </c>
      <c r="Z30" s="16" t="s">
        <v>39</v>
      </c>
      <c r="AA30" s="7">
        <f>('ZnO-32mN-5'!$C$98)/('ZnO-32mN-5'!$B$2)*100</f>
        <v>13.125315080263039</v>
      </c>
      <c r="AB30" s="7">
        <f>('ZnO-32mN-10'!$C$100)/('ZnO-32mN-10'!$B$2)*100</f>
        <v>10.238828511001204</v>
      </c>
      <c r="AC30" s="11">
        <f>('ZnO-32mN-15'!$C$99)/('ZnO-32mN-15'!$B$2)*100</f>
        <v>7.6651466156531081</v>
      </c>
    </row>
    <row r="31" spans="1:29" x14ac:dyDescent="0.25">
      <c r="A31">
        <v>1.54254</v>
      </c>
      <c r="B31">
        <v>3285.0495599999999</v>
      </c>
      <c r="C31" s="7">
        <f t="shared" si="0"/>
        <v>201.45578999999998</v>
      </c>
      <c r="D31" s="5">
        <f t="shared" si="1"/>
        <v>87.833715025390944</v>
      </c>
      <c r="E31">
        <f t="shared" si="2"/>
        <v>2.6737409412292381E-2</v>
      </c>
      <c r="F31" s="23">
        <f t="shared" si="3"/>
        <v>0.1198407482882994</v>
      </c>
      <c r="H31">
        <f t="shared" si="4"/>
        <v>-3.6216915926189079</v>
      </c>
      <c r="I31">
        <f t="shared" si="5"/>
        <v>-2.1215915151714788</v>
      </c>
      <c r="J31">
        <f t="shared" si="6"/>
        <v>18.601674321774933</v>
      </c>
      <c r="T31" s="16" t="s">
        <v>40</v>
      </c>
      <c r="U31" s="7">
        <f>'SS-32mN-5'!$C$99</f>
        <v>537.88840999999957</v>
      </c>
      <c r="V31" s="7">
        <f>'SS-32mN-10'!$C$98</f>
        <v>420.67308999999977</v>
      </c>
      <c r="W31" s="11">
        <f>'SS-32mN-15'!$C$98</f>
        <v>358.32744999999977</v>
      </c>
      <c r="Z31" s="16" t="s">
        <v>40</v>
      </c>
      <c r="AA31" s="7">
        <f>('SS-32mN-5'!$C$99)/('SS-32mN-5'!$B$2)*100</f>
        <v>15.393193620144697</v>
      </c>
      <c r="AB31" s="7">
        <f>('SS-32mN-10'!$C$98)/('SS-32mN-10'!$B$2)*100</f>
        <v>11.347311534892672</v>
      </c>
      <c r="AC31" s="11">
        <f>('SS-32mN-15'!$C$98)/('SS-32mN-15'!$B$2)*100</f>
        <v>9.3740058049610422</v>
      </c>
    </row>
    <row r="32" spans="1:29" ht="15.75" thickBot="1" x14ac:dyDescent="0.3">
      <c r="A32">
        <v>1.5913900000000001</v>
      </c>
      <c r="B32">
        <v>3289.3868299999999</v>
      </c>
      <c r="C32" s="7">
        <f t="shared" si="0"/>
        <v>205.79305999999997</v>
      </c>
      <c r="D32" s="5">
        <f t="shared" si="1"/>
        <v>87.857683650502835</v>
      </c>
      <c r="E32">
        <f t="shared" si="2"/>
        <v>2.6709441057287519E-2</v>
      </c>
      <c r="F32" s="23">
        <f t="shared" si="3"/>
        <v>0.11952647218145507</v>
      </c>
      <c r="H32">
        <f t="shared" si="4"/>
        <v>-3.6227381784256316</v>
      </c>
      <c r="I32">
        <f t="shared" si="5"/>
        <v>-2.1242174076125027</v>
      </c>
      <c r="J32">
        <f t="shared" si="6"/>
        <v>18.599048429333909</v>
      </c>
      <c r="T32" s="37" t="s">
        <v>41</v>
      </c>
      <c r="U32" s="12">
        <f>'HS-32mN-5'!$C$99</f>
        <v>260.81242999999995</v>
      </c>
      <c r="V32" s="12">
        <f>'HS-32mN-10'!$C$99</f>
        <v>197.28527000000031</v>
      </c>
      <c r="W32" s="13">
        <f>'HS-32mN-15'!$C$99</f>
        <v>180.10269000000017</v>
      </c>
      <c r="Z32" s="37" t="s">
        <v>41</v>
      </c>
      <c r="AA32" s="12">
        <f>('HS-32mN-5'!$C$99)/('HS-32mN-5'!$B$2)*100</f>
        <v>9.3330110448953363</v>
      </c>
      <c r="AB32" s="12">
        <f>('HS-32mN-10'!$C$99)/('HS-32mN-10'!$B$2)*100</f>
        <v>7.2948318905453737</v>
      </c>
      <c r="AC32" s="13">
        <f>('HS-32mN-15'!$C$99)/('HS-32mN-15'!$B$2)*100</f>
        <v>6.1377545089585226</v>
      </c>
    </row>
    <row r="33" spans="1:50" x14ac:dyDescent="0.25">
      <c r="A33">
        <v>1.64028</v>
      </c>
      <c r="B33">
        <v>3293.6367700000001</v>
      </c>
      <c r="C33" s="7">
        <f t="shared" si="0"/>
        <v>210.04300000000012</v>
      </c>
      <c r="D33" s="5">
        <f t="shared" si="1"/>
        <v>86.775424595869438</v>
      </c>
      <c r="E33">
        <f t="shared" si="2"/>
        <v>2.6346385668954454E-2</v>
      </c>
      <c r="F33" s="23">
        <f t="shared" si="3"/>
        <v>0.11921972160976116</v>
      </c>
      <c r="H33">
        <f t="shared" si="4"/>
        <v>-3.636424179666506</v>
      </c>
      <c r="I33">
        <f t="shared" si="5"/>
        <v>-2.126787088289869</v>
      </c>
      <c r="J33">
        <f t="shared" si="6"/>
        <v>18.596478748656541</v>
      </c>
    </row>
    <row r="34" spans="1:50" x14ac:dyDescent="0.25">
      <c r="A34">
        <v>1.68913</v>
      </c>
      <c r="B34">
        <v>3297.8682600000002</v>
      </c>
      <c r="C34" s="7">
        <f t="shared" si="0"/>
        <v>214.27449000000024</v>
      </c>
      <c r="D34" s="5">
        <f t="shared" si="1"/>
        <v>85.825248692443267</v>
      </c>
      <c r="E34">
        <f t="shared" si="2"/>
        <v>2.6024462448491881E-2</v>
      </c>
      <c r="F34" s="23">
        <f t="shared" si="3"/>
        <v>0.11891547440995237</v>
      </c>
      <c r="H34">
        <f t="shared" si="4"/>
        <v>-3.648718319891664</v>
      </c>
      <c r="I34">
        <f t="shared" si="5"/>
        <v>-2.1293423373285449</v>
      </c>
      <c r="J34">
        <f t="shared" si="6"/>
        <v>18.593923499617866</v>
      </c>
    </row>
    <row r="35" spans="1:50" x14ac:dyDescent="0.25">
      <c r="A35">
        <v>1.7377899999999999</v>
      </c>
      <c r="B35">
        <v>3302.0055900000002</v>
      </c>
      <c r="C35" s="7">
        <f t="shared" si="0"/>
        <v>218.41182000000026</v>
      </c>
      <c r="D35" s="5">
        <f t="shared" si="1"/>
        <v>82.735709209055628</v>
      </c>
      <c r="E35">
        <f t="shared" si="2"/>
        <v>2.5056199014204462E-2</v>
      </c>
      <c r="F35" s="23">
        <f t="shared" si="3"/>
        <v>0.1186191220654939</v>
      </c>
      <c r="H35">
        <f t="shared" si="4"/>
        <v>-3.6866340164289286</v>
      </c>
      <c r="I35">
        <f t="shared" si="5"/>
        <v>-2.1318375738340336</v>
      </c>
      <c r="J35">
        <f t="shared" si="6"/>
        <v>18.591428263112377</v>
      </c>
    </row>
    <row r="36" spans="1:50" x14ac:dyDescent="0.25">
      <c r="A36">
        <v>1.78762</v>
      </c>
      <c r="B36">
        <v>3306.0169000000001</v>
      </c>
      <c r="C36" s="7">
        <f t="shared" si="0"/>
        <v>222.42313000000013</v>
      </c>
      <c r="D36" s="5">
        <f t="shared" si="1"/>
        <v>80.619810560255942</v>
      </c>
      <c r="E36">
        <f t="shared" si="2"/>
        <v>2.4385782952366621E-2</v>
      </c>
      <c r="F36" s="23">
        <f t="shared" si="3"/>
        <v>0.11833285285870118</v>
      </c>
      <c r="H36">
        <f t="shared" si="4"/>
        <v>-3.7137549823853298</v>
      </c>
      <c r="I36">
        <f t="shared" si="5"/>
        <v>-2.1342538385320786</v>
      </c>
      <c r="J36">
        <f t="shared" si="6"/>
        <v>18.589011998414332</v>
      </c>
    </row>
    <row r="37" spans="1:50" ht="15.75" thickBot="1" x14ac:dyDescent="0.3">
      <c r="A37">
        <v>1.8370299999999999</v>
      </c>
      <c r="B37">
        <v>3310.0063</v>
      </c>
      <c r="C37" s="7">
        <f t="shared" si="0"/>
        <v>226.41253000000006</v>
      </c>
      <c r="D37" s="5">
        <f t="shared" si="1"/>
        <v>80.497887323944752</v>
      </c>
      <c r="E37">
        <f t="shared" si="2"/>
        <v>2.4319557133152508E-2</v>
      </c>
      <c r="F37" s="23">
        <f t="shared" si="3"/>
        <v>0.11804917387445922</v>
      </c>
      <c r="H37">
        <f t="shared" si="4"/>
        <v>-3.7164744320354801</v>
      </c>
      <c r="I37">
        <f t="shared" si="5"/>
        <v>-2.1366540135737107</v>
      </c>
      <c r="J37">
        <f t="shared" si="6"/>
        <v>18.586611823372699</v>
      </c>
      <c r="AU37" s="76" t="s">
        <v>21</v>
      </c>
      <c r="AV37" s="76"/>
      <c r="AW37" s="76"/>
      <c r="AX37" s="76"/>
    </row>
    <row r="38" spans="1:50" x14ac:dyDescent="0.25">
      <c r="A38">
        <v>1.8870199999999999</v>
      </c>
      <c r="B38">
        <v>3314.0183900000002</v>
      </c>
      <c r="C38" s="7">
        <f t="shared" si="0"/>
        <v>230.42462000000023</v>
      </c>
      <c r="D38" s="5">
        <f t="shared" si="1"/>
        <v>77.309987406759717</v>
      </c>
      <c r="E38">
        <f t="shared" si="2"/>
        <v>2.3328170911797418E-2</v>
      </c>
      <c r="F38" s="23">
        <f t="shared" si="3"/>
        <v>0.11776490902603107</v>
      </c>
      <c r="H38">
        <f t="shared" si="4"/>
        <v>-3.758093596716789</v>
      </c>
      <c r="I38">
        <f t="shared" si="5"/>
        <v>-2.1390649381684073</v>
      </c>
      <c r="J38">
        <f t="shared" si="6"/>
        <v>18.584200898778004</v>
      </c>
      <c r="AU38" s="9"/>
      <c r="AV38" s="77" t="s">
        <v>15</v>
      </c>
      <c r="AW38" s="77"/>
      <c r="AX38" s="78"/>
    </row>
    <row r="39" spans="1:50" ht="30" x14ac:dyDescent="0.25">
      <c r="A39">
        <v>1.9402600000000001</v>
      </c>
      <c r="B39">
        <v>3317.9870099999998</v>
      </c>
      <c r="C39" s="7">
        <f t="shared" si="0"/>
        <v>234.39323999999988</v>
      </c>
      <c r="D39" s="5">
        <f t="shared" si="1"/>
        <v>74.997794399691216</v>
      </c>
      <c r="E39">
        <f t="shared" si="2"/>
        <v>2.2603402054817336E-2</v>
      </c>
      <c r="F39" s="23">
        <f t="shared" si="3"/>
        <v>0.11748473307388047</v>
      </c>
      <c r="H39">
        <f t="shared" si="4"/>
        <v>-3.7896548506339149</v>
      </c>
      <c r="I39">
        <f t="shared" si="5"/>
        <v>-2.1414468851258479</v>
      </c>
      <c r="J39">
        <f t="shared" si="6"/>
        <v>18.581818951820562</v>
      </c>
      <c r="AU39" s="10"/>
      <c r="AV39" s="19" t="s">
        <v>23</v>
      </c>
      <c r="AW39" s="19" t="s">
        <v>24</v>
      </c>
      <c r="AX39" s="20" t="s">
        <v>25</v>
      </c>
    </row>
    <row r="40" spans="1:50" x14ac:dyDescent="0.25">
      <c r="A40">
        <v>1.9913000000000001</v>
      </c>
      <c r="B40">
        <v>3321.83916</v>
      </c>
      <c r="C40" s="7">
        <f t="shared" si="0"/>
        <v>238.24539000000004</v>
      </c>
      <c r="D40" s="5">
        <f t="shared" si="1"/>
        <v>71.590883720933377</v>
      </c>
      <c r="E40">
        <f t="shared" si="2"/>
        <v>2.1551580396485356E-2</v>
      </c>
      <c r="F40" s="23">
        <f t="shared" si="3"/>
        <v>0.11721373483696003</v>
      </c>
      <c r="H40">
        <f t="shared" si="4"/>
        <v>-3.8373061288575312</v>
      </c>
      <c r="I40">
        <f t="shared" si="5"/>
        <v>-2.143756217263967</v>
      </c>
      <c r="J40">
        <f t="shared" si="6"/>
        <v>18.579509619682444</v>
      </c>
      <c r="AU40" s="16" t="s">
        <v>38</v>
      </c>
      <c r="AV40" s="7">
        <f>AVERAGE(F3:F110)</f>
        <v>0.11653656201005991</v>
      </c>
      <c r="AW40" s="7">
        <f>AVERAGE('Pu-32mN-10'!F20:F127)</f>
        <v>0.10179552849569683</v>
      </c>
      <c r="AX40" s="11">
        <f>AVERAGE('Pu-32mN-15'!F20:F127)</f>
        <v>0.1026263662152062</v>
      </c>
    </row>
    <row r="41" spans="1:50" x14ac:dyDescent="0.25">
      <c r="A41">
        <v>2.0477599999999998</v>
      </c>
      <c r="B41">
        <v>3325.6830300000001</v>
      </c>
      <c r="C41" s="7">
        <f t="shared" si="0"/>
        <v>242.08926000000019</v>
      </c>
      <c r="D41" s="5">
        <f t="shared" si="1"/>
        <v>68.516054020214298</v>
      </c>
      <c r="E41">
        <f t="shared" si="2"/>
        <v>2.0602099900126167E-2</v>
      </c>
      <c r="F41" s="23">
        <f t="shared" si="3"/>
        <v>0.11694425266394524</v>
      </c>
      <c r="H41">
        <f t="shared" si="4"/>
        <v>-3.8823622714824859</v>
      </c>
      <c r="I41">
        <f t="shared" si="5"/>
        <v>-2.1460579306914238</v>
      </c>
      <c r="J41">
        <f t="shared" si="6"/>
        <v>18.577207906254987</v>
      </c>
      <c r="AU41" s="16" t="s">
        <v>39</v>
      </c>
      <c r="AV41" s="7">
        <f>AVERAGE('ZnO-32mN-5'!F20:F127)</f>
        <v>0.11299889340102806</v>
      </c>
      <c r="AW41" s="7">
        <f>AVERAGE('ZnO-32mN-10'!F20:F127)</f>
        <v>0.10594950266458476</v>
      </c>
      <c r="AX41" s="11">
        <f>AVERAGE('ZnO-32mN-15'!F20:F127)</f>
        <v>0.10635233891658871</v>
      </c>
    </row>
    <row r="42" spans="1:50" x14ac:dyDescent="0.25">
      <c r="A42">
        <v>2.10311</v>
      </c>
      <c r="B42">
        <v>3329.4999400000002</v>
      </c>
      <c r="C42" s="7">
        <f t="shared" si="0"/>
        <v>245.9061700000002</v>
      </c>
      <c r="D42" s="5">
        <f t="shared" si="1"/>
        <v>68.984913596049267</v>
      </c>
      <c r="E42">
        <f t="shared" si="2"/>
        <v>2.0719301648658164E-2</v>
      </c>
      <c r="F42" s="23">
        <f t="shared" si="3"/>
        <v>0.11667757911847523</v>
      </c>
      <c r="H42">
        <f t="shared" si="4"/>
        <v>-3.876689566374194</v>
      </c>
      <c r="I42">
        <f t="shared" si="5"/>
        <v>-2.1483408822397245</v>
      </c>
      <c r="J42">
        <f t="shared" si="6"/>
        <v>18.574924954706688</v>
      </c>
      <c r="AU42" s="16" t="s">
        <v>40</v>
      </c>
      <c r="AV42" s="7">
        <f>AVERAGE('SS-32mN-5'!F20:F127)</f>
        <v>8.6364958575715384E-2</v>
      </c>
      <c r="AW42" s="7">
        <f>AVERAGE('SS-32mN-10'!F20:F127)</f>
        <v>8.129750956753086E-2</v>
      </c>
      <c r="AX42" s="11">
        <f>AVERAGE('SS-32mN-15'!F20:F127)</f>
        <v>7.8652472284172562E-2</v>
      </c>
    </row>
    <row r="43" spans="1:50" ht="15.75" thickBot="1" x14ac:dyDescent="0.3">
      <c r="A43">
        <v>2.15713</v>
      </c>
      <c r="B43">
        <v>3333.2279100000001</v>
      </c>
      <c r="C43" s="7">
        <f t="shared" si="0"/>
        <v>249.63414000000012</v>
      </c>
      <c r="D43" s="5">
        <f t="shared" si="1"/>
        <v>66.400592938637331</v>
      </c>
      <c r="E43">
        <f t="shared" si="2"/>
        <v>1.9920807916983189E-2</v>
      </c>
      <c r="F43" s="23">
        <f t="shared" si="3"/>
        <v>0.11641799904875628</v>
      </c>
      <c r="H43">
        <f t="shared" si="4"/>
        <v>-3.9159904695666561</v>
      </c>
      <c r="I43">
        <f t="shared" si="5"/>
        <v>-2.1505681246358801</v>
      </c>
      <c r="J43">
        <f t="shared" si="6"/>
        <v>18.572697712310532</v>
      </c>
      <c r="AU43" s="37" t="s">
        <v>41</v>
      </c>
      <c r="AV43" s="12">
        <f>AVERAGE('HS-32mN-5'!F20:F127)</f>
        <v>0.14471698516764012</v>
      </c>
      <c r="AW43" s="12">
        <f>AVERAGE('HS-32mN-10'!F20:F127)</f>
        <v>0.15951753400481511</v>
      </c>
      <c r="AX43" s="13">
        <f>AVERAGE('HS-32mN-15'!F20:F127)</f>
        <v>0.13813612418091692</v>
      </c>
    </row>
    <row r="44" spans="1:50" x14ac:dyDescent="0.25">
      <c r="A44">
        <v>2.2144200000000001</v>
      </c>
      <c r="B44">
        <v>3336.8909899999999</v>
      </c>
      <c r="C44" s="7">
        <f t="shared" si="0"/>
        <v>253.29721999999992</v>
      </c>
      <c r="D44" s="5">
        <f t="shared" si="1"/>
        <v>65.267030704500627</v>
      </c>
      <c r="E44">
        <f t="shared" si="2"/>
        <v>1.9559233699899984E-2</v>
      </c>
      <c r="F44" s="23">
        <f t="shared" si="3"/>
        <v>0.11616378015729441</v>
      </c>
      <c r="H44">
        <f t="shared" si="4"/>
        <v>-3.9343077920396294</v>
      </c>
      <c r="I44">
        <f t="shared" si="5"/>
        <v>-2.1527541857587198</v>
      </c>
      <c r="J44">
        <f t="shared" si="6"/>
        <v>18.57051165118769</v>
      </c>
    </row>
    <row r="45" spans="1:50" x14ac:dyDescent="0.25">
      <c r="A45">
        <v>2.26884</v>
      </c>
      <c r="B45">
        <v>3340.5188899999998</v>
      </c>
      <c r="C45" s="7">
        <f t="shared" si="0"/>
        <v>256.92511999999988</v>
      </c>
      <c r="D45" s="5">
        <f t="shared" si="1"/>
        <v>64.165495150815829</v>
      </c>
      <c r="E45">
        <f t="shared" si="2"/>
        <v>1.9208241971897914E-2</v>
      </c>
      <c r="F45" s="23">
        <f t="shared" si="3"/>
        <v>0.11591282263067874</v>
      </c>
      <c r="H45">
        <f t="shared" si="4"/>
        <v>-3.9524158226884549</v>
      </c>
      <c r="I45">
        <f t="shared" si="5"/>
        <v>-2.1549168994611652</v>
      </c>
      <c r="J45">
        <f t="shared" si="6"/>
        <v>18.568348937485247</v>
      </c>
    </row>
    <row r="46" spans="1:50" x14ac:dyDescent="0.25">
      <c r="A46">
        <v>2.32681</v>
      </c>
      <c r="B46">
        <v>3344.1025500000001</v>
      </c>
      <c r="C46" s="7">
        <f t="shared" si="0"/>
        <v>260.50878000000012</v>
      </c>
      <c r="D46" s="5">
        <f t="shared" si="1"/>
        <v>63.245232339513066</v>
      </c>
      <c r="E46">
        <f t="shared" si="2"/>
        <v>1.8912467962297709E-2</v>
      </c>
      <c r="F46" s="23">
        <f t="shared" si="3"/>
        <v>0.11566572296392776</v>
      </c>
      <c r="H46">
        <f t="shared" si="4"/>
        <v>-3.9679338938652529</v>
      </c>
      <c r="I46">
        <f t="shared" si="5"/>
        <v>-2.1570509465499756</v>
      </c>
      <c r="J46">
        <f t="shared" si="6"/>
        <v>18.566214890396434</v>
      </c>
    </row>
    <row r="47" spans="1:50" x14ac:dyDescent="0.25">
      <c r="A47">
        <v>2.3805299999999998</v>
      </c>
      <c r="B47">
        <v>3347.58275</v>
      </c>
      <c r="C47" s="7">
        <f t="shared" si="0"/>
        <v>263.98898000000008</v>
      </c>
      <c r="D47" s="5">
        <f t="shared" si="1"/>
        <v>64.786479879651381</v>
      </c>
      <c r="E47">
        <f t="shared" si="2"/>
        <v>1.9353212367835083E-2</v>
      </c>
      <c r="F47" s="23">
        <f t="shared" si="3"/>
        <v>0.1154265125303844</v>
      </c>
      <c r="H47">
        <f t="shared" si="4"/>
        <v>-3.9448968594435128</v>
      </c>
      <c r="I47">
        <f t="shared" si="5"/>
        <v>-2.1591212066646799</v>
      </c>
      <c r="J47">
        <f t="shared" si="6"/>
        <v>18.564144630281731</v>
      </c>
    </row>
    <row r="48" spans="1:50" x14ac:dyDescent="0.25">
      <c r="A48">
        <v>2.4331700000000001</v>
      </c>
      <c r="B48">
        <v>3350.9932399999998</v>
      </c>
      <c r="C48" s="7">
        <f t="shared" si="0"/>
        <v>267.39946999999984</v>
      </c>
      <c r="D48" s="5">
        <f t="shared" si="1"/>
        <v>62.557173131853524</v>
      </c>
      <c r="E48">
        <f t="shared" si="2"/>
        <v>1.8668248083918405E-2</v>
      </c>
      <c r="F48" s="23">
        <f t="shared" si="3"/>
        <v>0.11519281279920968</v>
      </c>
      <c r="H48">
        <f t="shared" si="4"/>
        <v>-3.9809311617221876</v>
      </c>
      <c r="I48">
        <f t="shared" si="5"/>
        <v>-2.1611479215623635</v>
      </c>
      <c r="J48">
        <f t="shared" si="6"/>
        <v>18.562117915384047</v>
      </c>
    </row>
    <row r="49" spans="1:10" x14ac:dyDescent="0.25">
      <c r="A49">
        <v>2.4890599999999998</v>
      </c>
      <c r="B49">
        <v>3354.3720800000001</v>
      </c>
      <c r="C49" s="7">
        <f t="shared" si="0"/>
        <v>270.77831000000015</v>
      </c>
      <c r="D49" s="5">
        <f t="shared" si="1"/>
        <v>62.162317231171095</v>
      </c>
      <c r="E49">
        <f t="shared" si="2"/>
        <v>1.8531729858415436E-2</v>
      </c>
      <c r="F49" s="23">
        <f t="shared" si="3"/>
        <v>0.11496198104795322</v>
      </c>
      <c r="H49">
        <f t="shared" si="4"/>
        <v>-3.9882708885674671</v>
      </c>
      <c r="I49">
        <f t="shared" si="5"/>
        <v>-2.163153804861992</v>
      </c>
      <c r="J49">
        <f t="shared" si="6"/>
        <v>18.560112032084419</v>
      </c>
    </row>
    <row r="50" spans="1:10" x14ac:dyDescent="0.25">
      <c r="A50">
        <v>2.5412300000000001</v>
      </c>
      <c r="B50">
        <v>3357.7105000000001</v>
      </c>
      <c r="C50" s="7">
        <f t="shared" si="0"/>
        <v>274.11673000000019</v>
      </c>
      <c r="D50" s="5">
        <f t="shared" si="1"/>
        <v>63.319232613907076</v>
      </c>
      <c r="E50">
        <f t="shared" si="2"/>
        <v>1.8857859429485379E-2</v>
      </c>
      <c r="F50" s="23">
        <f t="shared" si="3"/>
        <v>0.11473459143402399</v>
      </c>
      <c r="H50">
        <f t="shared" si="4"/>
        <v>-3.9708255061245961</v>
      </c>
      <c r="I50">
        <f t="shared" si="5"/>
        <v>-2.1651337184998307</v>
      </c>
      <c r="J50">
        <f t="shared" si="6"/>
        <v>18.558132118446579</v>
      </c>
    </row>
    <row r="51" spans="1:10" x14ac:dyDescent="0.25">
      <c r="A51">
        <v>2.5933099999999998</v>
      </c>
      <c r="B51">
        <v>3360.9731099999999</v>
      </c>
      <c r="C51" s="7">
        <f t="shared" si="0"/>
        <v>277.37933999999996</v>
      </c>
      <c r="D51" s="5">
        <f t="shared" si="1"/>
        <v>60.355913068022062</v>
      </c>
      <c r="E51">
        <f t="shared" si="2"/>
        <v>1.7957868478162879E-2</v>
      </c>
      <c r="F51" s="23">
        <f t="shared" si="3"/>
        <v>0.11451301668612969</v>
      </c>
      <c r="H51">
        <f t="shared" si="4"/>
        <v>-4.0197269047680697</v>
      </c>
      <c r="I51">
        <f t="shared" si="5"/>
        <v>-2.1670667796009537</v>
      </c>
      <c r="J51">
        <f t="shared" si="6"/>
        <v>18.556199057345456</v>
      </c>
    </row>
    <row r="52" spans="1:10" x14ac:dyDescent="0.25">
      <c r="A52">
        <v>2.6475200000000001</v>
      </c>
      <c r="B52">
        <v>3364.1257300000002</v>
      </c>
      <c r="C52" s="7">
        <f t="shared" si="0"/>
        <v>280.53196000000025</v>
      </c>
      <c r="D52" s="5">
        <f t="shared" si="1"/>
        <v>60.186558627266365</v>
      </c>
      <c r="E52">
        <f t="shared" si="2"/>
        <v>1.7890698344162768E-2</v>
      </c>
      <c r="F52" s="23">
        <f t="shared" si="3"/>
        <v>0.11429952093241659</v>
      </c>
      <c r="H52">
        <f t="shared" si="4"/>
        <v>-4.0234743467754814</v>
      </c>
      <c r="I52">
        <f t="shared" si="5"/>
        <v>-2.1689328995075958</v>
      </c>
      <c r="J52">
        <f t="shared" si="6"/>
        <v>18.554332937438815</v>
      </c>
    </row>
    <row r="53" spans="1:10" x14ac:dyDescent="0.25">
      <c r="A53">
        <v>2.69821</v>
      </c>
      <c r="B53">
        <v>3367.2866800000002</v>
      </c>
      <c r="C53" s="7">
        <f t="shared" si="0"/>
        <v>283.69291000000021</v>
      </c>
      <c r="D53" s="5">
        <f t="shared" si="1"/>
        <v>61.539939233556204</v>
      </c>
      <c r="E53">
        <f t="shared" si="2"/>
        <v>1.8275824152149768E-2</v>
      </c>
      <c r="F53" s="23">
        <f t="shared" si="3"/>
        <v>0.11408605993880558</v>
      </c>
      <c r="H53">
        <f t="shared" si="4"/>
        <v>-4.0021761771182875</v>
      </c>
      <c r="I53">
        <f t="shared" si="5"/>
        <v>-2.1708022036462786</v>
      </c>
      <c r="J53">
        <f t="shared" si="6"/>
        <v>18.552463633300132</v>
      </c>
    </row>
    <row r="54" spans="1:10" x14ac:dyDescent="0.25">
      <c r="A54">
        <v>2.7495500000000002</v>
      </c>
      <c r="B54">
        <v>3370.4046499999999</v>
      </c>
      <c r="C54" s="7">
        <f t="shared" si="0"/>
        <v>286.81088</v>
      </c>
      <c r="D54" s="5">
        <f t="shared" si="1"/>
        <v>58.177838706625081</v>
      </c>
      <c r="E54">
        <f t="shared" si="2"/>
        <v>1.7261380975908958E-2</v>
      </c>
      <c r="F54" s="23">
        <f t="shared" si="3"/>
        <v>0.11387608671549178</v>
      </c>
      <c r="H54">
        <f t="shared" si="4"/>
        <v>-4.0592835863357877</v>
      </c>
      <c r="I54">
        <f t="shared" si="5"/>
        <v>-2.1726443803916391</v>
      </c>
      <c r="J54">
        <f t="shared" si="6"/>
        <v>18.550621456554772</v>
      </c>
    </row>
    <row r="55" spans="1:10" x14ac:dyDescent="0.25">
      <c r="A55">
        <v>2.8039800000000001</v>
      </c>
      <c r="B55">
        <v>3373.4401499999999</v>
      </c>
      <c r="C55" s="7">
        <f t="shared" si="0"/>
        <v>289.84637999999995</v>
      </c>
      <c r="D55" s="5">
        <f t="shared" si="1"/>
        <v>56.333271010565042</v>
      </c>
      <c r="E55">
        <f t="shared" si="2"/>
        <v>1.6699057491968559E-2</v>
      </c>
      <c r="F55" s="23">
        <f t="shared" si="3"/>
        <v>0.11367222365533684</v>
      </c>
      <c r="H55">
        <f t="shared" si="4"/>
        <v>-4.0924029987587627</v>
      </c>
      <c r="I55">
        <f t="shared" si="5"/>
        <v>-2.1744362030983577</v>
      </c>
      <c r="J55">
        <f t="shared" si="6"/>
        <v>18.548829633848054</v>
      </c>
    </row>
    <row r="56" spans="1:10" x14ac:dyDescent="0.25">
      <c r="A56">
        <v>2.8565200000000002</v>
      </c>
      <c r="B56">
        <v>3376.4306200000001</v>
      </c>
      <c r="C56" s="7">
        <f t="shared" si="0"/>
        <v>292.83685000000014</v>
      </c>
      <c r="D56" s="5">
        <f t="shared" si="1"/>
        <v>57.735194667181062</v>
      </c>
      <c r="E56">
        <f t="shared" si="2"/>
        <v>1.7099476093242236E-2</v>
      </c>
      <c r="F56" s="23">
        <f t="shared" si="3"/>
        <v>0.11347191964606039</v>
      </c>
      <c r="H56">
        <f t="shared" si="4"/>
        <v>-4.0687074537649623</v>
      </c>
      <c r="I56">
        <f t="shared" si="5"/>
        <v>-2.1761998766695658</v>
      </c>
      <c r="J56">
        <f t="shared" si="6"/>
        <v>18.547065960276846</v>
      </c>
    </row>
    <row r="57" spans="1:10" x14ac:dyDescent="0.25">
      <c r="A57">
        <v>2.9074900000000001</v>
      </c>
      <c r="B57">
        <v>3379.4163199999998</v>
      </c>
      <c r="C57" s="7">
        <f t="shared" si="0"/>
        <v>295.82254999999986</v>
      </c>
      <c r="D57" s="5">
        <f t="shared" si="1"/>
        <v>58.748909595559617</v>
      </c>
      <c r="E57">
        <f t="shared" si="2"/>
        <v>1.7384336238146478E-2</v>
      </c>
      <c r="F57" s="23">
        <f t="shared" si="3"/>
        <v>0.11327246284842411</v>
      </c>
      <c r="H57">
        <f t="shared" si="4"/>
        <v>-4.0521856943980739</v>
      </c>
      <c r="I57">
        <f t="shared" si="5"/>
        <v>-2.1779591868397943</v>
      </c>
      <c r="J57">
        <f t="shared" si="6"/>
        <v>18.545306650106617</v>
      </c>
    </row>
    <row r="58" spans="1:10" x14ac:dyDescent="0.25">
      <c r="A58">
        <v>2.9573999999999998</v>
      </c>
      <c r="B58">
        <v>3382.3572100000001</v>
      </c>
      <c r="C58" s="7">
        <f t="shared" si="0"/>
        <v>298.76344000000017</v>
      </c>
      <c r="D58" s="5">
        <f t="shared" si="1"/>
        <v>58.473979745314374</v>
      </c>
      <c r="E58">
        <f t="shared" si="2"/>
        <v>1.7287937410169155E-2</v>
      </c>
      <c r="F58" s="23">
        <f t="shared" si="3"/>
        <v>0.11307651321783507</v>
      </c>
      <c r="H58">
        <f t="shared" si="4"/>
        <v>-4.057746280204678</v>
      </c>
      <c r="I58">
        <f t="shared" si="5"/>
        <v>-2.1796905812816405</v>
      </c>
      <c r="J58">
        <f t="shared" si="6"/>
        <v>18.54357525566477</v>
      </c>
    </row>
    <row r="59" spans="1:10" x14ac:dyDescent="0.25">
      <c r="A59">
        <v>3.0072199999999998</v>
      </c>
      <c r="B59">
        <v>3385.24793</v>
      </c>
      <c r="C59" s="7">
        <f t="shared" si="0"/>
        <v>301.65416000000005</v>
      </c>
      <c r="D59" s="5">
        <f t="shared" si="1"/>
        <v>58.130307021987086</v>
      </c>
      <c r="E59">
        <f t="shared" si="2"/>
        <v>1.7171654255169158E-2</v>
      </c>
      <c r="F59" s="23">
        <f t="shared" si="3"/>
        <v>0.11288440148950413</v>
      </c>
      <c r="H59">
        <f t="shared" si="4"/>
        <v>-4.0644952630428106</v>
      </c>
      <c r="I59">
        <f t="shared" si="5"/>
        <v>-2.1813909795551059</v>
      </c>
      <c r="J59">
        <f t="shared" si="6"/>
        <v>18.541874857391306</v>
      </c>
    </row>
    <row r="60" spans="1:10" x14ac:dyDescent="0.25">
      <c r="A60">
        <v>3.0560900000000002</v>
      </c>
      <c r="B60">
        <v>3388.0940900000001</v>
      </c>
      <c r="C60" s="7">
        <f t="shared" si="0"/>
        <v>304.5003200000001</v>
      </c>
      <c r="D60" s="5">
        <f t="shared" si="1"/>
        <v>58.845542715640264</v>
      </c>
      <c r="E60">
        <f t="shared" si="2"/>
        <v>1.7368331915374954E-2</v>
      </c>
      <c r="F60" s="23">
        <f t="shared" si="3"/>
        <v>0.11269572906083819</v>
      </c>
      <c r="H60">
        <f t="shared" si="4"/>
        <v>-4.0531067358462991</v>
      </c>
      <c r="I60">
        <f t="shared" si="5"/>
        <v>-2.1830637551865459</v>
      </c>
      <c r="J60">
        <f t="shared" si="6"/>
        <v>18.540202081759865</v>
      </c>
    </row>
    <row r="61" spans="1:10" x14ac:dyDescent="0.25">
      <c r="A61">
        <v>3.1041400000000001</v>
      </c>
      <c r="B61">
        <v>3390.9512399999999</v>
      </c>
      <c r="C61" s="7">
        <f t="shared" si="0"/>
        <v>307.35746999999992</v>
      </c>
      <c r="D61" s="5">
        <f t="shared" si="1"/>
        <v>58.920132081311991</v>
      </c>
      <c r="E61">
        <f t="shared" si="2"/>
        <v>1.7375694284920473E-2</v>
      </c>
      <c r="F61" s="23">
        <f t="shared" si="3"/>
        <v>0.11250680346497989</v>
      </c>
      <c r="H61">
        <f t="shared" si="4"/>
        <v>-4.0526829294852709</v>
      </c>
      <c r="I61">
        <f t="shared" si="5"/>
        <v>-2.1847415839219506</v>
      </c>
      <c r="J61">
        <f t="shared" si="6"/>
        <v>18.538524253024462</v>
      </c>
    </row>
    <row r="62" spans="1:10" x14ac:dyDescent="0.25">
      <c r="A62">
        <v>3.153</v>
      </c>
      <c r="B62">
        <v>3393.80404</v>
      </c>
      <c r="C62" s="7">
        <f t="shared" si="0"/>
        <v>310.21027000000004</v>
      </c>
      <c r="D62" s="5">
        <f t="shared" si="1"/>
        <v>57.04213938411953</v>
      </c>
      <c r="E62">
        <f t="shared" si="2"/>
        <v>1.6807729235928288E-2</v>
      </c>
      <c r="F62" s="23">
        <f t="shared" si="3"/>
        <v>0.11231863910916245</v>
      </c>
      <c r="H62">
        <f t="shared" si="4"/>
        <v>-4.0859164248071576</v>
      </c>
      <c r="I62">
        <f t="shared" si="5"/>
        <v>-2.1864154549713919</v>
      </c>
      <c r="J62">
        <f t="shared" si="6"/>
        <v>18.536850381975018</v>
      </c>
    </row>
    <row r="63" spans="1:10" x14ac:dyDescent="0.25">
      <c r="A63">
        <v>3.2028599999999998</v>
      </c>
      <c r="B63">
        <v>3396.5824400000001</v>
      </c>
      <c r="C63" s="7">
        <f t="shared" si="0"/>
        <v>312.98867000000018</v>
      </c>
      <c r="D63" s="5">
        <f t="shared" si="1"/>
        <v>56.272560975611498</v>
      </c>
      <c r="E63">
        <f t="shared" si="2"/>
        <v>1.6567406200101387E-2</v>
      </c>
      <c r="F63" s="23">
        <f t="shared" si="3"/>
        <v>0.11213583539303008</v>
      </c>
      <c r="H63">
        <f t="shared" si="4"/>
        <v>-4.1003179956988376</v>
      </c>
      <c r="I63">
        <f t="shared" si="5"/>
        <v>-2.1880443265450689</v>
      </c>
      <c r="J63">
        <f t="shared" si="6"/>
        <v>18.535221510401342</v>
      </c>
    </row>
    <row r="64" spans="1:10" x14ac:dyDescent="0.25">
      <c r="A64">
        <v>3.2513999999999998</v>
      </c>
      <c r="B64">
        <v>3399.3412600000001</v>
      </c>
      <c r="C64" s="7">
        <f t="shared" si="0"/>
        <v>315.7474900000002</v>
      </c>
      <c r="D64" s="5">
        <f t="shared" si="1"/>
        <v>56.014617193090189</v>
      </c>
      <c r="E64">
        <f t="shared" si="2"/>
        <v>1.6478079989265388E-2</v>
      </c>
      <c r="F64" s="23">
        <f t="shared" si="3"/>
        <v>0.11195476115842416</v>
      </c>
      <c r="H64">
        <f t="shared" si="4"/>
        <v>-4.1057242667938461</v>
      </c>
      <c r="I64">
        <f t="shared" si="5"/>
        <v>-2.1896604075123389</v>
      </c>
      <c r="J64">
        <f t="shared" si="6"/>
        <v>18.533605429434072</v>
      </c>
    </row>
    <row r="65" spans="1:10" x14ac:dyDescent="0.25">
      <c r="A65">
        <v>3.3006899999999999</v>
      </c>
      <c r="B65">
        <v>3402.0623500000002</v>
      </c>
      <c r="C65" s="7">
        <f t="shared" si="0"/>
        <v>318.4685800000002</v>
      </c>
      <c r="D65" s="5">
        <f t="shared" si="1"/>
        <v>53.455706225869818</v>
      </c>
      <c r="E65">
        <f t="shared" si="2"/>
        <v>1.5712735607526361E-2</v>
      </c>
      <c r="F65" s="23">
        <f t="shared" si="3"/>
        <v>0.11177659261789473</v>
      </c>
      <c r="H65">
        <f t="shared" si="4"/>
        <v>-4.1532837102680036</v>
      </c>
      <c r="I65">
        <f t="shared" si="5"/>
        <v>-2.1912531085368974</v>
      </c>
      <c r="J65">
        <f t="shared" si="6"/>
        <v>18.532012728409512</v>
      </c>
    </row>
    <row r="66" spans="1:10" x14ac:dyDescent="0.25">
      <c r="A66">
        <v>3.35243</v>
      </c>
      <c r="B66">
        <v>3404.7418899999998</v>
      </c>
      <c r="C66" s="7">
        <f t="shared" si="0"/>
        <v>321.14811999999984</v>
      </c>
      <c r="D66" s="5">
        <f t="shared" si="1"/>
        <v>52.661130881768614</v>
      </c>
      <c r="E66">
        <f t="shared" si="2"/>
        <v>1.5466996495810322E-2</v>
      </c>
      <c r="F66" s="23">
        <f t="shared" si="3"/>
        <v>0.11160155994502224</v>
      </c>
      <c r="H66">
        <f t="shared" si="4"/>
        <v>-4.1690467834852649</v>
      </c>
      <c r="I66">
        <f t="shared" si="5"/>
        <v>-2.1928202511306263</v>
      </c>
      <c r="J66">
        <f t="shared" si="6"/>
        <v>18.530445585815784</v>
      </c>
    </row>
    <row r="67" spans="1:10" x14ac:dyDescent="0.25">
      <c r="A67">
        <v>3.40185</v>
      </c>
      <c r="B67">
        <v>3407.3895499999999</v>
      </c>
      <c r="C67" s="7">
        <f t="shared" ref="C67:C97" si="7">B67-$B$2</f>
        <v>323.79577999999992</v>
      </c>
      <c r="D67" s="5">
        <f t="shared" si="1"/>
        <v>52.000294059991589</v>
      </c>
      <c r="E67">
        <f t="shared" si="2"/>
        <v>1.5261035844871798E-2</v>
      </c>
      <c r="F67" s="23">
        <f t="shared" si="3"/>
        <v>0.11142901324822332</v>
      </c>
      <c r="H67">
        <f t="shared" si="4"/>
        <v>-4.18245237568697</v>
      </c>
      <c r="I67">
        <f t="shared" si="5"/>
        <v>-2.1943675433135157</v>
      </c>
      <c r="J67">
        <f t="shared" si="6"/>
        <v>18.528898293632896</v>
      </c>
    </row>
    <row r="68" spans="1:10" x14ac:dyDescent="0.25">
      <c r="A68">
        <v>3.45445</v>
      </c>
      <c r="B68">
        <v>3410.0469600000001</v>
      </c>
      <c r="C68" s="7">
        <f t="shared" si="7"/>
        <v>326.45319000000018</v>
      </c>
      <c r="D68" s="5">
        <f t="shared" ref="D68:D97" si="8">(B69-B67)/(A69-A67)</f>
        <v>49.918040464595641</v>
      </c>
      <c r="E68">
        <f t="shared" ref="E68:E96" si="9">(1/B68)*D68</f>
        <v>1.4638519952990807E-2</v>
      </c>
      <c r="F68" s="23">
        <f t="shared" ref="F68:F97" si="10">((0.032)/((0.0000008*B68*0.000000001)+(0.0000000245*0.000000001*B68^2)))*10^-9</f>
        <v>0.11125623321308163</v>
      </c>
      <c r="H68">
        <f t="shared" ref="H68:H97" si="11">LN(E68)</f>
        <v>-4.2240988716667127</v>
      </c>
      <c r="I68">
        <f t="shared" ref="I68:I97" si="12">LN((0.032)/((0.0000008*B68)+(0.0000000245*B68^2)))</f>
        <v>-2.1959193306237137</v>
      </c>
      <c r="J68">
        <f t="shared" ref="J68:J97" si="13">LN(F68*10^9)</f>
        <v>18.527346506322697</v>
      </c>
    </row>
    <row r="69" spans="1:10" x14ac:dyDescent="0.25">
      <c r="A69">
        <v>3.50861</v>
      </c>
      <c r="B69">
        <v>3412.7188000000001</v>
      </c>
      <c r="C69" s="7">
        <f t="shared" si="7"/>
        <v>329.12503000000015</v>
      </c>
      <c r="D69" s="5">
        <f t="shared" si="8"/>
        <v>46.330277632267737</v>
      </c>
      <c r="E69">
        <f t="shared" si="9"/>
        <v>1.3575767693566707E-2</v>
      </c>
      <c r="F69" s="23">
        <f t="shared" si="10"/>
        <v>0.11108291979619575</v>
      </c>
      <c r="H69">
        <f t="shared" si="11"/>
        <v>-4.2994688627488626</v>
      </c>
      <c r="I69">
        <f t="shared" si="12"/>
        <v>-2.1974783313632877</v>
      </c>
      <c r="J69">
        <f t="shared" si="13"/>
        <v>18.525787505583125</v>
      </c>
    </row>
    <row r="70" spans="1:10" x14ac:dyDescent="0.25">
      <c r="A70">
        <v>3.5689899999999999</v>
      </c>
      <c r="B70">
        <v>3415.3536300000001</v>
      </c>
      <c r="C70" s="7">
        <f t="shared" si="7"/>
        <v>331.75986000000012</v>
      </c>
      <c r="D70" s="5">
        <f t="shared" si="8"/>
        <v>45.602364273204365</v>
      </c>
      <c r="E70">
        <f t="shared" si="9"/>
        <v>1.3352164728313761E-2</v>
      </c>
      <c r="F70" s="23">
        <f t="shared" si="10"/>
        <v>0.1109124033976525</v>
      </c>
      <c r="H70">
        <f t="shared" si="11"/>
        <v>-4.316076755347467</v>
      </c>
      <c r="I70">
        <f t="shared" si="12"/>
        <v>-2.1990145477990608</v>
      </c>
      <c r="J70">
        <f t="shared" si="13"/>
        <v>18.524251289147351</v>
      </c>
    </row>
    <row r="71" spans="1:10" x14ac:dyDescent="0.25">
      <c r="A71">
        <v>3.6228099999999999</v>
      </c>
      <c r="B71">
        <v>3417.92659</v>
      </c>
      <c r="C71" s="7">
        <f t="shared" si="7"/>
        <v>334.33282000000008</v>
      </c>
      <c r="D71" s="5">
        <f t="shared" si="8"/>
        <v>48.336681058756568</v>
      </c>
      <c r="E71">
        <f t="shared" si="9"/>
        <v>1.4142106269975965E-2</v>
      </c>
      <c r="F71" s="23">
        <f t="shared" si="10"/>
        <v>0.11074626961933853</v>
      </c>
      <c r="H71">
        <f t="shared" si="11"/>
        <v>-4.2585986713341928</v>
      </c>
      <c r="I71">
        <f t="shared" si="12"/>
        <v>-2.2005135535195368</v>
      </c>
      <c r="J71">
        <f t="shared" si="13"/>
        <v>18.522752283426875</v>
      </c>
    </row>
    <row r="72" spans="1:10" x14ac:dyDescent="0.25">
      <c r="A72">
        <v>3.6755300000000002</v>
      </c>
      <c r="B72">
        <v>3420.50342</v>
      </c>
      <c r="C72" s="7">
        <f t="shared" si="7"/>
        <v>336.90965000000006</v>
      </c>
      <c r="D72" s="5">
        <f t="shared" si="8"/>
        <v>48.242339573437071</v>
      </c>
      <c r="E72">
        <f t="shared" si="9"/>
        <v>1.410387117035453E-2</v>
      </c>
      <c r="F72" s="23">
        <f t="shared" si="10"/>
        <v>0.11058025979672934</v>
      </c>
      <c r="H72">
        <f t="shared" si="11"/>
        <v>-4.2613059681912944</v>
      </c>
      <c r="I72">
        <f t="shared" si="12"/>
        <v>-2.2020136886744108</v>
      </c>
      <c r="J72">
        <f t="shared" si="13"/>
        <v>18.521252148272001</v>
      </c>
    </row>
    <row r="73" spans="1:10" x14ac:dyDescent="0.25">
      <c r="A73">
        <v>3.7301799999999998</v>
      </c>
      <c r="B73">
        <v>3423.10637</v>
      </c>
      <c r="C73" s="7">
        <f t="shared" si="7"/>
        <v>339.51260000000002</v>
      </c>
      <c r="D73" s="5">
        <f t="shared" si="8"/>
        <v>48.968362224116554</v>
      </c>
      <c r="E73">
        <f t="shared" si="9"/>
        <v>1.4305241184812072E-2</v>
      </c>
      <c r="F73" s="23">
        <f t="shared" si="10"/>
        <v>0.1104129459035557</v>
      </c>
      <c r="H73">
        <f t="shared" si="11"/>
        <v>-4.2471292924465871</v>
      </c>
      <c r="I73">
        <f t="shared" si="12"/>
        <v>-2.2035278883948188</v>
      </c>
      <c r="J73">
        <f t="shared" si="13"/>
        <v>18.519737948551594</v>
      </c>
    </row>
    <row r="74" spans="1:10" x14ac:dyDescent="0.25">
      <c r="A74">
        <v>3.7810999999999999</v>
      </c>
      <c r="B74">
        <v>3425.67301</v>
      </c>
      <c r="C74" s="7">
        <f t="shared" si="7"/>
        <v>342.07924000000003</v>
      </c>
      <c r="D74" s="5">
        <f t="shared" si="8"/>
        <v>50.129212931119746</v>
      </c>
      <c r="E74">
        <f t="shared" si="9"/>
        <v>1.4633391098562482E-2</v>
      </c>
      <c r="F74" s="23">
        <f t="shared" si="10"/>
        <v>0.11024833751572576</v>
      </c>
      <c r="H74">
        <f t="shared" si="11"/>
        <v>-4.2244493000669481</v>
      </c>
      <c r="I74">
        <f t="shared" si="12"/>
        <v>-2.2050198439913165</v>
      </c>
      <c r="J74">
        <f t="shared" si="13"/>
        <v>18.518245992955094</v>
      </c>
    </row>
    <row r="75" spans="1:10" x14ac:dyDescent="0.25">
      <c r="A75">
        <v>3.83195</v>
      </c>
      <c r="B75">
        <v>3428.20802</v>
      </c>
      <c r="C75" s="7">
        <f t="shared" si="7"/>
        <v>344.61425000000008</v>
      </c>
      <c r="D75" s="5">
        <f t="shared" si="8"/>
        <v>49.826756116811119</v>
      </c>
      <c r="E75">
        <f t="shared" si="9"/>
        <v>1.4534344423128417E-2</v>
      </c>
      <c r="F75" s="23">
        <f t="shared" si="10"/>
        <v>0.11008611874941361</v>
      </c>
      <c r="H75">
        <f t="shared" si="11"/>
        <v>-4.2312408493164222</v>
      </c>
      <c r="I75">
        <f t="shared" si="12"/>
        <v>-2.2064923217723407</v>
      </c>
      <c r="J75">
        <f t="shared" si="13"/>
        <v>18.516773515174069</v>
      </c>
    </row>
    <row r="76" spans="1:10" x14ac:dyDescent="0.25">
      <c r="A76">
        <v>3.88246</v>
      </c>
      <c r="B76">
        <v>3430.72345</v>
      </c>
      <c r="C76" s="7">
        <f t="shared" si="7"/>
        <v>347.12968000000001</v>
      </c>
      <c r="D76" s="5">
        <f t="shared" si="8"/>
        <v>49.970783132528666</v>
      </c>
      <c r="E76">
        <f t="shared" si="9"/>
        <v>1.4565669270873077E-2</v>
      </c>
      <c r="F76" s="23">
        <f t="shared" si="10"/>
        <v>0.10992550657353525</v>
      </c>
      <c r="H76">
        <f t="shared" si="11"/>
        <v>-4.2290879390000669</v>
      </c>
      <c r="I76">
        <f t="shared" si="12"/>
        <v>-2.2079523555698639</v>
      </c>
      <c r="J76">
        <f t="shared" si="13"/>
        <v>18.515313481376548</v>
      </c>
    </row>
    <row r="77" spans="1:10" x14ac:dyDescent="0.25">
      <c r="A77">
        <v>3.9315500000000001</v>
      </c>
      <c r="B77">
        <v>3433.1851099999999</v>
      </c>
      <c r="C77" s="7">
        <f t="shared" si="7"/>
        <v>349.59133999999995</v>
      </c>
      <c r="D77" s="5">
        <f t="shared" si="8"/>
        <v>47.136200716846744</v>
      </c>
      <c r="E77">
        <f t="shared" si="9"/>
        <v>1.372958323148697E-2</v>
      </c>
      <c r="F77" s="23">
        <f t="shared" si="10"/>
        <v>0.10976866771797567</v>
      </c>
      <c r="H77">
        <f t="shared" si="11"/>
        <v>-4.2882024142524084</v>
      </c>
      <c r="I77">
        <f t="shared" si="12"/>
        <v>-2.2093801483887638</v>
      </c>
      <c r="J77">
        <f t="shared" si="13"/>
        <v>18.513885688557647</v>
      </c>
    </row>
    <row r="78" spans="1:10" x14ac:dyDescent="0.25">
      <c r="A78">
        <v>3.98569</v>
      </c>
      <c r="B78">
        <v>3435.58932</v>
      </c>
      <c r="C78" s="7">
        <f t="shared" si="7"/>
        <v>351.99555000000009</v>
      </c>
      <c r="D78" s="5">
        <f t="shared" si="8"/>
        <v>44.815861354431654</v>
      </c>
      <c r="E78">
        <f t="shared" si="9"/>
        <v>1.3044592115111026E-2</v>
      </c>
      <c r="F78" s="23">
        <f t="shared" si="10"/>
        <v>0.10961581293354565</v>
      </c>
      <c r="H78">
        <f t="shared" si="11"/>
        <v>-4.3393816284092281</v>
      </c>
      <c r="I78">
        <f t="shared" si="12"/>
        <v>-2.2107736362846317</v>
      </c>
      <c r="J78">
        <f t="shared" si="13"/>
        <v>18.512492200661779</v>
      </c>
    </row>
    <row r="79" spans="1:10" x14ac:dyDescent="0.25">
      <c r="A79">
        <v>4.0377200000000002</v>
      </c>
      <c r="B79">
        <v>3437.9432099999999</v>
      </c>
      <c r="C79" s="7">
        <f t="shared" si="7"/>
        <v>354.34943999999996</v>
      </c>
      <c r="D79" s="5">
        <f t="shared" si="8"/>
        <v>44.888279973080316</v>
      </c>
      <c r="E79">
        <f t="shared" si="9"/>
        <v>1.305672526600005E-2</v>
      </c>
      <c r="F79" s="23">
        <f t="shared" si="10"/>
        <v>0.10946646651110102</v>
      </c>
      <c r="H79">
        <f t="shared" si="11"/>
        <v>-4.3384519319049639</v>
      </c>
      <c r="I79">
        <f t="shared" si="12"/>
        <v>-2.2121370185349636</v>
      </c>
      <c r="J79">
        <f t="shared" si="13"/>
        <v>18.511128818411446</v>
      </c>
    </row>
    <row r="80" spans="1:10" x14ac:dyDescent="0.25">
      <c r="A80">
        <v>4.0896999999999997</v>
      </c>
      <c r="B80">
        <v>3440.2581500000001</v>
      </c>
      <c r="C80" s="7">
        <f t="shared" si="7"/>
        <v>356.66438000000016</v>
      </c>
      <c r="D80" s="5">
        <f t="shared" si="8"/>
        <v>44.407130367203628</v>
      </c>
      <c r="E80">
        <f t="shared" si="9"/>
        <v>1.2908080856433296E-2</v>
      </c>
      <c r="F80" s="23">
        <f t="shared" si="10"/>
        <v>0.1093198888218942</v>
      </c>
      <c r="H80">
        <f t="shared" si="11"/>
        <v>-4.3499017407561613</v>
      </c>
      <c r="I80">
        <f t="shared" si="12"/>
        <v>-2.2134769349197301</v>
      </c>
      <c r="J80">
        <f t="shared" si="13"/>
        <v>18.509788902026681</v>
      </c>
    </row>
    <row r="81" spans="1:10" x14ac:dyDescent="0.25">
      <c r="A81">
        <v>4.1406599999999996</v>
      </c>
      <c r="B81">
        <v>3442.5144799999998</v>
      </c>
      <c r="C81" s="7">
        <f t="shared" si="7"/>
        <v>358.92070999999987</v>
      </c>
      <c r="D81" s="5">
        <f t="shared" si="8"/>
        <v>41.964024732992797</v>
      </c>
      <c r="E81">
        <f t="shared" si="9"/>
        <v>1.2189934124254665E-2</v>
      </c>
      <c r="F81" s="23">
        <f t="shared" si="10"/>
        <v>0.10917730534679682</v>
      </c>
      <c r="H81">
        <f t="shared" si="11"/>
        <v>-4.4071447395843908</v>
      </c>
      <c r="I81">
        <f t="shared" si="12"/>
        <v>-2.2147820637647855</v>
      </c>
      <c r="J81">
        <f t="shared" si="13"/>
        <v>18.508483773181627</v>
      </c>
    </row>
    <row r="82" spans="1:10" x14ac:dyDescent="0.25">
      <c r="A82">
        <v>4.1964399999999999</v>
      </c>
      <c r="B82">
        <v>3444.7373899999998</v>
      </c>
      <c r="C82" s="7">
        <f t="shared" si="7"/>
        <v>361.14361999999983</v>
      </c>
      <c r="D82" s="5">
        <f t="shared" si="8"/>
        <v>42.522549493002302</v>
      </c>
      <c r="E82">
        <f t="shared" si="9"/>
        <v>1.2344206445589836E-2</v>
      </c>
      <c r="F82" s="23">
        <f t="shared" si="10"/>
        <v>0.10903710638345634</v>
      </c>
      <c r="H82">
        <f t="shared" si="11"/>
        <v>-4.3945684396938374</v>
      </c>
      <c r="I82">
        <f t="shared" si="12"/>
        <v>-2.2160670291483222</v>
      </c>
      <c r="J82">
        <f t="shared" si="13"/>
        <v>18.50719880779809</v>
      </c>
    </row>
    <row r="83" spans="1:10" x14ac:dyDescent="0.25">
      <c r="A83">
        <v>4.2442099999999998</v>
      </c>
      <c r="B83">
        <v>3446.9176900000002</v>
      </c>
      <c r="C83" s="7">
        <f t="shared" si="7"/>
        <v>363.32392000000027</v>
      </c>
      <c r="D83" s="5">
        <f t="shared" si="8"/>
        <v>43.959939759038875</v>
      </c>
      <c r="E83">
        <f t="shared" si="9"/>
        <v>1.2753405712754014E-2</v>
      </c>
      <c r="F83" s="23">
        <f t="shared" si="10"/>
        <v>0.10889985700879468</v>
      </c>
      <c r="H83">
        <f t="shared" si="11"/>
        <v>-4.3619569283206836</v>
      </c>
      <c r="I83">
        <f t="shared" si="12"/>
        <v>-2.2173265620946383</v>
      </c>
      <c r="J83">
        <f t="shared" si="13"/>
        <v>18.505939274851773</v>
      </c>
    </row>
    <row r="84" spans="1:10" x14ac:dyDescent="0.25">
      <c r="A84">
        <v>4.2960399999999996</v>
      </c>
      <c r="B84">
        <v>3449.1158</v>
      </c>
      <c r="C84" s="7">
        <f t="shared" si="7"/>
        <v>365.52203000000009</v>
      </c>
      <c r="D84" s="5">
        <f t="shared" si="8"/>
        <v>42.104677695375436</v>
      </c>
      <c r="E84">
        <f t="shared" si="9"/>
        <v>1.2207383032884959E-2</v>
      </c>
      <c r="F84" s="23">
        <f t="shared" si="10"/>
        <v>0.10876174865975607</v>
      </c>
      <c r="H84">
        <f t="shared" si="11"/>
        <v>-4.4057143436524937</v>
      </c>
      <c r="I84">
        <f t="shared" si="12"/>
        <v>-2.2185955811956291</v>
      </c>
      <c r="J84">
        <f t="shared" si="13"/>
        <v>18.504670255750781</v>
      </c>
    </row>
    <row r="85" spans="1:10" x14ac:dyDescent="0.25">
      <c r="A85">
        <v>4.3493899999999996</v>
      </c>
      <c r="B85">
        <v>3451.3462599999998</v>
      </c>
      <c r="C85" s="7">
        <f t="shared" si="7"/>
        <v>367.75248999999985</v>
      </c>
      <c r="D85" s="5">
        <f t="shared" si="8"/>
        <v>39.036121339645476</v>
      </c>
      <c r="E85">
        <f t="shared" si="9"/>
        <v>1.1310404230390224E-2</v>
      </c>
      <c r="F85" s="23">
        <f t="shared" si="10"/>
        <v>0.10862187612731904</v>
      </c>
      <c r="H85">
        <f t="shared" si="11"/>
        <v>-4.4820322485210751</v>
      </c>
      <c r="I85">
        <f t="shared" si="12"/>
        <v>-2.2198824541316835</v>
      </c>
      <c r="J85">
        <f t="shared" si="13"/>
        <v>18.503383382814729</v>
      </c>
    </row>
    <row r="86" spans="1:10" x14ac:dyDescent="0.25">
      <c r="A86">
        <v>4.4100999999999999</v>
      </c>
      <c r="B86">
        <v>3453.56826</v>
      </c>
      <c r="C86" s="7">
        <f t="shared" si="7"/>
        <v>369.97449000000006</v>
      </c>
      <c r="D86" s="5">
        <f t="shared" si="8"/>
        <v>39.30120802984738</v>
      </c>
      <c r="E86">
        <f t="shared" si="9"/>
        <v>1.1379884534220088E-2</v>
      </c>
      <c r="F86" s="23">
        <f t="shared" si="10"/>
        <v>0.10848280224379608</v>
      </c>
      <c r="H86">
        <f t="shared" si="11"/>
        <v>-4.4759079967132749</v>
      </c>
      <c r="I86">
        <f t="shared" si="12"/>
        <v>-2.2211636232302885</v>
      </c>
      <c r="J86">
        <f t="shared" si="13"/>
        <v>18.502102213716121</v>
      </c>
    </row>
    <row r="87" spans="1:10" x14ac:dyDescent="0.25">
      <c r="A87">
        <v>4.46197</v>
      </c>
      <c r="B87">
        <v>3455.77079</v>
      </c>
      <c r="C87" s="7">
        <f t="shared" si="7"/>
        <v>372.17702000000008</v>
      </c>
      <c r="D87" s="5">
        <f t="shared" si="8"/>
        <v>44.492582197273542</v>
      </c>
      <c r="E87">
        <f t="shared" si="9"/>
        <v>1.2874864943595852E-2</v>
      </c>
      <c r="F87" s="23">
        <f t="shared" si="10"/>
        <v>0.10834521040751595</v>
      </c>
      <c r="H87">
        <f t="shared" si="11"/>
        <v>-4.3524783223051537</v>
      </c>
      <c r="I87">
        <f t="shared" si="12"/>
        <v>-2.222432756799019</v>
      </c>
      <c r="J87">
        <f t="shared" si="13"/>
        <v>18.500833080147391</v>
      </c>
    </row>
    <row r="88" spans="1:10" x14ac:dyDescent="0.25">
      <c r="A88">
        <v>4.5098599999999998</v>
      </c>
      <c r="B88">
        <v>3458.00684</v>
      </c>
      <c r="C88" s="7">
        <f t="shared" si="7"/>
        <v>374.41307000000006</v>
      </c>
      <c r="D88" s="5">
        <f t="shared" si="8"/>
        <v>45.522215333746175</v>
      </c>
      <c r="E88">
        <f t="shared" si="9"/>
        <v>1.3164293027756466E-2</v>
      </c>
      <c r="F88" s="23">
        <f t="shared" si="10"/>
        <v>0.10820579218238995</v>
      </c>
      <c r="H88">
        <f t="shared" si="11"/>
        <v>-4.330247188367836</v>
      </c>
      <c r="I88">
        <f t="shared" si="12"/>
        <v>-2.223720381817802</v>
      </c>
      <c r="J88">
        <f t="shared" si="13"/>
        <v>18.499545455128608</v>
      </c>
    </row>
    <row r="89" spans="1:10" x14ac:dyDescent="0.25">
      <c r="A89">
        <v>4.5587499999999999</v>
      </c>
      <c r="B89">
        <v>3460.17643</v>
      </c>
      <c r="C89" s="7">
        <f t="shared" si="7"/>
        <v>376.58266000000003</v>
      </c>
      <c r="D89" s="5">
        <f t="shared" si="8"/>
        <v>44.171156572818184</v>
      </c>
      <c r="E89">
        <f t="shared" si="9"/>
        <v>1.2765579289498305E-2</v>
      </c>
      <c r="F89" s="23">
        <f t="shared" si="10"/>
        <v>0.10807077482205729</v>
      </c>
      <c r="H89">
        <f t="shared" si="11"/>
        <v>-4.3610028482374315</v>
      </c>
      <c r="I89">
        <f t="shared" si="12"/>
        <v>-2.2249689440614393</v>
      </c>
      <c r="J89">
        <f t="shared" si="13"/>
        <v>18.498296892884973</v>
      </c>
    </row>
    <row r="90" spans="1:10" x14ac:dyDescent="0.25">
      <c r="A90">
        <v>4.6086</v>
      </c>
      <c r="B90">
        <v>3462.3683000000001</v>
      </c>
      <c r="C90" s="7">
        <f t="shared" si="7"/>
        <v>378.77453000000014</v>
      </c>
      <c r="D90" s="5">
        <f t="shared" si="8"/>
        <v>42.534951358941306</v>
      </c>
      <c r="E90">
        <f t="shared" si="9"/>
        <v>1.228492975716688E-2</v>
      </c>
      <c r="F90" s="23">
        <f t="shared" si="10"/>
        <v>0.10793462739282483</v>
      </c>
      <c r="H90">
        <f t="shared" si="11"/>
        <v>-4.399381990797675</v>
      </c>
      <c r="I90">
        <f t="shared" si="12"/>
        <v>-2.2262295370453713</v>
      </c>
      <c r="J90">
        <f t="shared" si="13"/>
        <v>18.49703629990104</v>
      </c>
    </row>
    <row r="91" spans="1:10" x14ac:dyDescent="0.25">
      <c r="A91">
        <v>4.6584599999999998</v>
      </c>
      <c r="B91">
        <v>3464.41759</v>
      </c>
      <c r="C91" s="7">
        <f t="shared" si="7"/>
        <v>380.82382000000007</v>
      </c>
      <c r="D91" s="5">
        <f t="shared" si="8"/>
        <v>40.521981361424665</v>
      </c>
      <c r="E91">
        <f t="shared" si="9"/>
        <v>1.1696621526917216E-2</v>
      </c>
      <c r="F91" s="23">
        <f t="shared" si="10"/>
        <v>0.1078075688689539</v>
      </c>
      <c r="H91">
        <f t="shared" si="11"/>
        <v>-4.4484552372603003</v>
      </c>
      <c r="I91">
        <f t="shared" si="12"/>
        <v>-2.2274074108295676</v>
      </c>
      <c r="J91">
        <f t="shared" si="13"/>
        <v>18.495858426116843</v>
      </c>
    </row>
    <row r="92" spans="1:10" x14ac:dyDescent="0.25">
      <c r="A92">
        <v>4.7073200000000002</v>
      </c>
      <c r="B92">
        <v>3466.3686299999999</v>
      </c>
      <c r="C92" s="7">
        <f t="shared" si="7"/>
        <v>382.77485999999999</v>
      </c>
      <c r="D92" s="5">
        <f t="shared" si="8"/>
        <v>40.406994580222197</v>
      </c>
      <c r="E92">
        <f t="shared" si="9"/>
        <v>1.1656865986645568E-2</v>
      </c>
      <c r="F92" s="23">
        <f t="shared" si="10"/>
        <v>0.10768681033320245</v>
      </c>
      <c r="H92">
        <f t="shared" si="11"/>
        <v>-4.4518599174950531</v>
      </c>
      <c r="I92">
        <f t="shared" si="12"/>
        <v>-2.2285281690492389</v>
      </c>
      <c r="J92">
        <f t="shared" si="13"/>
        <v>18.494737667897173</v>
      </c>
    </row>
    <row r="93" spans="1:10" x14ac:dyDescent="0.25">
      <c r="A93">
        <v>4.7562499999999996</v>
      </c>
      <c r="B93">
        <v>3468.3689899999999</v>
      </c>
      <c r="C93" s="7">
        <f t="shared" si="7"/>
        <v>384.77521999999999</v>
      </c>
      <c r="D93" s="5">
        <f t="shared" si="8"/>
        <v>42.960099235063751</v>
      </c>
      <c r="E93">
        <f t="shared" si="9"/>
        <v>1.2386253988236631E-2</v>
      </c>
      <c r="F93" s="23">
        <f t="shared" si="10"/>
        <v>0.10756320969944842</v>
      </c>
      <c r="H93">
        <f t="shared" si="11"/>
        <v>-4.3911679706021864</v>
      </c>
      <c r="I93">
        <f t="shared" si="12"/>
        <v>-2.2296766070128693</v>
      </c>
      <c r="J93">
        <f t="shared" si="13"/>
        <v>18.493589229933541</v>
      </c>
    </row>
    <row r="94" spans="1:10" x14ac:dyDescent="0.25">
      <c r="A94">
        <v>4.8040599999999998</v>
      </c>
      <c r="B94">
        <v>3470.52459</v>
      </c>
      <c r="C94" s="7">
        <f t="shared" si="7"/>
        <v>386.93082000000004</v>
      </c>
      <c r="D94" s="5">
        <f t="shared" si="8"/>
        <v>46.653388515262279</v>
      </c>
      <c r="E94">
        <f t="shared" si="9"/>
        <v>1.3442748295081892E-2</v>
      </c>
      <c r="F94" s="23">
        <f t="shared" si="10"/>
        <v>0.10743025497390943</v>
      </c>
      <c r="H94">
        <f t="shared" si="11"/>
        <v>-4.3093154785503831</v>
      </c>
      <c r="I94">
        <f t="shared" si="12"/>
        <v>-2.2309134329107154</v>
      </c>
      <c r="J94">
        <f t="shared" si="13"/>
        <v>18.492352404035696</v>
      </c>
    </row>
    <row r="95" spans="1:10" x14ac:dyDescent="0.25">
      <c r="A95">
        <v>4.8529</v>
      </c>
      <c r="B95">
        <v>3472.8780400000001</v>
      </c>
      <c r="C95" s="7">
        <f t="shared" si="7"/>
        <v>389.28427000000011</v>
      </c>
      <c r="D95" s="5">
        <f t="shared" si="8"/>
        <v>50.239829993928332</v>
      </c>
      <c r="E95">
        <f t="shared" si="9"/>
        <v>1.446633870100671E-2</v>
      </c>
      <c r="F95" s="23">
        <f t="shared" si="10"/>
        <v>0.10728537840075444</v>
      </c>
      <c r="H95">
        <f t="shared" si="11"/>
        <v>-4.2359307972381899</v>
      </c>
      <c r="I95">
        <f t="shared" si="12"/>
        <v>-2.2322629070301723</v>
      </c>
      <c r="J95">
        <f t="shared" si="13"/>
        <v>18.491002929916238</v>
      </c>
    </row>
    <row r="96" spans="1:10" x14ac:dyDescent="0.25">
      <c r="A96">
        <v>4.9028799999999997</v>
      </c>
      <c r="B96">
        <v>3475.48929</v>
      </c>
      <c r="C96" s="7">
        <f t="shared" si="7"/>
        <v>391.89552000000003</v>
      </c>
      <c r="D96" s="5">
        <f t="shared" si="8"/>
        <v>47.237877128346888</v>
      </c>
      <c r="E96">
        <f t="shared" si="9"/>
        <v>1.3591719952716899E-2</v>
      </c>
      <c r="F96" s="23">
        <f t="shared" si="10"/>
        <v>0.10712497457041174</v>
      </c>
      <c r="H96">
        <f t="shared" si="11"/>
        <v>-4.298294498656662</v>
      </c>
      <c r="I96">
        <f t="shared" si="12"/>
        <v>-2.2337591394466085</v>
      </c>
      <c r="J96">
        <f t="shared" si="13"/>
        <v>18.489506697499802</v>
      </c>
    </row>
    <row r="97" spans="1:10" x14ac:dyDescent="0.25">
      <c r="A97">
        <v>4.9533300000000002</v>
      </c>
      <c r="B97">
        <v>3477.6221399999999</v>
      </c>
      <c r="C97" s="7">
        <f t="shared" si="7"/>
        <v>394.02837</v>
      </c>
      <c r="D97" s="5">
        <f t="shared" si="8"/>
        <v>708.8668884410796</v>
      </c>
      <c r="E97" s="5">
        <f>(1/B97)*D97</f>
        <v>0.20383666192126315</v>
      </c>
      <c r="F97" s="23">
        <f t="shared" si="10"/>
        <v>0.1069942246517437</v>
      </c>
      <c r="H97">
        <f t="shared" si="11"/>
        <v>-1.5904362827073912</v>
      </c>
      <c r="I97">
        <f t="shared" si="12"/>
        <v>-2.2349804211942939</v>
      </c>
      <c r="J97">
        <f t="shared" si="13"/>
        <v>18.488285415752117</v>
      </c>
    </row>
  </sheetData>
  <mergeCells count="6">
    <mergeCell ref="AV38:AX38"/>
    <mergeCell ref="T26:W26"/>
    <mergeCell ref="U27:W27"/>
    <mergeCell ref="Z26:AC26"/>
    <mergeCell ref="AA27:AC27"/>
    <mergeCell ref="AU37:AX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B911-40B9-4DC4-AAC7-3D2F431C6E7C}">
  <dimension ref="A1:AX101"/>
  <sheetViews>
    <sheetView zoomScaleNormal="100" workbookViewId="0">
      <pane ySplit="1" topLeftCell="A2" activePane="bottomLeft" state="frozen"/>
      <selection pane="bottomLeft" activeCell="C14" sqref="C14"/>
    </sheetView>
  </sheetViews>
  <sheetFormatPr defaultRowHeight="15" x14ac:dyDescent="0.25"/>
  <cols>
    <col min="2" max="2" width="16" customWidth="1"/>
    <col min="3" max="3" width="20.85546875" style="7" bestFit="1" customWidth="1"/>
    <col min="5" max="5" width="16.7109375" customWidth="1"/>
    <col min="6" max="6" width="18.7109375" style="23" bestFit="1" customWidth="1"/>
    <col min="8" max="8" width="15.8554687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733.45596</v>
      </c>
      <c r="C2" s="7">
        <f>B2-$B$2</f>
        <v>0</v>
      </c>
    </row>
    <row r="3" spans="1:10" x14ac:dyDescent="0.25">
      <c r="A3">
        <v>5.3650000000000003E-2</v>
      </c>
      <c r="B3">
        <v>734.34258999999997</v>
      </c>
      <c r="C3" s="7">
        <f t="shared" ref="C3:C66" si="0">B3-$B$2</f>
        <v>0.88662999999996828</v>
      </c>
      <c r="D3">
        <f>(B4-B2)/(A4-A2)</f>
        <v>17.566688166038919</v>
      </c>
      <c r="E3">
        <f>(1/B3)*D3</f>
        <v>2.3921652380313279E-2</v>
      </c>
      <c r="F3" s="23">
        <f>((0.002)/((0.0000008*B3*0.000000001)+(0.0000000245*0.000000001*B3^2)))*10^-9</f>
        <v>0.14493467227475326</v>
      </c>
      <c r="H3">
        <f>LN(E3)</f>
        <v>-3.7329712728410458</v>
      </c>
      <c r="I3">
        <f>LN((0.002)/((0.0000008*B3)+(0.0000000245*B3^2)))</f>
        <v>-1.9314721741196013</v>
      </c>
      <c r="J3">
        <f>LN(F3*10^9)</f>
        <v>18.791793662826809</v>
      </c>
    </row>
    <row r="4" spans="1:10" x14ac:dyDescent="0.25">
      <c r="A4">
        <v>0.10388</v>
      </c>
      <c r="B4">
        <v>735.28076999999996</v>
      </c>
      <c r="C4" s="7">
        <f t="shared" si="0"/>
        <v>1.8248099999999567</v>
      </c>
      <c r="D4">
        <f t="shared" ref="D4:D67" si="1">(B5-B3)/(A5-A3)</f>
        <v>20.955403087479048</v>
      </c>
      <c r="E4">
        <f t="shared" ref="E4:E67" si="2">(1/B4)*D4</f>
        <v>2.849986555133089E-2</v>
      </c>
      <c r="F4" s="23">
        <f t="shared" ref="F4:F67" si="3">((0.002)/((0.0000008*B4*0.000000001)+(0.0000000245*0.000000001*B4^2)))*10^-9</f>
        <v>0.14457290331132713</v>
      </c>
      <c r="H4">
        <f t="shared" ref="H4:H67" si="4">LN(E4)</f>
        <v>-3.5578559092158213</v>
      </c>
      <c r="I4">
        <f t="shared" ref="I4:I67" si="5">LN((0.002)/((0.0000008*B4)+(0.0000000245*B4^2)))</f>
        <v>-1.9339713774720175</v>
      </c>
      <c r="J4">
        <f t="shared" ref="J4:J67" si="6">LN(F4*10^9)</f>
        <v>18.789294459474394</v>
      </c>
    </row>
    <row r="5" spans="1:10" x14ac:dyDescent="0.25">
      <c r="A5">
        <v>0.15276000000000001</v>
      </c>
      <c r="B5">
        <v>736.41948000000002</v>
      </c>
      <c r="C5" s="7">
        <f t="shared" si="0"/>
        <v>2.9635200000000168</v>
      </c>
      <c r="D5">
        <f t="shared" si="1"/>
        <v>22.21244593000408</v>
      </c>
      <c r="E5">
        <f t="shared" si="2"/>
        <v>3.0162762573858151E-2</v>
      </c>
      <c r="F5" s="23">
        <f t="shared" si="3"/>
        <v>0.14413562563179949</v>
      </c>
      <c r="H5">
        <f t="shared" si="4"/>
        <v>-3.5011471427606922</v>
      </c>
      <c r="I5">
        <f t="shared" si="5"/>
        <v>-1.9370005779982511</v>
      </c>
      <c r="J5">
        <f t="shared" si="6"/>
        <v>18.786265258948159</v>
      </c>
    </row>
    <row r="6" spans="1:10" x14ac:dyDescent="0.25">
      <c r="A6">
        <v>0.2056</v>
      </c>
      <c r="B6">
        <v>737.54021999999998</v>
      </c>
      <c r="C6" s="7">
        <f t="shared" si="0"/>
        <v>4.084259999999972</v>
      </c>
      <c r="D6">
        <f t="shared" si="1"/>
        <v>21.583523573200782</v>
      </c>
      <c r="E6">
        <f t="shared" si="2"/>
        <v>2.926419873508835E-2</v>
      </c>
      <c r="F6" s="23">
        <f t="shared" si="3"/>
        <v>0.14370718325745976</v>
      </c>
      <c r="H6">
        <f t="shared" si="4"/>
        <v>-3.5313903962451385</v>
      </c>
      <c r="I6">
        <f t="shared" si="5"/>
        <v>-1.9399774992727468</v>
      </c>
      <c r="J6">
        <f t="shared" si="6"/>
        <v>18.783288337673664</v>
      </c>
    </row>
    <row r="7" spans="1:10" x14ac:dyDescent="0.25">
      <c r="A7">
        <v>0.25351000000000001</v>
      </c>
      <c r="B7">
        <v>738.59402</v>
      </c>
      <c r="C7" s="7">
        <f t="shared" si="0"/>
        <v>5.1380599999999959</v>
      </c>
      <c r="D7">
        <f t="shared" si="1"/>
        <v>23.251963421194827</v>
      </c>
      <c r="E7">
        <f t="shared" si="2"/>
        <v>3.1481385973304833E-2</v>
      </c>
      <c r="F7" s="23">
        <f t="shared" si="3"/>
        <v>0.14330607151975711</v>
      </c>
      <c r="H7">
        <f t="shared" si="4"/>
        <v>-3.4583588292958467</v>
      </c>
      <c r="I7">
        <f t="shared" si="5"/>
        <v>-1.9427725757520742</v>
      </c>
      <c r="J7">
        <f t="shared" si="6"/>
        <v>18.780493261194337</v>
      </c>
    </row>
    <row r="8" spans="1:10" x14ac:dyDescent="0.25">
      <c r="A8">
        <v>0.29854999999999998</v>
      </c>
      <c r="B8">
        <v>739.70149000000004</v>
      </c>
      <c r="C8" s="7">
        <f t="shared" si="0"/>
        <v>6.2455300000000307</v>
      </c>
      <c r="D8">
        <f t="shared" si="1"/>
        <v>22.74594536918493</v>
      </c>
      <c r="E8">
        <f t="shared" si="2"/>
        <v>3.0750168381011279E-2</v>
      </c>
      <c r="F8" s="23">
        <f t="shared" si="3"/>
        <v>0.14288633859254418</v>
      </c>
      <c r="H8">
        <f t="shared" si="4"/>
        <v>-3.4818598089393573</v>
      </c>
      <c r="I8">
        <f t="shared" si="5"/>
        <v>-1.9457057997882381</v>
      </c>
      <c r="J8">
        <f t="shared" si="6"/>
        <v>18.777560037158175</v>
      </c>
    </row>
    <row r="9" spans="1:10" x14ac:dyDescent="0.25">
      <c r="A9">
        <v>0.34722999999999998</v>
      </c>
      <c r="B9">
        <v>740.72577000000001</v>
      </c>
      <c r="C9" s="7">
        <f t="shared" si="0"/>
        <v>7.2698100000000068</v>
      </c>
      <c r="D9">
        <f t="shared" si="1"/>
        <v>21.489385937660956</v>
      </c>
      <c r="E9">
        <f t="shared" si="2"/>
        <v>2.9011257347858917E-2</v>
      </c>
      <c r="F9" s="23">
        <f t="shared" si="3"/>
        <v>0.14249977437677047</v>
      </c>
      <c r="H9">
        <f t="shared" si="4"/>
        <v>-3.5400713399108099</v>
      </c>
      <c r="I9">
        <f t="shared" si="5"/>
        <v>-1.9484148625955944</v>
      </c>
      <c r="J9">
        <f t="shared" si="6"/>
        <v>18.774850974350816</v>
      </c>
    </row>
    <row r="10" spans="1:10" x14ac:dyDescent="0.25">
      <c r="A10">
        <v>0.39512000000000003</v>
      </c>
      <c r="B10">
        <v>741.77671999999995</v>
      </c>
      <c r="C10" s="7">
        <f t="shared" si="0"/>
        <v>8.3207599999999502</v>
      </c>
      <c r="D10">
        <f t="shared" si="1"/>
        <v>21.068313352624386</v>
      </c>
      <c r="E10">
        <f t="shared" si="2"/>
        <v>2.8402500084694471E-2</v>
      </c>
      <c r="F10" s="23">
        <f t="shared" si="3"/>
        <v>0.14210477336540472</v>
      </c>
      <c r="H10">
        <f t="shared" si="4"/>
        <v>-3.5612781065382775</v>
      </c>
      <c r="I10">
        <f t="shared" si="5"/>
        <v>-1.9511906528499896</v>
      </c>
      <c r="J10">
        <f t="shared" si="6"/>
        <v>18.772075184096423</v>
      </c>
    </row>
    <row r="11" spans="1:10" x14ac:dyDescent="0.25">
      <c r="A11">
        <v>0.44399</v>
      </c>
      <c r="B11">
        <v>742.76433999999995</v>
      </c>
      <c r="C11" s="7">
        <f t="shared" si="0"/>
        <v>9.3083799999999428</v>
      </c>
      <c r="D11">
        <f t="shared" si="1"/>
        <v>20.726408268734733</v>
      </c>
      <c r="E11">
        <f t="shared" si="2"/>
        <v>2.790442022127063E-2</v>
      </c>
      <c r="F11" s="23">
        <f t="shared" si="3"/>
        <v>0.1417350702539073</v>
      </c>
      <c r="H11">
        <f t="shared" si="4"/>
        <v>-3.5789701718337468</v>
      </c>
      <c r="I11">
        <f t="shared" si="5"/>
        <v>-1.9537956664087155</v>
      </c>
      <c r="J11">
        <f t="shared" si="6"/>
        <v>18.769470170537694</v>
      </c>
    </row>
    <row r="12" spans="1:10" x14ac:dyDescent="0.25">
      <c r="A12">
        <v>0.49186999999999997</v>
      </c>
      <c r="B12">
        <v>743.78200000000004</v>
      </c>
      <c r="C12" s="7">
        <f t="shared" si="0"/>
        <v>10.326040000000035</v>
      </c>
      <c r="D12">
        <f t="shared" si="1"/>
        <v>20.851974364276046</v>
      </c>
      <c r="E12">
        <f t="shared" si="2"/>
        <v>2.8035061838382811E-2</v>
      </c>
      <c r="F12" s="23">
        <f t="shared" si="3"/>
        <v>0.14135562947250932</v>
      </c>
      <c r="H12">
        <f t="shared" si="4"/>
        <v>-3.5742993436524575</v>
      </c>
      <c r="I12">
        <f t="shared" si="5"/>
        <v>-1.9564763691586939</v>
      </c>
      <c r="J12">
        <f t="shared" si="6"/>
        <v>18.766789467787717</v>
      </c>
    </row>
    <row r="13" spans="1:10" x14ac:dyDescent="0.25">
      <c r="A13">
        <v>0.54073000000000004</v>
      </c>
      <c r="B13">
        <v>744.78156000000001</v>
      </c>
      <c r="C13" s="7">
        <f t="shared" si="0"/>
        <v>11.325600000000009</v>
      </c>
      <c r="D13">
        <f t="shared" si="1"/>
        <v>20.132917220914479</v>
      </c>
      <c r="E13">
        <f t="shared" si="2"/>
        <v>2.7031975954015939E-2</v>
      </c>
      <c r="F13" s="23">
        <f t="shared" si="3"/>
        <v>0.14098441897703101</v>
      </c>
      <c r="H13">
        <f t="shared" si="4"/>
        <v>-3.6107348191082793</v>
      </c>
      <c r="I13">
        <f t="shared" si="5"/>
        <v>-1.9591058984189533</v>
      </c>
      <c r="J13">
        <f t="shared" si="6"/>
        <v>18.76415993852746</v>
      </c>
    </row>
    <row r="14" spans="1:10" x14ac:dyDescent="0.25">
      <c r="A14">
        <v>0.58960000000000001</v>
      </c>
      <c r="B14">
        <v>745.74959000000001</v>
      </c>
      <c r="C14" s="7">
        <f t="shared" si="0"/>
        <v>12.293630000000007</v>
      </c>
      <c r="D14">
        <f t="shared" si="1"/>
        <v>19.134306134604035</v>
      </c>
      <c r="E14">
        <f t="shared" si="2"/>
        <v>2.5657816499240763E-2</v>
      </c>
      <c r="F14" s="23">
        <f t="shared" si="3"/>
        <v>0.14062631014256893</v>
      </c>
      <c r="H14">
        <f t="shared" si="4"/>
        <v>-3.6629070169756845</v>
      </c>
      <c r="I14">
        <f t="shared" si="5"/>
        <v>-1.9616491894974724</v>
      </c>
      <c r="J14">
        <f t="shared" si="6"/>
        <v>18.761616647448939</v>
      </c>
    </row>
    <row r="15" spans="1:10" x14ac:dyDescent="0.25">
      <c r="A15">
        <v>0.64146999999999998</v>
      </c>
      <c r="B15">
        <v>746.70915000000002</v>
      </c>
      <c r="C15" s="7">
        <f t="shared" si="0"/>
        <v>13.253190000000018</v>
      </c>
      <c r="D15">
        <f t="shared" si="1"/>
        <v>19.468370927317988</v>
      </c>
      <c r="E15">
        <f t="shared" si="2"/>
        <v>2.6072227623456855E-2</v>
      </c>
      <c r="F15" s="23">
        <f t="shared" si="3"/>
        <v>0.14027267975137747</v>
      </c>
      <c r="H15">
        <f t="shared" si="4"/>
        <v>-3.646884606913614</v>
      </c>
      <c r="I15">
        <f t="shared" si="5"/>
        <v>-1.9641670381956593</v>
      </c>
      <c r="J15">
        <f t="shared" si="6"/>
        <v>18.759098798750752</v>
      </c>
    </row>
    <row r="16" spans="1:10" x14ac:dyDescent="0.25">
      <c r="A16">
        <v>0.68935000000000002</v>
      </c>
      <c r="B16">
        <v>747.69155999999998</v>
      </c>
      <c r="C16" s="7">
        <f t="shared" si="0"/>
        <v>14.235599999999977</v>
      </c>
      <c r="D16">
        <f t="shared" si="1"/>
        <v>20.208290262558805</v>
      </c>
      <c r="E16">
        <f t="shared" si="2"/>
        <v>2.7027575732644093E-2</v>
      </c>
      <c r="F16" s="23">
        <f t="shared" si="3"/>
        <v>0.13991200870597653</v>
      </c>
      <c r="H16">
        <f t="shared" si="4"/>
        <v>-3.6108976107424779</v>
      </c>
      <c r="I16">
        <f t="shared" si="5"/>
        <v>-1.9667415632105896</v>
      </c>
      <c r="J16">
        <f t="shared" si="6"/>
        <v>18.75652427373582</v>
      </c>
    </row>
    <row r="17" spans="1:50" x14ac:dyDescent="0.25">
      <c r="A17">
        <v>0.73821000000000003</v>
      </c>
      <c r="B17">
        <v>748.66409999999996</v>
      </c>
      <c r="C17" s="7">
        <f t="shared" si="0"/>
        <v>15.208139999999958</v>
      </c>
      <c r="D17">
        <f t="shared" si="1"/>
        <v>19.548377093239893</v>
      </c>
      <c r="E17">
        <f t="shared" si="2"/>
        <v>2.6111011725071218E-2</v>
      </c>
      <c r="F17" s="23">
        <f t="shared" si="3"/>
        <v>0.1395563298444833</v>
      </c>
      <c r="H17">
        <f t="shared" si="4"/>
        <v>-3.6453981484553095</v>
      </c>
      <c r="I17">
        <f t="shared" si="5"/>
        <v>-1.9692869610569177</v>
      </c>
      <c r="J17">
        <f t="shared" si="6"/>
        <v>18.753978875889494</v>
      </c>
    </row>
    <row r="18" spans="1:50" x14ac:dyDescent="0.25">
      <c r="A18">
        <v>0.78608999999999996</v>
      </c>
      <c r="B18">
        <v>749.58267000000001</v>
      </c>
      <c r="C18" s="7">
        <f t="shared" si="0"/>
        <v>16.126710000000003</v>
      </c>
      <c r="D18">
        <f t="shared" si="1"/>
        <v>18.822558746736778</v>
      </c>
      <c r="E18">
        <f t="shared" si="2"/>
        <v>2.5110717603352244E-2</v>
      </c>
      <c r="F18" s="23">
        <f t="shared" si="3"/>
        <v>0.13922163317948208</v>
      </c>
      <c r="H18">
        <f t="shared" si="4"/>
        <v>-3.6844605278318205</v>
      </c>
      <c r="I18">
        <f t="shared" si="5"/>
        <v>-1.9716881323846793</v>
      </c>
      <c r="J18">
        <f t="shared" si="6"/>
        <v>18.751577704561733</v>
      </c>
    </row>
    <row r="19" spans="1:50" x14ac:dyDescent="0.25">
      <c r="A19">
        <v>0.83396000000000003</v>
      </c>
      <c r="B19">
        <v>750.46636000000001</v>
      </c>
      <c r="C19" s="7">
        <f t="shared" si="0"/>
        <v>17.010400000000004</v>
      </c>
      <c r="D19">
        <f t="shared" si="1"/>
        <v>18.060975609755783</v>
      </c>
      <c r="E19">
        <f t="shared" si="2"/>
        <v>2.4066336044370841E-2</v>
      </c>
      <c r="F19" s="23">
        <f t="shared" si="3"/>
        <v>0.13890078085468899</v>
      </c>
      <c r="H19">
        <f t="shared" si="4"/>
        <v>-3.726941259614355</v>
      </c>
      <c r="I19">
        <f t="shared" si="5"/>
        <v>-1.9739954075336164</v>
      </c>
      <c r="J19">
        <f t="shared" si="6"/>
        <v>18.749270429412796</v>
      </c>
    </row>
    <row r="20" spans="1:50" ht="15.75" thickBot="1" x14ac:dyDescent="0.3">
      <c r="A20">
        <v>0.88285000000000002</v>
      </c>
      <c r="B20">
        <v>751.33024999999998</v>
      </c>
      <c r="C20" s="7">
        <f t="shared" si="0"/>
        <v>17.874289999999974</v>
      </c>
      <c r="D20">
        <f t="shared" si="1"/>
        <v>18.048496009821704</v>
      </c>
      <c r="E20">
        <f t="shared" si="2"/>
        <v>2.4022054229577077E-2</v>
      </c>
      <c r="F20" s="23">
        <f t="shared" si="3"/>
        <v>0.13858818868860326</v>
      </c>
      <c r="H20">
        <f t="shared" si="4"/>
        <v>-3.728782944356047</v>
      </c>
      <c r="I20">
        <f t="shared" si="5"/>
        <v>-1.9762484145545995</v>
      </c>
      <c r="J20">
        <f t="shared" si="6"/>
        <v>18.74701742239181</v>
      </c>
      <c r="AU20" s="76" t="s">
        <v>21</v>
      </c>
      <c r="AV20" s="76"/>
      <c r="AW20" s="76"/>
      <c r="AX20" s="76"/>
    </row>
    <row r="21" spans="1:50" x14ac:dyDescent="0.25">
      <c r="A21">
        <v>0.93169999999999997</v>
      </c>
      <c r="B21">
        <v>752.23041999999998</v>
      </c>
      <c r="C21" s="7">
        <f t="shared" si="0"/>
        <v>18.774459999999976</v>
      </c>
      <c r="D21">
        <f t="shared" si="1"/>
        <v>18.064525931928461</v>
      </c>
      <c r="E21">
        <f t="shared" si="2"/>
        <v>2.4014617664529524E-2</v>
      </c>
      <c r="F21" s="23">
        <f t="shared" si="3"/>
        <v>0.13826359033305896</v>
      </c>
      <c r="H21">
        <f t="shared" si="4"/>
        <v>-3.7290925646862543</v>
      </c>
      <c r="I21">
        <f t="shared" si="5"/>
        <v>-1.9785933408211378</v>
      </c>
      <c r="J21">
        <f t="shared" si="6"/>
        <v>18.744672496125272</v>
      </c>
      <c r="AU21" s="9"/>
      <c r="AV21" s="77" t="s">
        <v>27</v>
      </c>
      <c r="AW21" s="77"/>
      <c r="AX21" s="78"/>
    </row>
    <row r="22" spans="1:50" x14ac:dyDescent="0.25">
      <c r="A22">
        <v>0.98157000000000005</v>
      </c>
      <c r="B22">
        <v>753.11357999999996</v>
      </c>
      <c r="C22" s="7">
        <f t="shared" si="0"/>
        <v>19.657619999999952</v>
      </c>
      <c r="D22">
        <f t="shared" si="1"/>
        <v>18.050354609928952</v>
      </c>
      <c r="E22">
        <f t="shared" si="2"/>
        <v>2.3967639263560957E-2</v>
      </c>
      <c r="F22" s="23">
        <f t="shared" si="3"/>
        <v>0.13794623291046426</v>
      </c>
      <c r="H22">
        <f t="shared" si="4"/>
        <v>-3.7310507225132219</v>
      </c>
      <c r="I22">
        <f t="shared" si="5"/>
        <v>-1.9808912863360355</v>
      </c>
      <c r="J22">
        <f t="shared" si="6"/>
        <v>18.742374550610375</v>
      </c>
      <c r="AU22" s="10"/>
      <c r="AV22" s="14" t="s">
        <v>8</v>
      </c>
      <c r="AW22" s="14" t="s">
        <v>9</v>
      </c>
      <c r="AX22" s="15" t="s">
        <v>10</v>
      </c>
    </row>
    <row r="23" spans="1:50" x14ac:dyDescent="0.25">
      <c r="A23">
        <v>1.0304</v>
      </c>
      <c r="B23">
        <v>754.01198999999997</v>
      </c>
      <c r="C23" s="7">
        <f t="shared" si="0"/>
        <v>20.556029999999964</v>
      </c>
      <c r="D23">
        <f t="shared" si="1"/>
        <v>18.098821583626744</v>
      </c>
      <c r="E23">
        <f t="shared" si="2"/>
        <v>2.4003360455351307E-2</v>
      </c>
      <c r="F23" s="23">
        <f t="shared" si="3"/>
        <v>0.13762451547185053</v>
      </c>
      <c r="H23">
        <f t="shared" si="4"/>
        <v>-3.7295614394629619</v>
      </c>
      <c r="I23">
        <f t="shared" si="5"/>
        <v>-1.9832262045859952</v>
      </c>
      <c r="J23">
        <f t="shared" si="6"/>
        <v>18.740039632360418</v>
      </c>
      <c r="AU23" s="16" t="s">
        <v>38</v>
      </c>
      <c r="AV23" s="7">
        <f>AVERAGE(F3:F110)</f>
        <v>0.1321260454002286</v>
      </c>
      <c r="AW23" s="7">
        <f>AVERAGE('Pu-12.5mN-10'!F3:F110)</f>
        <v>0.110979416024304</v>
      </c>
      <c r="AX23" s="11">
        <f>AVERAGE('Pu-32mN-10'!F3:F110)</f>
        <v>0.10368389336119989</v>
      </c>
    </row>
    <row r="24" spans="1:50" x14ac:dyDescent="0.25">
      <c r="A24">
        <v>1.0783100000000001</v>
      </c>
      <c r="B24">
        <v>754.86446000000001</v>
      </c>
      <c r="C24" s="7">
        <f t="shared" si="0"/>
        <v>21.408500000000004</v>
      </c>
      <c r="D24">
        <f t="shared" si="1"/>
        <v>17.735094497232893</v>
      </c>
      <c r="E24">
        <f t="shared" si="2"/>
        <v>2.3494409178083299E-2</v>
      </c>
      <c r="F24" s="23">
        <f t="shared" si="3"/>
        <v>0.13732028861754961</v>
      </c>
      <c r="H24">
        <f t="shared" si="4"/>
        <v>-3.7509927934520628</v>
      </c>
      <c r="I24">
        <f t="shared" si="5"/>
        <v>-1.9854392086066981</v>
      </c>
      <c r="J24">
        <f t="shared" si="6"/>
        <v>18.737826628339711</v>
      </c>
      <c r="AU24" s="16" t="s">
        <v>39</v>
      </c>
      <c r="AV24" s="7">
        <f>AVERAGE('ZnO-2mN-10'!F3:F110)</f>
        <v>0.14777365110476248</v>
      </c>
      <c r="AW24" s="7">
        <f>AVERAGE('ZnO-12.5mN-10'!F3:F110)</f>
        <v>0.12305019760904812</v>
      </c>
      <c r="AX24" s="11">
        <f>AVERAGE('ZnO-32mN-10'!F3:F110)</f>
        <v>0.1079587988231486</v>
      </c>
    </row>
    <row r="25" spans="1:50" ht="15.75" thickBot="1" x14ac:dyDescent="0.3">
      <c r="A25">
        <v>1.1261699999999999</v>
      </c>
      <c r="B25">
        <v>755.71047999999996</v>
      </c>
      <c r="C25" s="7">
        <f t="shared" si="0"/>
        <v>22.254519999999957</v>
      </c>
      <c r="D25">
        <f t="shared" si="1"/>
        <v>17.743889701274355</v>
      </c>
      <c r="E25">
        <f t="shared" si="2"/>
        <v>2.3479745445999844E-2</v>
      </c>
      <c r="F25" s="23">
        <f t="shared" si="3"/>
        <v>0.13701936002377182</v>
      </c>
      <c r="H25">
        <f t="shared" si="4"/>
        <v>-3.7516171253927699</v>
      </c>
      <c r="I25">
        <f t="shared" si="5"/>
        <v>-1.9876330490957708</v>
      </c>
      <c r="J25">
        <f t="shared" si="6"/>
        <v>18.735632787850641</v>
      </c>
      <c r="S25" s="76" t="s">
        <v>13</v>
      </c>
      <c r="T25" s="76"/>
      <c r="U25" s="76"/>
      <c r="V25" s="76"/>
      <c r="Y25" s="76" t="s">
        <v>16</v>
      </c>
      <c r="Z25" s="76"/>
      <c r="AA25" s="76"/>
      <c r="AB25" s="76"/>
      <c r="AU25" s="16" t="s">
        <v>40</v>
      </c>
      <c r="AV25" s="7">
        <f>AVERAGE('SS-2mN-10'!F3:F110)</f>
        <v>0.11662902339351074</v>
      </c>
      <c r="AW25" s="7">
        <f>AVERAGE('SS-12.5mN-10'!F3:F110)</f>
        <v>9.2345684624380794E-2</v>
      </c>
      <c r="AX25" s="11">
        <f>AVERAGE('SS-32mN-10'!F3:F110)</f>
        <v>8.3018059182902282E-2</v>
      </c>
    </row>
    <row r="26" spans="1:50" ht="15.75" thickBot="1" x14ac:dyDescent="0.3">
      <c r="A26">
        <v>1.17405</v>
      </c>
      <c r="B26">
        <v>756.56326000000001</v>
      </c>
      <c r="C26" s="7">
        <f t="shared" si="0"/>
        <v>23.107300000000009</v>
      </c>
      <c r="D26">
        <f t="shared" si="1"/>
        <v>17.078268876612253</v>
      </c>
      <c r="E26">
        <f t="shared" si="2"/>
        <v>2.2573484306668886E-2</v>
      </c>
      <c r="F26" s="23">
        <f t="shared" si="3"/>
        <v>0.13671702703103214</v>
      </c>
      <c r="H26">
        <f t="shared" si="4"/>
        <v>-3.7909793222799952</v>
      </c>
      <c r="I26">
        <f t="shared" si="5"/>
        <v>-1.9898419853568658</v>
      </c>
      <c r="J26">
        <f t="shared" si="6"/>
        <v>18.733423851589546</v>
      </c>
      <c r="S26" s="9"/>
      <c r="T26" s="77" t="s">
        <v>27</v>
      </c>
      <c r="U26" s="77"/>
      <c r="V26" s="78"/>
      <c r="Y26" s="9"/>
      <c r="Z26" s="77" t="s">
        <v>27</v>
      </c>
      <c r="AA26" s="77"/>
      <c r="AB26" s="78"/>
      <c r="AU26" s="37" t="s">
        <v>41</v>
      </c>
      <c r="AV26" s="12">
        <f>AVERAGE('HS-2mN-10'!F3:F110)</f>
        <v>0.187218222200706</v>
      </c>
      <c r="AW26" s="12">
        <f>AVERAGE('HS-12.5mN-10'!F3:F110)</f>
        <v>0.13981421744064554</v>
      </c>
      <c r="AX26" s="13">
        <f>AVERAGE('HS-32mN-10'!F3:F110)</f>
        <v>0.16169666739244484</v>
      </c>
    </row>
    <row r="27" spans="1:50" x14ac:dyDescent="0.25">
      <c r="A27">
        <v>1.2239100000000001</v>
      </c>
      <c r="B27">
        <v>757.37971000000005</v>
      </c>
      <c r="C27" s="7">
        <f t="shared" si="0"/>
        <v>23.923750000000041</v>
      </c>
      <c r="D27">
        <f t="shared" si="1"/>
        <v>16.547017292540176</v>
      </c>
      <c r="E27">
        <f t="shared" si="2"/>
        <v>2.1847716639438592E-2</v>
      </c>
      <c r="F27" s="23">
        <f t="shared" si="3"/>
        <v>0.13642851075513096</v>
      </c>
      <c r="H27">
        <f t="shared" si="4"/>
        <v>-3.8236588645287379</v>
      </c>
      <c r="I27">
        <f t="shared" si="5"/>
        <v>-1.9919545322836079</v>
      </c>
      <c r="J27">
        <f t="shared" si="6"/>
        <v>18.731311304662803</v>
      </c>
      <c r="S27" s="10"/>
      <c r="T27" s="14" t="s">
        <v>8</v>
      </c>
      <c r="U27" s="14" t="s">
        <v>9</v>
      </c>
      <c r="V27" s="15" t="s">
        <v>10</v>
      </c>
      <c r="Y27" s="10"/>
      <c r="Z27" s="14" t="s">
        <v>8</v>
      </c>
      <c r="AA27" s="14" t="s">
        <v>9</v>
      </c>
      <c r="AB27" s="15" t="s">
        <v>10</v>
      </c>
    </row>
    <row r="28" spans="1:50" x14ac:dyDescent="0.25">
      <c r="A28">
        <v>1.2717799999999999</v>
      </c>
      <c r="B28">
        <v>758.18039999999996</v>
      </c>
      <c r="C28" s="7">
        <f t="shared" si="0"/>
        <v>24.724439999999959</v>
      </c>
      <c r="D28">
        <f t="shared" si="1"/>
        <v>16.236204228983315</v>
      </c>
      <c r="E28">
        <f t="shared" si="2"/>
        <v>2.1414697912242674E-2</v>
      </c>
      <c r="F28" s="23">
        <f t="shared" si="3"/>
        <v>0.13614644996960429</v>
      </c>
      <c r="H28">
        <f t="shared" si="4"/>
        <v>-3.8436777743770034</v>
      </c>
      <c r="I28">
        <f t="shared" si="5"/>
        <v>-1.9940241346084497</v>
      </c>
      <c r="J28">
        <f t="shared" si="6"/>
        <v>18.729241702337962</v>
      </c>
      <c r="S28" s="16" t="s">
        <v>38</v>
      </c>
      <c r="T28" s="7">
        <f>'Pu-2mN-10'!$C$101</f>
        <v>60.550730000000044</v>
      </c>
      <c r="U28" s="7">
        <f>'Pu-12.5mN-10'!$C$100</f>
        <v>185.61906999999997</v>
      </c>
      <c r="V28" s="11">
        <f>'Pu-32mN-10'!$C$98</f>
        <v>325.87215000000015</v>
      </c>
      <c r="Y28" s="16" t="s">
        <v>38</v>
      </c>
      <c r="Z28" s="7">
        <f>('Pu-2mN-10'!$C$101/'Pu-2mN-10'!$B$2)*100</f>
        <v>8.2555372513436307</v>
      </c>
      <c r="AA28" s="7">
        <f>('Pu-12.5mN-10'!$C$100)/('Pu-12.5mN-10'!$B$2)*100</f>
        <v>9.2021611910823111</v>
      </c>
      <c r="AB28" s="11">
        <f>('Pu-32mN-10'!$C$98)/('Pu-32mN-10'!$B$2)*100</f>
        <v>9.7625857097736937</v>
      </c>
    </row>
    <row r="29" spans="1:50" x14ac:dyDescent="0.25">
      <c r="A29">
        <v>1.3208599999999999</v>
      </c>
      <c r="B29">
        <v>758.95380999999998</v>
      </c>
      <c r="C29" s="7">
        <f t="shared" si="0"/>
        <v>25.497849999999971</v>
      </c>
      <c r="D29">
        <f t="shared" si="1"/>
        <v>15.546809596733535</v>
      </c>
      <c r="E29">
        <f t="shared" si="2"/>
        <v>2.0484526715444693E-2</v>
      </c>
      <c r="F29" s="23">
        <f t="shared" si="3"/>
        <v>0.13587482900105638</v>
      </c>
      <c r="H29">
        <f t="shared" si="4"/>
        <v>-3.8880854722070159</v>
      </c>
      <c r="I29">
        <f t="shared" si="5"/>
        <v>-1.9960211920434405</v>
      </c>
      <c r="J29">
        <f t="shared" si="6"/>
        <v>18.727244644902971</v>
      </c>
      <c r="S29" s="16" t="s">
        <v>39</v>
      </c>
      <c r="T29" s="7">
        <f>'ZnO-2mN-10'!$C$100</f>
        <v>58.490329999999972</v>
      </c>
      <c r="U29" s="7">
        <f>'ZnO-12.5mN-10'!$C$100</f>
        <v>168.09417999999982</v>
      </c>
      <c r="V29" s="11">
        <f>'ZnO-32mN-10'!$C$100</f>
        <v>334.03306999999995</v>
      </c>
      <c r="Y29" s="16" t="s">
        <v>39</v>
      </c>
      <c r="Z29" s="7">
        <f>('ZnO-2mN-10'!$C$100)/('ZnO-2mN-10'!$B$2)*100</f>
        <v>8.4611653075258157</v>
      </c>
      <c r="AA29" s="7">
        <f>('ZnO-12.5mN-10'!$C$100)/('ZnO-12.5mN-10'!$B$2)*100</f>
        <v>8.7554063185418372</v>
      </c>
      <c r="AB29" s="11">
        <f>('ZnO-32mN-10'!$C$100)/('ZnO-32mN-10'!$B$2)*100</f>
        <v>10.238828511001204</v>
      </c>
    </row>
    <row r="30" spans="1:50" x14ac:dyDescent="0.25">
      <c r="A30">
        <v>1.3697299999999999</v>
      </c>
      <c r="B30">
        <v>759.70321000000001</v>
      </c>
      <c r="C30" s="7">
        <f t="shared" si="0"/>
        <v>26.247250000000008</v>
      </c>
      <c r="D30">
        <f t="shared" si="1"/>
        <v>15.665799604619384</v>
      </c>
      <c r="E30">
        <f t="shared" si="2"/>
        <v>2.0620946967723597E-2</v>
      </c>
      <c r="F30" s="23">
        <f t="shared" si="3"/>
        <v>0.13561241509062277</v>
      </c>
      <c r="H30">
        <f t="shared" si="4"/>
        <v>-3.8814478767279668</v>
      </c>
      <c r="I30">
        <f t="shared" si="5"/>
        <v>-1.9979543509513948</v>
      </c>
      <c r="J30">
        <f t="shared" si="6"/>
        <v>18.725311485995018</v>
      </c>
      <c r="S30" s="16" t="s">
        <v>40</v>
      </c>
      <c r="T30" s="7">
        <f>'SS-2mN-10'!$C$100</f>
        <v>73.033459999999991</v>
      </c>
      <c r="U30" s="7">
        <f>'SS-12.5mN-10'!$C$98</f>
        <v>235.29179000000022</v>
      </c>
      <c r="V30" s="11">
        <f>'SS-32mN-10'!$C$98</f>
        <v>420.67308999999977</v>
      </c>
      <c r="Y30" s="16" t="s">
        <v>40</v>
      </c>
      <c r="Z30" s="7">
        <f>('SS-2mN-10'!$C$100)/('SS-2mN-10'!$B$2)*100</f>
        <v>9.391456894952869</v>
      </c>
      <c r="AA30" s="7">
        <f>('SS-12.5mN-10'!$C$98)/('SS-12.5mN-10'!$B$2)*100</f>
        <v>10.710759822549894</v>
      </c>
      <c r="AB30" s="11">
        <f>('SS-32mN-10'!$C$98)/('SS-32mN-10'!$B$2)*100</f>
        <v>11.347311534892672</v>
      </c>
    </row>
    <row r="31" spans="1:50" ht="15.75" thickBot="1" x14ac:dyDescent="0.3">
      <c r="A31">
        <v>1.4169700000000001</v>
      </c>
      <c r="B31">
        <v>760.45944999999995</v>
      </c>
      <c r="C31" s="7">
        <f t="shared" si="0"/>
        <v>27.003489999999942</v>
      </c>
      <c r="D31">
        <f t="shared" si="1"/>
        <v>15.783394255874599</v>
      </c>
      <c r="E31">
        <f t="shared" si="2"/>
        <v>2.0755076757708251E-2</v>
      </c>
      <c r="F31" s="23">
        <f t="shared" si="3"/>
        <v>0.13534837604607153</v>
      </c>
      <c r="H31">
        <f t="shared" si="4"/>
        <v>-3.8749643992084617</v>
      </c>
      <c r="I31">
        <f t="shared" si="5"/>
        <v>-1.999903261175767</v>
      </c>
      <c r="J31">
        <f t="shared" si="6"/>
        <v>18.723362575770643</v>
      </c>
      <c r="S31" s="37" t="s">
        <v>41</v>
      </c>
      <c r="T31" s="12">
        <f>'HS-2mN-10'!$C$99</f>
        <v>41.230540000000019</v>
      </c>
      <c r="U31" s="12">
        <f>'HS-12.5mN-10'!$C$99</f>
        <v>139.64913000000001</v>
      </c>
      <c r="V31" s="13">
        <f>'HS-32mN-10'!$C$99</f>
        <v>197.28527000000031</v>
      </c>
      <c r="Y31" s="37" t="s">
        <v>41</v>
      </c>
      <c r="Z31" s="12">
        <f>('HS-2mN-10'!$C$99)/('HS-2mN-10'!$B$2)*100</f>
        <v>6.6651868626054016</v>
      </c>
      <c r="AA31" s="12">
        <f>('HS-12.5mN-10'!$C$99)/('HS-12.5mN-10'!$B$2)*100</f>
        <v>7.7209255004169499</v>
      </c>
      <c r="AB31" s="13">
        <f>('HS-32mN-10'!$C$99)/('HS-32mN-10'!$B$2)*100</f>
        <v>7.2948318905453737</v>
      </c>
    </row>
    <row r="32" spans="1:50" x14ac:dyDescent="0.25">
      <c r="A32">
        <v>1.4654799999999999</v>
      </c>
      <c r="B32">
        <v>761.21447000000001</v>
      </c>
      <c r="C32" s="7">
        <f t="shared" si="0"/>
        <v>27.758510000000001</v>
      </c>
      <c r="D32">
        <f t="shared" si="1"/>
        <v>14.704789135097206</v>
      </c>
      <c r="E32">
        <f t="shared" si="2"/>
        <v>1.931753758582283E-2</v>
      </c>
      <c r="F32" s="23">
        <f t="shared" si="3"/>
        <v>0.13508553159316045</v>
      </c>
      <c r="H32">
        <f t="shared" si="4"/>
        <v>-3.9467419124706926</v>
      </c>
      <c r="I32">
        <f t="shared" si="5"/>
        <v>-2.0018471338060286</v>
      </c>
      <c r="J32">
        <f t="shared" si="6"/>
        <v>18.721418703140383</v>
      </c>
    </row>
    <row r="33" spans="1:26" x14ac:dyDescent="0.25">
      <c r="A33">
        <v>1.5148999999999999</v>
      </c>
      <c r="B33">
        <v>761.89949000000001</v>
      </c>
      <c r="C33" s="7">
        <f t="shared" si="0"/>
        <v>28.44353000000001</v>
      </c>
      <c r="D33">
        <f t="shared" si="1"/>
        <v>13.749654355125429</v>
      </c>
      <c r="E33">
        <f t="shared" si="2"/>
        <v>1.804654621192282E-2</v>
      </c>
      <c r="F33" s="23">
        <f t="shared" si="3"/>
        <v>0.13484771818361721</v>
      </c>
      <c r="H33">
        <f t="shared" si="4"/>
        <v>-4.0148009581119961</v>
      </c>
      <c r="I33">
        <f t="shared" si="5"/>
        <v>-2.0036091506844107</v>
      </c>
      <c r="J33">
        <f t="shared" si="6"/>
        <v>18.719656686261999</v>
      </c>
    </row>
    <row r="34" spans="1:26" x14ac:dyDescent="0.25">
      <c r="A34">
        <v>1.56674</v>
      </c>
      <c r="B34">
        <v>762.60676000000001</v>
      </c>
      <c r="C34" s="7">
        <f t="shared" si="0"/>
        <v>29.150800000000004</v>
      </c>
      <c r="D34">
        <f t="shared" si="1"/>
        <v>13.652564474065585</v>
      </c>
      <c r="E34">
        <f t="shared" si="2"/>
        <v>1.7902496004710982E-2</v>
      </c>
      <c r="F34" s="23">
        <f t="shared" si="3"/>
        <v>0.13460283881645307</v>
      </c>
      <c r="H34">
        <f t="shared" si="4"/>
        <v>-4.0228151342525393</v>
      </c>
      <c r="I34">
        <f t="shared" si="5"/>
        <v>-2.0054267712327496</v>
      </c>
      <c r="J34">
        <f t="shared" si="6"/>
        <v>18.717839065713662</v>
      </c>
    </row>
    <row r="35" spans="1:26" x14ac:dyDescent="0.25">
      <c r="A35">
        <v>1.61843</v>
      </c>
      <c r="B35">
        <v>763.31294000000003</v>
      </c>
      <c r="C35" s="7">
        <f t="shared" si="0"/>
        <v>29.856980000000021</v>
      </c>
      <c r="D35">
        <f t="shared" si="1"/>
        <v>14.50237717908076</v>
      </c>
      <c r="E35">
        <f t="shared" si="2"/>
        <v>1.8999254983258582E-2</v>
      </c>
      <c r="F35" s="23">
        <f t="shared" si="3"/>
        <v>0.13435900183558672</v>
      </c>
      <c r="H35">
        <f t="shared" si="4"/>
        <v>-3.963355511991927</v>
      </c>
      <c r="I35">
        <f t="shared" si="5"/>
        <v>-2.0072399432952124</v>
      </c>
      <c r="J35">
        <f t="shared" si="6"/>
        <v>18.716025893651199</v>
      </c>
      <c r="Z35">
        <f>AVERAGE(Z28:AB28)</f>
        <v>9.073428050733213</v>
      </c>
    </row>
    <row r="36" spans="1:26" x14ac:dyDescent="0.25">
      <c r="A36">
        <v>1.6677</v>
      </c>
      <c r="B36">
        <v>764.07092</v>
      </c>
      <c r="C36" s="7">
        <f t="shared" si="0"/>
        <v>30.614959999999996</v>
      </c>
      <c r="D36">
        <f t="shared" si="1"/>
        <v>14.281673541543915</v>
      </c>
      <c r="E36">
        <f t="shared" si="2"/>
        <v>1.8691554890668937E-2</v>
      </c>
      <c r="F36" s="23">
        <f t="shared" si="3"/>
        <v>0.13409801546278832</v>
      </c>
      <c r="H36">
        <f t="shared" si="4"/>
        <v>-3.979683467252817</v>
      </c>
      <c r="I36">
        <f t="shared" si="5"/>
        <v>-2.0091842877392199</v>
      </c>
      <c r="J36">
        <f t="shared" si="6"/>
        <v>18.71408154920719</v>
      </c>
      <c r="Z36">
        <f t="shared" ref="Z36:Z38" si="7">AVERAGE(Z29:AB29)</f>
        <v>9.1518000456896189</v>
      </c>
    </row>
    <row r="37" spans="1:26" x14ac:dyDescent="0.25">
      <c r="A37">
        <v>1.7202500000000001</v>
      </c>
      <c r="B37">
        <v>764.76710000000003</v>
      </c>
      <c r="C37" s="7">
        <f t="shared" si="0"/>
        <v>31.311140000000023</v>
      </c>
      <c r="D37">
        <f t="shared" si="1"/>
        <v>12.657206455202841</v>
      </c>
      <c r="E37">
        <f t="shared" si="2"/>
        <v>1.6550406594638863E-2</v>
      </c>
      <c r="F37" s="23">
        <f t="shared" si="3"/>
        <v>0.13385897743711639</v>
      </c>
      <c r="H37">
        <f t="shared" si="4"/>
        <v>-4.1013446098089501</v>
      </c>
      <c r="I37">
        <f t="shared" si="5"/>
        <v>-2.0109684403862085</v>
      </c>
      <c r="J37">
        <f t="shared" si="6"/>
        <v>18.712297396560203</v>
      </c>
      <c r="Z37">
        <f t="shared" si="7"/>
        <v>10.483176084131811</v>
      </c>
    </row>
    <row r="38" spans="1:26" x14ac:dyDescent="0.25">
      <c r="A38">
        <v>1.77552</v>
      </c>
      <c r="B38">
        <v>765.43561999999997</v>
      </c>
      <c r="C38" s="7">
        <f t="shared" si="0"/>
        <v>31.979659999999967</v>
      </c>
      <c r="D38">
        <f t="shared" si="1"/>
        <v>12.232197004502483</v>
      </c>
      <c r="E38">
        <f t="shared" si="2"/>
        <v>1.5980699989507262E-2</v>
      </c>
      <c r="F38" s="23">
        <f t="shared" si="3"/>
        <v>0.1336300377994584</v>
      </c>
      <c r="H38">
        <f t="shared" si="4"/>
        <v>-4.1363735355040516</v>
      </c>
      <c r="I38">
        <f t="shared" si="5"/>
        <v>-2.0126802093226477</v>
      </c>
      <c r="J38">
        <f t="shared" si="6"/>
        <v>18.710585627623765</v>
      </c>
      <c r="Z38">
        <f t="shared" si="7"/>
        <v>7.2269814178559093</v>
      </c>
    </row>
    <row r="39" spans="1:26" x14ac:dyDescent="0.25">
      <c r="A39">
        <v>1.82908</v>
      </c>
      <c r="B39">
        <v>766.09833000000003</v>
      </c>
      <c r="C39" s="7">
        <f t="shared" si="0"/>
        <v>32.642370000000028</v>
      </c>
      <c r="D39">
        <f t="shared" si="1"/>
        <v>13.188001159308369</v>
      </c>
      <c r="E39">
        <f t="shared" si="2"/>
        <v>1.7214501902527799E-2</v>
      </c>
      <c r="F39" s="23">
        <f t="shared" si="3"/>
        <v>0.13340366713416282</v>
      </c>
      <c r="H39">
        <f t="shared" si="4"/>
        <v>-4.0620031165325328</v>
      </c>
      <c r="I39">
        <f t="shared" si="5"/>
        <v>-2.0143756561171098</v>
      </c>
      <c r="J39">
        <f t="shared" si="6"/>
        <v>18.7088901808293</v>
      </c>
    </row>
    <row r="40" spans="1:26" x14ac:dyDescent="0.25">
      <c r="A40">
        <v>1.87903</v>
      </c>
      <c r="B40">
        <v>766.80070999999998</v>
      </c>
      <c r="C40" s="7">
        <f t="shared" si="0"/>
        <v>33.344749999999976</v>
      </c>
      <c r="D40">
        <f t="shared" si="1"/>
        <v>13.768201930812332</v>
      </c>
      <c r="E40">
        <f t="shared" si="2"/>
        <v>1.7955384953689379E-2</v>
      </c>
      <c r="F40" s="23">
        <f t="shared" si="3"/>
        <v>0.13316437326696803</v>
      </c>
      <c r="H40">
        <f t="shared" si="4"/>
        <v>-4.0198652116180567</v>
      </c>
      <c r="I40">
        <f t="shared" si="5"/>
        <v>-2.0161710246174893</v>
      </c>
      <c r="J40">
        <f t="shared" si="6"/>
        <v>18.707094812328922</v>
      </c>
    </row>
    <row r="41" spans="1:26" x14ac:dyDescent="0.25">
      <c r="A41">
        <v>1.92852</v>
      </c>
      <c r="B41">
        <v>767.46744000000001</v>
      </c>
      <c r="C41" s="7">
        <f t="shared" si="0"/>
        <v>34.011480000000006</v>
      </c>
      <c r="D41">
        <f t="shared" si="1"/>
        <v>12.700854700854782</v>
      </c>
      <c r="E41">
        <f t="shared" si="2"/>
        <v>1.6549046954819062E-2</v>
      </c>
      <c r="F41" s="23">
        <f t="shared" si="3"/>
        <v>0.13293782025094872</v>
      </c>
      <c r="H41">
        <f t="shared" si="4"/>
        <v>-4.1014267646287283</v>
      </c>
      <c r="I41">
        <f t="shared" si="5"/>
        <v>-2.0178737769906481</v>
      </c>
      <c r="J41">
        <f t="shared" si="6"/>
        <v>18.705392059955763</v>
      </c>
    </row>
    <row r="42" spans="1:26" x14ac:dyDescent="0.25">
      <c r="A42">
        <v>1.97848</v>
      </c>
      <c r="B42">
        <v>768.06380999999999</v>
      </c>
      <c r="C42" s="7">
        <f t="shared" si="0"/>
        <v>34.607849999999985</v>
      </c>
      <c r="D42">
        <f t="shared" si="1"/>
        <v>11.589232685122814</v>
      </c>
      <c r="E42">
        <f t="shared" si="2"/>
        <v>1.5088893050595385E-2</v>
      </c>
      <c r="F42" s="23">
        <f t="shared" si="3"/>
        <v>0.13273566493553438</v>
      </c>
      <c r="H42">
        <f t="shared" si="4"/>
        <v>-4.1937963653811448</v>
      </c>
      <c r="I42">
        <f t="shared" si="5"/>
        <v>-2.0193956101106378</v>
      </c>
      <c r="J42">
        <f t="shared" si="6"/>
        <v>18.703870226835775</v>
      </c>
    </row>
    <row r="43" spans="1:26" x14ac:dyDescent="0.25">
      <c r="A43">
        <v>2.0329100000000002</v>
      </c>
      <c r="B43">
        <v>768.67723999999998</v>
      </c>
      <c r="C43" s="7">
        <f t="shared" si="0"/>
        <v>35.221279999999979</v>
      </c>
      <c r="D43">
        <f t="shared" si="1"/>
        <v>11.798860013525696</v>
      </c>
      <c r="E43">
        <f t="shared" si="2"/>
        <v>1.5349563379196315E-2</v>
      </c>
      <c r="F43" s="23">
        <f t="shared" si="3"/>
        <v>0.13252820746780006</v>
      </c>
      <c r="H43">
        <f t="shared" si="4"/>
        <v>-4.1766682497055108</v>
      </c>
      <c r="I43">
        <f t="shared" si="5"/>
        <v>-2.0209597696635515</v>
      </c>
      <c r="J43">
        <f t="shared" si="6"/>
        <v>18.702306067282858</v>
      </c>
    </row>
    <row r="44" spans="1:26" x14ac:dyDescent="0.25">
      <c r="A44">
        <v>2.0819899999999998</v>
      </c>
      <c r="B44">
        <v>769.28511000000003</v>
      </c>
      <c r="C44" s="7">
        <f t="shared" si="0"/>
        <v>35.829150000000027</v>
      </c>
      <c r="D44">
        <f t="shared" si="1"/>
        <v>12.038858287431383</v>
      </c>
      <c r="E44">
        <f t="shared" si="2"/>
        <v>1.5649410252372341E-2</v>
      </c>
      <c r="F44" s="23">
        <f t="shared" si="3"/>
        <v>0.13232310982149642</v>
      </c>
      <c r="H44">
        <f t="shared" si="4"/>
        <v>-4.1573220462605009</v>
      </c>
      <c r="I44">
        <f t="shared" si="5"/>
        <v>-2.0225085457043899</v>
      </c>
      <c r="J44">
        <f t="shared" si="6"/>
        <v>18.70075729124202</v>
      </c>
    </row>
    <row r="45" spans="1:26" x14ac:dyDescent="0.25">
      <c r="A45">
        <v>2.1327600000000002</v>
      </c>
      <c r="B45">
        <v>769.87932000000001</v>
      </c>
      <c r="C45" s="7">
        <f t="shared" si="0"/>
        <v>36.423360000000002</v>
      </c>
      <c r="D45">
        <f t="shared" si="1"/>
        <v>10.737695425592928</v>
      </c>
      <c r="E45">
        <f t="shared" si="2"/>
        <v>1.3947244907933011E-2</v>
      </c>
      <c r="F45" s="23">
        <f t="shared" si="3"/>
        <v>0.13212308101030773</v>
      </c>
      <c r="H45">
        <f t="shared" si="4"/>
        <v>-4.2724732878592002</v>
      </c>
      <c r="I45">
        <f t="shared" si="5"/>
        <v>-2.024021358944077</v>
      </c>
      <c r="J45">
        <f t="shared" si="6"/>
        <v>18.699244478002335</v>
      </c>
    </row>
    <row r="46" spans="1:26" x14ac:dyDescent="0.25">
      <c r="A46">
        <v>2.1856100000000001</v>
      </c>
      <c r="B46">
        <v>770.39774999999997</v>
      </c>
      <c r="C46" s="7">
        <f t="shared" si="0"/>
        <v>36.941789999999969</v>
      </c>
      <c r="D46">
        <f t="shared" si="1"/>
        <v>9.71562889763009</v>
      </c>
      <c r="E46">
        <f t="shared" si="2"/>
        <v>1.261118545274839E-2</v>
      </c>
      <c r="F46" s="23">
        <f t="shared" si="3"/>
        <v>0.13194893231766522</v>
      </c>
      <c r="H46">
        <f t="shared" si="4"/>
        <v>-4.3731711244826839</v>
      </c>
      <c r="I46">
        <f t="shared" si="5"/>
        <v>-2.0253403076330647</v>
      </c>
      <c r="J46">
        <f t="shared" si="6"/>
        <v>18.697925529313345</v>
      </c>
    </row>
    <row r="47" spans="1:26" x14ac:dyDescent="0.25">
      <c r="A47">
        <v>2.23699</v>
      </c>
      <c r="B47">
        <v>770.89197999999999</v>
      </c>
      <c r="C47" s="7">
        <f t="shared" si="0"/>
        <v>37.436019999999985</v>
      </c>
      <c r="D47">
        <f t="shared" si="1"/>
        <v>9.794926620662606</v>
      </c>
      <c r="E47">
        <f t="shared" si="2"/>
        <v>1.2705965134911127E-2</v>
      </c>
      <c r="F47" s="23">
        <f t="shared" si="3"/>
        <v>0.1317832332082792</v>
      </c>
      <c r="H47">
        <f t="shared" si="4"/>
        <v>-4.3656837001277768</v>
      </c>
      <c r="I47">
        <f t="shared" si="5"/>
        <v>-2.0265968789038347</v>
      </c>
      <c r="J47">
        <f t="shared" si="6"/>
        <v>18.696668958042576</v>
      </c>
    </row>
    <row r="48" spans="1:26" x14ac:dyDescent="0.25">
      <c r="A48">
        <v>2.2885</v>
      </c>
      <c r="B48">
        <v>771.40554999999995</v>
      </c>
      <c r="C48" s="7">
        <f t="shared" si="0"/>
        <v>37.949589999999944</v>
      </c>
      <c r="D48">
        <f t="shared" si="1"/>
        <v>10.118396909705854</v>
      </c>
      <c r="E48">
        <f t="shared" si="2"/>
        <v>1.3116831878777454E-2</v>
      </c>
      <c r="F48" s="23">
        <f t="shared" si="3"/>
        <v>0.13161138054289259</v>
      </c>
      <c r="H48">
        <f t="shared" si="4"/>
        <v>-4.3338589972795667</v>
      </c>
      <c r="I48">
        <f t="shared" si="5"/>
        <v>-2.0279017855404944</v>
      </c>
      <c r="J48">
        <f t="shared" si="6"/>
        <v>18.695364051405917</v>
      </c>
    </row>
    <row r="49" spans="1:10" x14ac:dyDescent="0.25">
      <c r="A49">
        <v>2.3405399999999998</v>
      </c>
      <c r="B49">
        <v>771.93974000000003</v>
      </c>
      <c r="C49" s="7">
        <f t="shared" si="0"/>
        <v>38.483780000000024</v>
      </c>
      <c r="D49">
        <f t="shared" si="1"/>
        <v>9.7703754133437872</v>
      </c>
      <c r="E49">
        <f t="shared" si="2"/>
        <v>1.2656914661944709E-2</v>
      </c>
      <c r="F49" s="23">
        <f t="shared" si="3"/>
        <v>0.13143298441840837</v>
      </c>
      <c r="H49">
        <f t="shared" si="4"/>
        <v>-4.3695515995549323</v>
      </c>
      <c r="I49">
        <f t="shared" si="5"/>
        <v>-2.029258181461477</v>
      </c>
      <c r="J49">
        <f t="shared" si="6"/>
        <v>18.694007655484935</v>
      </c>
    </row>
    <row r="50" spans="1:10" x14ac:dyDescent="0.25">
      <c r="A50">
        <v>2.3913199999999999</v>
      </c>
      <c r="B50">
        <v>772.41013999999996</v>
      </c>
      <c r="C50" s="7">
        <f t="shared" si="0"/>
        <v>38.954179999999951</v>
      </c>
      <c r="D50">
        <f t="shared" si="1"/>
        <v>9.4350817710409594</v>
      </c>
      <c r="E50">
        <f t="shared" si="2"/>
        <v>1.2215118992405977E-2</v>
      </c>
      <c r="F50" s="23">
        <f t="shared" si="3"/>
        <v>0.13127619157229695</v>
      </c>
      <c r="H50">
        <f t="shared" si="4"/>
        <v>-4.4050808328212341</v>
      </c>
      <c r="I50">
        <f t="shared" si="5"/>
        <v>-2.0304518425822735</v>
      </c>
      <c r="J50">
        <f t="shared" si="6"/>
        <v>18.692813994364137</v>
      </c>
    </row>
    <row r="51" spans="1:10" x14ac:dyDescent="0.25">
      <c r="A51">
        <v>2.44082</v>
      </c>
      <c r="B51">
        <v>772.88589000000002</v>
      </c>
      <c r="C51" s="7">
        <f t="shared" si="0"/>
        <v>39.429930000000013</v>
      </c>
      <c r="D51">
        <f t="shared" si="1"/>
        <v>9.825497463910196</v>
      </c>
      <c r="E51">
        <f t="shared" si="2"/>
        <v>1.271274012249104E-2</v>
      </c>
      <c r="F51" s="23">
        <f t="shared" si="3"/>
        <v>0.13111790071560878</v>
      </c>
      <c r="H51">
        <f t="shared" si="4"/>
        <v>-4.3651506290943205</v>
      </c>
      <c r="I51">
        <f t="shared" si="5"/>
        <v>-2.031658355080399</v>
      </c>
      <c r="J51">
        <f t="shared" si="6"/>
        <v>18.691607481866011</v>
      </c>
    </row>
    <row r="52" spans="1:10" x14ac:dyDescent="0.25">
      <c r="A52">
        <v>2.4938400000000001</v>
      </c>
      <c r="B52">
        <v>773.41745000000003</v>
      </c>
      <c r="C52" s="7">
        <f t="shared" si="0"/>
        <v>39.961490000000026</v>
      </c>
      <c r="D52">
        <f t="shared" si="1"/>
        <v>10.166073660928243</v>
      </c>
      <c r="E52">
        <f t="shared" si="2"/>
        <v>1.3144355174463988E-2</v>
      </c>
      <c r="F52" s="23">
        <f t="shared" si="3"/>
        <v>0.1309413792932079</v>
      </c>
      <c r="H52">
        <f t="shared" si="4"/>
        <v>-4.3317628768179741</v>
      </c>
      <c r="I52">
        <f t="shared" si="5"/>
        <v>-2.0330055422442537</v>
      </c>
      <c r="J52">
        <f t="shared" si="6"/>
        <v>18.690260294702156</v>
      </c>
    </row>
    <row r="53" spans="1:10" x14ac:dyDescent="0.25">
      <c r="A53">
        <v>2.54481</v>
      </c>
      <c r="B53">
        <v>773.94305999999995</v>
      </c>
      <c r="C53" s="7">
        <f t="shared" si="0"/>
        <v>40.487099999999941</v>
      </c>
      <c r="D53">
        <f t="shared" si="1"/>
        <v>10.461369534836814</v>
      </c>
      <c r="E53">
        <f t="shared" si="2"/>
        <v>1.351697569952603E-2</v>
      </c>
      <c r="F53" s="23">
        <f t="shared" si="3"/>
        <v>0.13076718408330626</v>
      </c>
      <c r="H53">
        <f t="shared" si="4"/>
        <v>-4.3038089242533113</v>
      </c>
      <c r="I53">
        <f t="shared" si="5"/>
        <v>-2.0343367576495046</v>
      </c>
      <c r="J53">
        <f t="shared" si="6"/>
        <v>18.688929079296905</v>
      </c>
    </row>
    <row r="54" spans="1:10" x14ac:dyDescent="0.25">
      <c r="A54">
        <v>2.59402</v>
      </c>
      <c r="B54">
        <v>774.46546999999998</v>
      </c>
      <c r="C54" s="7">
        <f t="shared" si="0"/>
        <v>41.009509999999977</v>
      </c>
      <c r="D54">
        <f t="shared" si="1"/>
        <v>10.167664670659232</v>
      </c>
      <c r="E54">
        <f t="shared" si="2"/>
        <v>1.3128622339559221E-2</v>
      </c>
      <c r="F54" s="23">
        <f t="shared" si="3"/>
        <v>0.13059439366183595</v>
      </c>
      <c r="H54">
        <f t="shared" si="4"/>
        <v>-4.3329605208061297</v>
      </c>
      <c r="I54">
        <f t="shared" si="5"/>
        <v>-2.0356589906122466</v>
      </c>
      <c r="J54">
        <f t="shared" si="6"/>
        <v>18.687606846334166</v>
      </c>
    </row>
    <row r="55" spans="1:10" x14ac:dyDescent="0.25">
      <c r="A55">
        <v>2.6450100000000001</v>
      </c>
      <c r="B55">
        <v>774.96186</v>
      </c>
      <c r="C55" s="7">
        <f t="shared" si="0"/>
        <v>41.505899999999997</v>
      </c>
      <c r="D55">
        <f t="shared" si="1"/>
        <v>9.8505646417443522</v>
      </c>
      <c r="E55">
        <f t="shared" si="2"/>
        <v>1.2711031536112439E-2</v>
      </c>
      <c r="F55" s="23">
        <f t="shared" si="3"/>
        <v>0.1304305266849452</v>
      </c>
      <c r="H55">
        <f t="shared" si="4"/>
        <v>-4.3652850376631287</v>
      </c>
      <c r="I55">
        <f t="shared" si="5"/>
        <v>-2.0369145565421229</v>
      </c>
      <c r="J55">
        <f t="shared" si="6"/>
        <v>18.686351280404288</v>
      </c>
    </row>
    <row r="56" spans="1:10" x14ac:dyDescent="0.25">
      <c r="A56">
        <v>2.6967400000000001</v>
      </c>
      <c r="B56">
        <v>775.47731999999996</v>
      </c>
      <c r="C56" s="7">
        <f t="shared" si="0"/>
        <v>42.021359999999959</v>
      </c>
      <c r="D56">
        <f t="shared" si="1"/>
        <v>10.164156626505704</v>
      </c>
      <c r="E56">
        <f t="shared" si="2"/>
        <v>1.3106968268918174E-2</v>
      </c>
      <c r="F56" s="23">
        <f t="shared" si="3"/>
        <v>0.13026069062619919</v>
      </c>
      <c r="H56">
        <f t="shared" si="4"/>
        <v>-4.3346112612740209</v>
      </c>
      <c r="I56">
        <f t="shared" si="5"/>
        <v>-2.0382175239725231</v>
      </c>
      <c r="J56">
        <f t="shared" si="6"/>
        <v>18.685048312973887</v>
      </c>
    </row>
    <row r="57" spans="1:10" x14ac:dyDescent="0.25">
      <c r="A57">
        <v>2.7446100000000002</v>
      </c>
      <c r="B57">
        <v>775.97420999999997</v>
      </c>
      <c r="C57" s="7">
        <f t="shared" si="0"/>
        <v>42.518249999999966</v>
      </c>
      <c r="D57">
        <f t="shared" si="1"/>
        <v>10.099751912343148</v>
      </c>
      <c r="E57">
        <f t="shared" si="2"/>
        <v>1.3015576783593295E-2</v>
      </c>
      <c r="F57" s="23">
        <f t="shared" si="3"/>
        <v>0.13009728695324946</v>
      </c>
      <c r="H57">
        <f t="shared" si="4"/>
        <v>-4.3416084246836633</v>
      </c>
      <c r="I57">
        <f t="shared" si="5"/>
        <v>-2.0394727472303131</v>
      </c>
      <c r="J57">
        <f t="shared" si="6"/>
        <v>18.683793089716097</v>
      </c>
    </row>
    <row r="58" spans="1:10" x14ac:dyDescent="0.25">
      <c r="A58">
        <v>2.7934800000000002</v>
      </c>
      <c r="B58">
        <v>776.45437000000004</v>
      </c>
      <c r="C58" s="7">
        <f t="shared" si="0"/>
        <v>42.998410000000035</v>
      </c>
      <c r="D58">
        <f t="shared" si="1"/>
        <v>9.7598966408276731</v>
      </c>
      <c r="E58">
        <f t="shared" si="2"/>
        <v>1.2569826403099093E-2</v>
      </c>
      <c r="F58" s="23">
        <f t="shared" si="3"/>
        <v>0.12993967696910602</v>
      </c>
      <c r="H58">
        <f t="shared" si="4"/>
        <v>-4.3764560668891015</v>
      </c>
      <c r="I58">
        <f t="shared" si="5"/>
        <v>-2.0406849595332575</v>
      </c>
      <c r="J58">
        <f t="shared" si="6"/>
        <v>18.682580877413155</v>
      </c>
    </row>
    <row r="59" spans="1:10" x14ac:dyDescent="0.25">
      <c r="A59">
        <v>2.8413599999999999</v>
      </c>
      <c r="B59">
        <v>776.91848000000005</v>
      </c>
      <c r="C59" s="7">
        <f t="shared" si="0"/>
        <v>43.46252000000004</v>
      </c>
      <c r="D59">
        <f t="shared" si="1"/>
        <v>9.8216000817408418</v>
      </c>
      <c r="E59">
        <f t="shared" si="2"/>
        <v>1.2641738270585148E-2</v>
      </c>
      <c r="F59" s="23">
        <f t="shared" si="3"/>
        <v>0.12978760740461301</v>
      </c>
      <c r="H59">
        <f t="shared" si="4"/>
        <v>-4.3707513783115743</v>
      </c>
      <c r="I59">
        <f t="shared" si="5"/>
        <v>-2.0418559538108632</v>
      </c>
      <c r="J59">
        <f t="shared" si="6"/>
        <v>18.681409883135547</v>
      </c>
    </row>
    <row r="60" spans="1:10" x14ac:dyDescent="0.25">
      <c r="A60">
        <v>2.8913500000000001</v>
      </c>
      <c r="B60">
        <v>777.41561000000002</v>
      </c>
      <c r="C60" s="7">
        <f t="shared" si="0"/>
        <v>43.959650000000011</v>
      </c>
      <c r="D60">
        <f t="shared" si="1"/>
        <v>10.00959595959592</v>
      </c>
      <c r="E60">
        <f t="shared" si="2"/>
        <v>1.28754759112644E-2</v>
      </c>
      <c r="F60" s="23">
        <f t="shared" si="3"/>
        <v>0.12962501452759517</v>
      </c>
      <c r="H60">
        <f t="shared" si="4"/>
        <v>-4.3524308691337872</v>
      </c>
      <c r="I60">
        <f t="shared" si="5"/>
        <v>-2.0431095003584292</v>
      </c>
      <c r="J60">
        <f t="shared" si="6"/>
        <v>18.680156336587981</v>
      </c>
    </row>
    <row r="61" spans="1:10" x14ac:dyDescent="0.25">
      <c r="A61">
        <v>2.9403600000000001</v>
      </c>
      <c r="B61">
        <v>777.90943000000004</v>
      </c>
      <c r="C61" s="7">
        <f t="shared" si="0"/>
        <v>44.453470000000038</v>
      </c>
      <c r="D61">
        <f t="shared" si="1"/>
        <v>9.8429506854918873</v>
      </c>
      <c r="E61">
        <f t="shared" si="2"/>
        <v>1.2653080559123555E-2</v>
      </c>
      <c r="F61" s="23">
        <f t="shared" si="3"/>
        <v>0.12946380657465642</v>
      </c>
      <c r="H61">
        <f t="shared" si="4"/>
        <v>-4.3698545709950292</v>
      </c>
      <c r="I61">
        <f t="shared" si="5"/>
        <v>-2.0443539228159988</v>
      </c>
      <c r="J61">
        <f t="shared" si="6"/>
        <v>18.678911914130413</v>
      </c>
    </row>
    <row r="62" spans="1:10" x14ac:dyDescent="0.25">
      <c r="A62">
        <v>2.98909</v>
      </c>
      <c r="B62">
        <v>778.37765999999999</v>
      </c>
      <c r="C62" s="7">
        <f t="shared" si="0"/>
        <v>44.921699999999987</v>
      </c>
      <c r="D62">
        <f t="shared" si="1"/>
        <v>9.6661544765408838</v>
      </c>
      <c r="E62">
        <f t="shared" si="2"/>
        <v>1.2418334920533156E-2</v>
      </c>
      <c r="F62" s="23">
        <f t="shared" si="3"/>
        <v>0.12931123013393139</v>
      </c>
      <c r="H62">
        <f t="shared" si="4"/>
        <v>-4.3885812758335465</v>
      </c>
      <c r="I62">
        <f t="shared" si="5"/>
        <v>-2.0455331436585213</v>
      </c>
      <c r="J62">
        <f t="shared" si="6"/>
        <v>18.67773269328789</v>
      </c>
    </row>
    <row r="63" spans="1:10" x14ac:dyDescent="0.25">
      <c r="A63">
        <v>3.0379800000000001</v>
      </c>
      <c r="B63">
        <v>778.85303999999996</v>
      </c>
      <c r="C63" s="7">
        <f t="shared" si="0"/>
        <v>45.39707999999996</v>
      </c>
      <c r="D63">
        <f t="shared" si="1"/>
        <v>9.7825955430071101</v>
      </c>
      <c r="E63">
        <f t="shared" si="2"/>
        <v>1.2560258534789965E-2</v>
      </c>
      <c r="F63" s="23">
        <f t="shared" si="3"/>
        <v>0.12915659961466747</v>
      </c>
      <c r="H63">
        <f t="shared" si="4"/>
        <v>-4.3772175341738393</v>
      </c>
      <c r="I63">
        <f t="shared" si="5"/>
        <v>-2.0467296603612959</v>
      </c>
      <c r="J63">
        <f t="shared" si="6"/>
        <v>18.676536176585117</v>
      </c>
    </row>
    <row r="64" spans="1:10" x14ac:dyDescent="0.25">
      <c r="A64">
        <v>3.08826</v>
      </c>
      <c r="B64">
        <v>779.34780000000001</v>
      </c>
      <c r="C64" s="7">
        <f t="shared" si="0"/>
        <v>45.891840000000002</v>
      </c>
      <c r="D64">
        <f t="shared" si="1"/>
        <v>9.2622628526497532</v>
      </c>
      <c r="E64">
        <f t="shared" si="2"/>
        <v>1.1884633346818652E-2</v>
      </c>
      <c r="F64" s="23">
        <f t="shared" si="3"/>
        <v>0.128995959621474</v>
      </c>
      <c r="H64">
        <f t="shared" si="4"/>
        <v>-4.4325090287242164</v>
      </c>
      <c r="I64">
        <f t="shared" si="5"/>
        <v>-2.0479741958747377</v>
      </c>
      <c r="J64">
        <f t="shared" si="6"/>
        <v>18.675291641071674</v>
      </c>
    </row>
    <row r="65" spans="1:10" x14ac:dyDescent="0.25">
      <c r="A65">
        <v>3.13971</v>
      </c>
      <c r="B65">
        <v>779.79529000000002</v>
      </c>
      <c r="C65" s="7">
        <f t="shared" si="0"/>
        <v>46.339330000000018</v>
      </c>
      <c r="D65">
        <f t="shared" si="1"/>
        <v>8.8527025706184421</v>
      </c>
      <c r="E65">
        <f t="shared" si="2"/>
        <v>1.135259815511125E-2</v>
      </c>
      <c r="F65" s="23">
        <f t="shared" si="3"/>
        <v>0.1288509253882556</v>
      </c>
      <c r="H65">
        <f t="shared" si="4"/>
        <v>-4.4783086489065544</v>
      </c>
      <c r="I65">
        <f t="shared" si="5"/>
        <v>-2.0490991600061332</v>
      </c>
      <c r="J65">
        <f t="shared" si="6"/>
        <v>18.674166676940278</v>
      </c>
    </row>
    <row r="66" spans="1:10" x14ac:dyDescent="0.25">
      <c r="A66">
        <v>3.1905700000000001</v>
      </c>
      <c r="B66">
        <v>780.25351999999998</v>
      </c>
      <c r="C66" s="7">
        <f t="shared" si="0"/>
        <v>46.797559999999976</v>
      </c>
      <c r="D66">
        <f t="shared" si="1"/>
        <v>9.4308983711404188</v>
      </c>
      <c r="E66">
        <f t="shared" si="2"/>
        <v>1.2086966773492311E-2</v>
      </c>
      <c r="F66" s="23">
        <f t="shared" si="3"/>
        <v>0.1287026636202252</v>
      </c>
      <c r="H66">
        <f t="shared" si="4"/>
        <v>-4.4156275330543791</v>
      </c>
      <c r="I66">
        <f t="shared" si="5"/>
        <v>-2.0502504682443763</v>
      </c>
      <c r="J66">
        <f t="shared" si="6"/>
        <v>18.673015368702035</v>
      </c>
    </row>
    <row r="67" spans="1:10" x14ac:dyDescent="0.25">
      <c r="A67">
        <v>3.2397800000000001</v>
      </c>
      <c r="B67">
        <v>780.73904000000005</v>
      </c>
      <c r="C67" s="7">
        <f t="shared" ref="C67:C101" si="8">B67-$B$2</f>
        <v>47.283080000000041</v>
      </c>
      <c r="D67">
        <f t="shared" si="1"/>
        <v>9.461048978018054</v>
      </c>
      <c r="E67">
        <f t="shared" si="2"/>
        <v>1.2118068257503882E-2</v>
      </c>
      <c r="F67" s="23">
        <f t="shared" si="3"/>
        <v>0.12854585116077022</v>
      </c>
      <c r="H67">
        <f t="shared" si="4"/>
        <v>-4.4130576957384582</v>
      </c>
      <c r="I67">
        <f t="shared" si="5"/>
        <v>-2.0514696199196458</v>
      </c>
      <c r="J67">
        <f t="shared" si="6"/>
        <v>18.671796217026767</v>
      </c>
    </row>
    <row r="68" spans="1:10" x14ac:dyDescent="0.25">
      <c r="A68">
        <v>3.2942900000000002</v>
      </c>
      <c r="B68">
        <v>781.23482000000001</v>
      </c>
      <c r="C68" s="7">
        <f t="shared" si="8"/>
        <v>47.778860000000009</v>
      </c>
      <c r="D68">
        <f t="shared" ref="D68:D101" si="9">(B69-B67)/(A69-A67)</f>
        <v>9.294293452881238</v>
      </c>
      <c r="E68">
        <f t="shared" ref="E68:E101" si="10">(1/B68)*D68</f>
        <v>1.1896926781734124E-2</v>
      </c>
      <c r="F68" s="23">
        <f t="shared" ref="F68:F101" si="11">((0.002)/((0.0000008*B68*0.000000001)+(0.0000000245*0.000000001*B68^2)))*10^-9</f>
        <v>0.12838602054024995</v>
      </c>
      <c r="H68">
        <f t="shared" ref="H68:H101" si="12">LN(E68)</f>
        <v>-4.4314751658536542</v>
      </c>
      <c r="I68">
        <f t="shared" ref="I68:I101" si="13">LN((0.002)/((0.0000008*B68)+(0.0000000245*B68^2)))</f>
        <v>-2.0527137679506318</v>
      </c>
      <c r="J68">
        <f t="shared" ref="J68:J97" si="14">LN(F68*10^9)</f>
        <v>18.670552068995779</v>
      </c>
    </row>
    <row r="69" spans="1:10" x14ac:dyDescent="0.25">
      <c r="A69">
        <v>3.3468499999999999</v>
      </c>
      <c r="B69">
        <v>781.73418000000004</v>
      </c>
      <c r="C69" s="7">
        <f t="shared" si="8"/>
        <v>48.278220000000033</v>
      </c>
      <c r="D69">
        <f t="shared" si="9"/>
        <v>9.1161037689668607</v>
      </c>
      <c r="E69">
        <f t="shared" si="10"/>
        <v>1.1661385675840425E-2</v>
      </c>
      <c r="F69" s="23">
        <f t="shared" si="11"/>
        <v>0.12822533697510666</v>
      </c>
      <c r="H69">
        <f t="shared" si="12"/>
        <v>-4.4514722649971832</v>
      </c>
      <c r="I69">
        <f t="shared" si="13"/>
        <v>-2.0539661177117661</v>
      </c>
      <c r="J69">
        <f t="shared" si="14"/>
        <v>18.669299719234644</v>
      </c>
    </row>
    <row r="70" spans="1:10" x14ac:dyDescent="0.25">
      <c r="A70">
        <v>3.3964400000000001</v>
      </c>
      <c r="B70">
        <v>782.16602999999998</v>
      </c>
      <c r="C70" s="7">
        <f t="shared" si="8"/>
        <v>48.710069999999973</v>
      </c>
      <c r="D70">
        <f t="shared" si="9"/>
        <v>9.0202610559126466</v>
      </c>
      <c r="E70">
        <f t="shared" si="10"/>
        <v>1.1532412186083621E-2</v>
      </c>
      <c r="F70" s="23">
        <f t="shared" si="11"/>
        <v>0.12808661986241718</v>
      </c>
      <c r="H70">
        <f t="shared" si="12"/>
        <v>-4.4625937570348526</v>
      </c>
      <c r="I70">
        <f t="shared" si="13"/>
        <v>-2.055048526257544</v>
      </c>
      <c r="J70">
        <f t="shared" si="14"/>
        <v>18.668217310688867</v>
      </c>
    </row>
    <row r="71" spans="1:10" x14ac:dyDescent="0.25">
      <c r="A71">
        <v>3.4495100000000001</v>
      </c>
      <c r="B71">
        <v>782.66020000000003</v>
      </c>
      <c r="C71" s="7">
        <f t="shared" si="8"/>
        <v>49.204240000000027</v>
      </c>
      <c r="D71">
        <f t="shared" si="9"/>
        <v>9.1323132313228914</v>
      </c>
      <c r="E71">
        <f t="shared" si="10"/>
        <v>1.1668299002968199E-2</v>
      </c>
      <c r="F71" s="23">
        <f t="shared" si="11"/>
        <v>0.12792816060261794</v>
      </c>
      <c r="H71">
        <f t="shared" si="12"/>
        <v>-4.450879601407828</v>
      </c>
      <c r="I71">
        <f t="shared" si="13"/>
        <v>-2.0562864179116609</v>
      </c>
      <c r="J71">
        <f t="shared" si="14"/>
        <v>18.66697941903475</v>
      </c>
    </row>
    <row r="72" spans="1:10" x14ac:dyDescent="0.25">
      <c r="A72">
        <v>3.5075400000000001</v>
      </c>
      <c r="B72">
        <v>783.18062999999995</v>
      </c>
      <c r="C72" s="7">
        <f t="shared" si="8"/>
        <v>49.724669999999946</v>
      </c>
      <c r="D72">
        <f t="shared" si="9"/>
        <v>8.5960095347397392</v>
      </c>
      <c r="E72">
        <f t="shared" si="10"/>
        <v>1.0975768814327979E-2</v>
      </c>
      <c r="F72" s="23">
        <f t="shared" si="11"/>
        <v>0.12776159861844189</v>
      </c>
      <c r="H72">
        <f t="shared" si="12"/>
        <v>-4.5120652710549827</v>
      </c>
      <c r="I72">
        <f t="shared" si="13"/>
        <v>-2.0575892624858336</v>
      </c>
      <c r="J72">
        <f t="shared" si="14"/>
        <v>18.665676574460576</v>
      </c>
    </row>
    <row r="73" spans="1:10" x14ac:dyDescent="0.25">
      <c r="A73">
        <v>3.5627800000000001</v>
      </c>
      <c r="B73">
        <v>783.63387</v>
      </c>
      <c r="C73" s="7">
        <f t="shared" si="8"/>
        <v>50.177909999999997</v>
      </c>
      <c r="D73">
        <f t="shared" si="9"/>
        <v>7.8506055283350014</v>
      </c>
      <c r="E73">
        <f t="shared" si="10"/>
        <v>1.0018205987363717E-2</v>
      </c>
      <c r="F73" s="23">
        <f t="shared" si="11"/>
        <v>0.12761680548637611</v>
      </c>
      <c r="H73">
        <f t="shared" si="12"/>
        <v>-4.6033512425328347</v>
      </c>
      <c r="I73">
        <f t="shared" si="13"/>
        <v>-2.0587232123050314</v>
      </c>
      <c r="J73">
        <f t="shared" si="14"/>
        <v>18.664542624641381</v>
      </c>
    </row>
    <row r="74" spans="1:10" x14ac:dyDescent="0.25">
      <c r="A74">
        <v>3.61571</v>
      </c>
      <c r="B74">
        <v>784.02982999999995</v>
      </c>
      <c r="C74" s="7">
        <f t="shared" si="8"/>
        <v>50.573869999999943</v>
      </c>
      <c r="D74">
        <f t="shared" si="9"/>
        <v>8.0235742932601681</v>
      </c>
      <c r="E74">
        <f t="shared" si="10"/>
        <v>1.0233761505299064E-2</v>
      </c>
      <c r="F74" s="23">
        <f t="shared" si="11"/>
        <v>0.127490512540262</v>
      </c>
      <c r="H74">
        <f t="shared" si="12"/>
        <v>-4.582063073023698</v>
      </c>
      <c r="I74">
        <f t="shared" si="13"/>
        <v>-2.059713328601251</v>
      </c>
      <c r="J74">
        <f t="shared" si="14"/>
        <v>18.663552508345159</v>
      </c>
    </row>
    <row r="75" spans="1:10" x14ac:dyDescent="0.25">
      <c r="A75">
        <v>3.6650100000000001</v>
      </c>
      <c r="B75">
        <v>784.45411999999999</v>
      </c>
      <c r="C75" s="7">
        <f t="shared" si="8"/>
        <v>50.998159999999984</v>
      </c>
      <c r="D75">
        <f t="shared" si="9"/>
        <v>8.4976557921471834</v>
      </c>
      <c r="E75">
        <f t="shared" si="10"/>
        <v>1.083257207208904E-2</v>
      </c>
      <c r="F75" s="23">
        <f t="shared" si="11"/>
        <v>0.12735539162319018</v>
      </c>
      <c r="H75">
        <f t="shared" si="12"/>
        <v>-4.52519775105233</v>
      </c>
      <c r="I75">
        <f t="shared" si="13"/>
        <v>-2.0607737414038581</v>
      </c>
      <c r="J75">
        <f t="shared" si="14"/>
        <v>18.662492095542554</v>
      </c>
    </row>
    <row r="76" spans="1:10" x14ac:dyDescent="0.25">
      <c r="A76">
        <v>3.7180900000000001</v>
      </c>
      <c r="B76">
        <v>784.89981999999998</v>
      </c>
      <c r="C76" s="7">
        <f t="shared" si="8"/>
        <v>51.443859999999972</v>
      </c>
      <c r="D76">
        <f t="shared" si="9"/>
        <v>7.9128317739166114</v>
      </c>
      <c r="E76">
        <f t="shared" si="10"/>
        <v>1.0081327033450729E-2</v>
      </c>
      <c r="F76" s="23">
        <f t="shared" si="11"/>
        <v>0.12721368364670688</v>
      </c>
      <c r="H76">
        <f t="shared" si="12"/>
        <v>-4.5970703748601123</v>
      </c>
      <c r="I76">
        <f t="shared" si="13"/>
        <v>-2.0618870580230904</v>
      </c>
      <c r="J76">
        <f t="shared" si="14"/>
        <v>18.661378778923321</v>
      </c>
    </row>
    <row r="77" spans="1:10" x14ac:dyDescent="0.25">
      <c r="A77">
        <v>3.7697500000000002</v>
      </c>
      <c r="B77">
        <v>785.28291000000002</v>
      </c>
      <c r="C77" s="7">
        <f t="shared" si="8"/>
        <v>51.826950000000011</v>
      </c>
      <c r="D77">
        <f t="shared" si="9"/>
        <v>7.0847726821517396</v>
      </c>
      <c r="E77">
        <f t="shared" si="10"/>
        <v>9.0219366701253436E-3</v>
      </c>
      <c r="F77" s="23">
        <f t="shared" si="11"/>
        <v>0.12709207114529431</v>
      </c>
      <c r="H77">
        <f t="shared" si="12"/>
        <v>-4.7080962595145461</v>
      </c>
      <c r="I77">
        <f t="shared" si="13"/>
        <v>-2.0628434855391129</v>
      </c>
      <c r="J77">
        <f t="shared" si="14"/>
        <v>18.660422351407298</v>
      </c>
    </row>
    <row r="78" spans="1:10" x14ac:dyDescent="0.25">
      <c r="A78">
        <v>3.8188300000000002</v>
      </c>
      <c r="B78">
        <v>785.61353999999994</v>
      </c>
      <c r="C78" s="7">
        <f t="shared" si="8"/>
        <v>52.157579999999939</v>
      </c>
      <c r="D78">
        <f t="shared" si="9"/>
        <v>6.8267020335984663</v>
      </c>
      <c r="E78">
        <f t="shared" si="10"/>
        <v>8.6896440629046015E-3</v>
      </c>
      <c r="F78" s="23">
        <f t="shared" si="11"/>
        <v>0.12698725231643404</v>
      </c>
      <c r="H78">
        <f t="shared" si="12"/>
        <v>-4.7456232999332695</v>
      </c>
      <c r="I78">
        <f t="shared" si="13"/>
        <v>-2.0636685730226487</v>
      </c>
      <c r="J78">
        <f t="shared" si="14"/>
        <v>18.659597263923761</v>
      </c>
    </row>
    <row r="79" spans="1:10" x14ac:dyDescent="0.25">
      <c r="A79">
        <v>3.87154</v>
      </c>
      <c r="B79">
        <v>785.9778</v>
      </c>
      <c r="C79" s="7">
        <f t="shared" si="8"/>
        <v>52.521839999999997</v>
      </c>
      <c r="D79">
        <f t="shared" si="9"/>
        <v>7.2053721320659694</v>
      </c>
      <c r="E79">
        <f t="shared" si="10"/>
        <v>9.1673990436701523E-3</v>
      </c>
      <c r="F79" s="23">
        <f t="shared" si="11"/>
        <v>0.12687192192942698</v>
      </c>
      <c r="H79">
        <f t="shared" si="12"/>
        <v>-4.6921016704961032</v>
      </c>
      <c r="I79">
        <f t="shared" si="13"/>
        <v>-2.0645771901351422</v>
      </c>
      <c r="J79">
        <f t="shared" si="14"/>
        <v>18.658688646811267</v>
      </c>
    </row>
    <row r="80" spans="1:10" x14ac:dyDescent="0.25">
      <c r="A80">
        <v>3.92605</v>
      </c>
      <c r="B80">
        <v>786.38610000000006</v>
      </c>
      <c r="C80" s="7">
        <f t="shared" si="8"/>
        <v>52.930140000000051</v>
      </c>
      <c r="D80">
        <f t="shared" si="9"/>
        <v>7.3877390877885549</v>
      </c>
      <c r="E80">
        <f t="shared" si="10"/>
        <v>9.3945443437880635E-3</v>
      </c>
      <c r="F80" s="23">
        <f t="shared" si="11"/>
        <v>0.12674283447723864</v>
      </c>
      <c r="H80">
        <f t="shared" si="12"/>
        <v>-4.6676261471557634</v>
      </c>
      <c r="I80">
        <f t="shared" si="13"/>
        <v>-2.0655951708328346</v>
      </c>
      <c r="J80">
        <f t="shared" si="14"/>
        <v>18.657670666113578</v>
      </c>
    </row>
    <row r="81" spans="1:10" x14ac:dyDescent="0.25">
      <c r="A81">
        <v>3.97349</v>
      </c>
      <c r="B81">
        <v>786.73098000000005</v>
      </c>
      <c r="C81" s="7">
        <f t="shared" si="8"/>
        <v>53.27502000000004</v>
      </c>
      <c r="D81">
        <f t="shared" si="9"/>
        <v>6.708137469967272</v>
      </c>
      <c r="E81">
        <f t="shared" si="10"/>
        <v>8.5265963086483161E-3</v>
      </c>
      <c r="F81" s="23">
        <f t="shared" si="11"/>
        <v>0.12663395123360133</v>
      </c>
      <c r="H81">
        <f t="shared" si="12"/>
        <v>-4.7645650230603751</v>
      </c>
      <c r="I81">
        <f t="shared" si="13"/>
        <v>-2.0664546280244966</v>
      </c>
      <c r="J81">
        <f t="shared" si="14"/>
        <v>18.656811208921916</v>
      </c>
    </row>
    <row r="82" spans="1:10" x14ac:dyDescent="0.25">
      <c r="A82">
        <v>4.0217799999999997</v>
      </c>
      <c r="B82">
        <v>787.02827000000002</v>
      </c>
      <c r="C82" s="7">
        <f t="shared" si="8"/>
        <v>53.572310000000016</v>
      </c>
      <c r="D82">
        <f t="shared" si="9"/>
        <v>6.9444557270501965</v>
      </c>
      <c r="E82">
        <f t="shared" si="10"/>
        <v>8.8236420364546705E-3</v>
      </c>
      <c r="F82" s="23">
        <f t="shared" si="11"/>
        <v>0.12654020537167665</v>
      </c>
      <c r="H82">
        <f t="shared" si="12"/>
        <v>-4.730320564892029</v>
      </c>
      <c r="I82">
        <f t="shared" si="13"/>
        <v>-2.0671951922863956</v>
      </c>
      <c r="J82">
        <f t="shared" si="14"/>
        <v>18.656070644660016</v>
      </c>
    </row>
    <row r="83" spans="1:10" x14ac:dyDescent="0.25">
      <c r="A83">
        <v>4.0719700000000003</v>
      </c>
      <c r="B83">
        <v>787.41486999999995</v>
      </c>
      <c r="C83" s="7">
        <f t="shared" si="8"/>
        <v>53.958909999999946</v>
      </c>
      <c r="D83">
        <f t="shared" si="9"/>
        <v>7.8112155020548002</v>
      </c>
      <c r="E83">
        <f t="shared" si="10"/>
        <v>9.9200761881151692E-3</v>
      </c>
      <c r="F83" s="23">
        <f t="shared" si="11"/>
        <v>0.12641845261081058</v>
      </c>
      <c r="H83">
        <f t="shared" si="12"/>
        <v>-4.6131946774613031</v>
      </c>
      <c r="I83">
        <f t="shared" si="13"/>
        <v>-2.068157822079256</v>
      </c>
      <c r="J83">
        <f t="shared" si="14"/>
        <v>18.655108014867157</v>
      </c>
    </row>
    <row r="84" spans="1:10" x14ac:dyDescent="0.25">
      <c r="A84">
        <v>4.1239600000000003</v>
      </c>
      <c r="B84">
        <v>787.82641999999998</v>
      </c>
      <c r="C84" s="7">
        <f t="shared" si="8"/>
        <v>54.37045999999998</v>
      </c>
      <c r="D84">
        <f t="shared" si="9"/>
        <v>7.3224281391837822</v>
      </c>
      <c r="E84">
        <f t="shared" si="10"/>
        <v>9.2944688744809843E-3</v>
      </c>
      <c r="F84" s="23">
        <f t="shared" si="11"/>
        <v>0.12628903531523014</v>
      </c>
      <c r="H84">
        <f t="shared" si="12"/>
        <v>-4.6783358004331639</v>
      </c>
      <c r="I84">
        <f t="shared" si="13"/>
        <v>-2.0691820680005515</v>
      </c>
      <c r="J84">
        <f t="shared" si="14"/>
        <v>18.65408376894586</v>
      </c>
    </row>
    <row r="85" spans="1:10" x14ac:dyDescent="0.25">
      <c r="A85">
        <v>4.1777300000000004</v>
      </c>
      <c r="B85">
        <v>788.18929000000003</v>
      </c>
      <c r="C85" s="7">
        <f t="shared" si="8"/>
        <v>54.733330000000024</v>
      </c>
      <c r="D85">
        <f t="shared" si="9"/>
        <v>6.9739488554739024</v>
      </c>
      <c r="E85">
        <f t="shared" si="10"/>
        <v>8.8480634588093705E-3</v>
      </c>
      <c r="F85" s="23">
        <f t="shared" si="11"/>
        <v>0.12617509089669027</v>
      </c>
      <c r="H85">
        <f t="shared" si="12"/>
        <v>-4.7275566621201275</v>
      </c>
      <c r="I85">
        <f t="shared" si="13"/>
        <v>-2.0700847263543252</v>
      </c>
      <c r="J85">
        <f t="shared" si="14"/>
        <v>18.653181110592087</v>
      </c>
    </row>
    <row r="86" spans="1:10" x14ac:dyDescent="0.25">
      <c r="A86">
        <v>4.22837</v>
      </c>
      <c r="B86">
        <v>788.55457000000001</v>
      </c>
      <c r="C86" s="7">
        <f t="shared" si="8"/>
        <v>55.098610000000008</v>
      </c>
      <c r="D86">
        <f t="shared" si="9"/>
        <v>7.3796296296298776</v>
      </c>
      <c r="E86">
        <f t="shared" si="10"/>
        <v>9.3584260498672609E-3</v>
      </c>
      <c r="F86" s="23">
        <f t="shared" si="11"/>
        <v>0.12606054541651654</v>
      </c>
      <c r="H86">
        <f t="shared" si="12"/>
        <v>-4.6714781596980846</v>
      </c>
      <c r="I86">
        <f t="shared" si="13"/>
        <v>-2.0709929682643269</v>
      </c>
      <c r="J86">
        <f t="shared" si="14"/>
        <v>18.652272868682086</v>
      </c>
    </row>
    <row r="87" spans="1:10" x14ac:dyDescent="0.25">
      <c r="A87">
        <v>4.2792500000000002</v>
      </c>
      <c r="B87">
        <v>788.93847000000005</v>
      </c>
      <c r="C87" s="7">
        <f t="shared" si="8"/>
        <v>55.482510000000048</v>
      </c>
      <c r="D87">
        <f t="shared" si="9"/>
        <v>7.940380761523345</v>
      </c>
      <c r="E87">
        <f t="shared" si="10"/>
        <v>1.0064638832383652E-2</v>
      </c>
      <c r="F87" s="23">
        <f t="shared" si="11"/>
        <v>0.12594032907942415</v>
      </c>
      <c r="H87">
        <f t="shared" si="12"/>
        <v>-4.5987271040529736</v>
      </c>
      <c r="I87">
        <f t="shared" si="13"/>
        <v>-2.071947062939214</v>
      </c>
      <c r="J87">
        <f t="shared" si="14"/>
        <v>18.651318774007198</v>
      </c>
    </row>
    <row r="88" spans="1:10" x14ac:dyDescent="0.25">
      <c r="A88">
        <v>4.3281700000000001</v>
      </c>
      <c r="B88">
        <v>789.34702000000004</v>
      </c>
      <c r="C88" s="7">
        <f t="shared" si="8"/>
        <v>55.891060000000039</v>
      </c>
      <c r="D88">
        <f t="shared" si="9"/>
        <v>8.1074642126778844</v>
      </c>
      <c r="E88">
        <f t="shared" si="10"/>
        <v>1.0271102578784531E-2</v>
      </c>
      <c r="F88" s="23">
        <f t="shared" si="11"/>
        <v>0.12581258252972524</v>
      </c>
      <c r="H88">
        <f t="shared" si="12"/>
        <v>-4.5784209016236774</v>
      </c>
      <c r="I88">
        <f t="shared" si="13"/>
        <v>-2.0729619196083706</v>
      </c>
      <c r="J88">
        <f t="shared" si="14"/>
        <v>18.650303917338039</v>
      </c>
    </row>
    <row r="89" spans="1:10" x14ac:dyDescent="0.25">
      <c r="A89">
        <v>4.3770499999999997</v>
      </c>
      <c r="B89">
        <v>789.73137999999994</v>
      </c>
      <c r="C89" s="7">
        <f t="shared" si="8"/>
        <v>56.27541999999994</v>
      </c>
      <c r="D89">
        <f t="shared" si="9"/>
        <v>7.6118899007460552</v>
      </c>
      <c r="E89">
        <f t="shared" si="10"/>
        <v>9.638581033396515E-3</v>
      </c>
      <c r="F89" s="23">
        <f t="shared" si="11"/>
        <v>0.1256925771639541</v>
      </c>
      <c r="H89">
        <f t="shared" si="12"/>
        <v>-4.64198137689979</v>
      </c>
      <c r="I89">
        <f t="shared" si="13"/>
        <v>-2.0739162171267562</v>
      </c>
      <c r="J89">
        <f t="shared" si="14"/>
        <v>18.649349619819656</v>
      </c>
    </row>
    <row r="90" spans="1:10" x14ac:dyDescent="0.25">
      <c r="A90">
        <v>4.4259000000000004</v>
      </c>
      <c r="B90">
        <v>790.09092999999996</v>
      </c>
      <c r="C90" s="7">
        <f t="shared" si="8"/>
        <v>56.634969999999953</v>
      </c>
      <c r="D90">
        <f t="shared" si="9"/>
        <v>7.4888866231647357</v>
      </c>
      <c r="E90">
        <f t="shared" si="10"/>
        <v>9.4785123316941961E-3</v>
      </c>
      <c r="F90" s="23">
        <f t="shared" si="11"/>
        <v>0.12558047339378808</v>
      </c>
      <c r="H90">
        <f t="shared" si="12"/>
        <v>-4.6587279020660199</v>
      </c>
      <c r="I90">
        <f t="shared" si="13"/>
        <v>-2.0748085036441921</v>
      </c>
      <c r="J90">
        <f t="shared" si="14"/>
        <v>18.648457333302218</v>
      </c>
    </row>
    <row r="91" spans="1:10" x14ac:dyDescent="0.25">
      <c r="A91">
        <v>4.4751300000000001</v>
      </c>
      <c r="B91">
        <v>790.46588999999994</v>
      </c>
      <c r="C91" s="7">
        <f t="shared" si="8"/>
        <v>57.00992999999994</v>
      </c>
      <c r="D91">
        <f t="shared" si="9"/>
        <v>7.3711691259931627</v>
      </c>
      <c r="E91">
        <f t="shared" si="10"/>
        <v>9.3250945034366543E-3</v>
      </c>
      <c r="F91" s="23">
        <f t="shared" si="11"/>
        <v>0.12546372465574576</v>
      </c>
      <c r="H91">
        <f t="shared" si="12"/>
        <v>-4.6750461790868112</v>
      </c>
      <c r="I91">
        <f t="shared" si="13"/>
        <v>-2.075738608760072</v>
      </c>
      <c r="J91">
        <f t="shared" si="14"/>
        <v>18.647527228186338</v>
      </c>
    </row>
    <row r="92" spans="1:10" x14ac:dyDescent="0.25">
      <c r="A92">
        <v>4.5228099999999998</v>
      </c>
      <c r="B92">
        <v>790.80526999999995</v>
      </c>
      <c r="C92" s="7">
        <f t="shared" si="8"/>
        <v>57.349309999999946</v>
      </c>
      <c r="D92">
        <f t="shared" si="9"/>
        <v>7.2249084249095121</v>
      </c>
      <c r="E92">
        <f t="shared" si="10"/>
        <v>9.136140967939568E-3</v>
      </c>
      <c r="F92" s="23">
        <f t="shared" si="11"/>
        <v>0.12535819454876429</v>
      </c>
      <c r="H92">
        <f t="shared" si="12"/>
        <v>-4.6955171962466773</v>
      </c>
      <c r="I92">
        <f t="shared" si="13"/>
        <v>-2.07658008316983</v>
      </c>
      <c r="J92">
        <f t="shared" si="14"/>
        <v>18.64668575377658</v>
      </c>
    </row>
    <row r="93" spans="1:10" x14ac:dyDescent="0.25">
      <c r="A93">
        <v>4.5706800000000003</v>
      </c>
      <c r="B93">
        <v>791.15623000000005</v>
      </c>
      <c r="C93" s="7">
        <f t="shared" si="8"/>
        <v>57.700270000000046</v>
      </c>
      <c r="D93">
        <f t="shared" si="9"/>
        <v>6.8253739040748398</v>
      </c>
      <c r="E93">
        <f t="shared" si="10"/>
        <v>8.6270873504653307E-3</v>
      </c>
      <c r="F93" s="23">
        <f t="shared" si="11"/>
        <v>0.12524920363924102</v>
      </c>
      <c r="H93">
        <f t="shared" si="12"/>
        <v>-4.7528483336966545</v>
      </c>
      <c r="I93">
        <f t="shared" si="13"/>
        <v>-2.0774498972071083</v>
      </c>
      <c r="J93">
        <f t="shared" si="14"/>
        <v>18.645815939739304</v>
      </c>
    </row>
    <row r="94" spans="1:10" x14ac:dyDescent="0.25">
      <c r="A94">
        <v>4.6197600000000003</v>
      </c>
      <c r="B94">
        <v>791.46699000000001</v>
      </c>
      <c r="C94" s="7">
        <f t="shared" si="8"/>
        <v>58.011030000000005</v>
      </c>
      <c r="D94">
        <f t="shared" si="9"/>
        <v>7.7603902042472912</v>
      </c>
      <c r="E94">
        <f t="shared" si="10"/>
        <v>9.8050712187595992E-3</v>
      </c>
      <c r="F94" s="23">
        <f t="shared" si="11"/>
        <v>0.12515281549591697</v>
      </c>
      <c r="H94">
        <f t="shared" si="12"/>
        <v>-4.6248555558457145</v>
      </c>
      <c r="I94">
        <f t="shared" si="13"/>
        <v>-2.0782197643864362</v>
      </c>
      <c r="J94">
        <f t="shared" si="14"/>
        <v>18.645046072559975</v>
      </c>
    </row>
    <row r="95" spans="1:10" x14ac:dyDescent="0.25">
      <c r="A95">
        <v>4.6690899999999997</v>
      </c>
      <c r="B95">
        <v>791.91993000000002</v>
      </c>
      <c r="C95" s="7">
        <f t="shared" si="8"/>
        <v>58.463970000000018</v>
      </c>
      <c r="D95">
        <f t="shared" si="9"/>
        <v>8.9322980105559555</v>
      </c>
      <c r="E95">
        <f t="shared" si="10"/>
        <v>1.1279294373303567E-2</v>
      </c>
      <c r="F95" s="23">
        <f t="shared" si="11"/>
        <v>0.12501252668869794</v>
      </c>
      <c r="H95">
        <f t="shared" si="12"/>
        <v>-4.4847865904270989</v>
      </c>
      <c r="I95">
        <f t="shared" si="13"/>
        <v>-2.0793413331912909</v>
      </c>
      <c r="J95">
        <f t="shared" si="14"/>
        <v>18.64392450375512</v>
      </c>
    </row>
    <row r="96" spans="1:10" x14ac:dyDescent="0.25">
      <c r="A96">
        <v>4.71828</v>
      </c>
      <c r="B96">
        <v>792.34699999999998</v>
      </c>
      <c r="C96" s="7">
        <f t="shared" si="8"/>
        <v>58.891039999999975</v>
      </c>
      <c r="D96">
        <f t="shared" si="9"/>
        <v>9.97335025380678</v>
      </c>
      <c r="E96">
        <f t="shared" si="10"/>
        <v>1.2587099154545648E-2</v>
      </c>
      <c r="F96" s="23">
        <f t="shared" si="11"/>
        <v>0.12488046655583072</v>
      </c>
      <c r="H96">
        <f t="shared" si="12"/>
        <v>-4.3750828661677952</v>
      </c>
      <c r="I96">
        <f t="shared" si="13"/>
        <v>-2.0803982667487015</v>
      </c>
      <c r="J96">
        <f t="shared" si="14"/>
        <v>18.642867570197708</v>
      </c>
    </row>
    <row r="97" spans="1:10" x14ac:dyDescent="0.25">
      <c r="A97">
        <v>4.7715300000000003</v>
      </c>
      <c r="B97">
        <v>792.94159999999999</v>
      </c>
      <c r="C97" s="7">
        <f t="shared" si="8"/>
        <v>59.485639999999989</v>
      </c>
      <c r="D97">
        <f t="shared" si="9"/>
        <v>9.4862857142862964</v>
      </c>
      <c r="E97">
        <f t="shared" si="10"/>
        <v>1.1963410312041008E-2</v>
      </c>
      <c r="F97" s="23">
        <f t="shared" si="11"/>
        <v>0.12469695044502238</v>
      </c>
      <c r="H97">
        <f t="shared" si="12"/>
        <v>-4.4259024279579906</v>
      </c>
      <c r="I97">
        <f t="shared" si="13"/>
        <v>-2.0818688817273157</v>
      </c>
      <c r="J97">
        <f t="shared" si="14"/>
        <v>18.641396955219093</v>
      </c>
    </row>
    <row r="98" spans="1:10" x14ac:dyDescent="0.25">
      <c r="A98">
        <v>4.8232799999999996</v>
      </c>
      <c r="B98">
        <v>793.34306000000004</v>
      </c>
      <c r="C98" s="7">
        <f t="shared" si="8"/>
        <v>59.887100000000032</v>
      </c>
      <c r="D98">
        <f t="shared" si="9"/>
        <v>7.534737046380541</v>
      </c>
      <c r="E98">
        <f t="shared" si="10"/>
        <v>9.497451261980587E-3</v>
      </c>
      <c r="F98" s="23">
        <f t="shared" si="11"/>
        <v>0.12457327336583204</v>
      </c>
      <c r="H98">
        <f t="shared" si="12"/>
        <v>-4.6567318045839325</v>
      </c>
      <c r="I98">
        <f t="shared" si="13"/>
        <v>-2.0828611951087392</v>
      </c>
    </row>
    <row r="99" spans="1:10" x14ac:dyDescent="0.25">
      <c r="A99">
        <v>4.8745900000000004</v>
      </c>
      <c r="B99">
        <v>793.71812999999997</v>
      </c>
      <c r="C99" s="7">
        <f t="shared" si="8"/>
        <v>60.262169999999969</v>
      </c>
      <c r="D99">
        <f t="shared" si="9"/>
        <v>4.7030268418046761</v>
      </c>
      <c r="E99">
        <f t="shared" si="10"/>
        <v>5.9253110947644306E-3</v>
      </c>
      <c r="F99" s="23">
        <f t="shared" si="11"/>
        <v>0.12445789240817989</v>
      </c>
      <c r="H99">
        <f t="shared" si="12"/>
        <v>-5.1285220878938311</v>
      </c>
      <c r="I99">
        <f t="shared" si="13"/>
        <v>-2.0837878338734064</v>
      </c>
    </row>
    <row r="100" spans="1:10" x14ac:dyDescent="0.25">
      <c r="A100">
        <v>4.9283400000000004</v>
      </c>
      <c r="B100">
        <v>793.83716000000004</v>
      </c>
      <c r="C100" s="7">
        <f t="shared" si="8"/>
        <v>60.381200000000035</v>
      </c>
      <c r="D100">
        <f t="shared" si="9"/>
        <v>2.6580692704502176</v>
      </c>
      <c r="E100">
        <f t="shared" si="10"/>
        <v>3.3483810085814295E-3</v>
      </c>
      <c r="F100" s="23">
        <f t="shared" si="11"/>
        <v>0.12442130930026755</v>
      </c>
      <c r="H100">
        <f t="shared" si="12"/>
        <v>-5.6992783309835415</v>
      </c>
      <c r="I100">
        <f t="shared" si="13"/>
        <v>-2.0840818167207047</v>
      </c>
    </row>
    <row r="101" spans="1:10" x14ac:dyDescent="0.25">
      <c r="A101">
        <v>4.9831500000000002</v>
      </c>
      <c r="B101">
        <v>794.00669000000005</v>
      </c>
      <c r="C101" s="7">
        <f t="shared" si="8"/>
        <v>60.550730000000044</v>
      </c>
      <c r="D101">
        <f t="shared" si="9"/>
        <v>161.07597284278276</v>
      </c>
      <c r="E101">
        <f t="shared" si="10"/>
        <v>0.20286475526142325</v>
      </c>
      <c r="F101" s="23">
        <f t="shared" si="11"/>
        <v>0.12436923318470315</v>
      </c>
      <c r="H101">
        <f t="shared" si="12"/>
        <v>-1.5952157522096309</v>
      </c>
      <c r="I101">
        <f t="shared" si="13"/>
        <v>-2.0845004509324783</v>
      </c>
    </row>
  </sheetData>
  <mergeCells count="6">
    <mergeCell ref="T26:V26"/>
    <mergeCell ref="S25:V25"/>
    <mergeCell ref="Y25:AB25"/>
    <mergeCell ref="Z26:AB26"/>
    <mergeCell ref="AU20:AX20"/>
    <mergeCell ref="AV21:AX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21C8-0A2F-40C2-B821-DD8B4381B19D}">
  <dimension ref="A1:J100"/>
  <sheetViews>
    <sheetView zoomScale="85" zoomScaleNormal="85" workbookViewId="0">
      <pane ySplit="1" topLeftCell="A2" activePane="bottomLeft" state="frozen"/>
      <selection pane="bottomLeft" activeCell="B14" sqref="B14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5.7109375" customWidth="1"/>
    <col min="6" max="6" width="18.7109375" style="23" bestFit="1" customWidth="1"/>
    <col min="8" max="8" width="20.570312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2017.12474</v>
      </c>
      <c r="C2" s="7">
        <f>B2-$B$2</f>
        <v>0</v>
      </c>
    </row>
    <row r="3" spans="1:10" x14ac:dyDescent="0.25">
      <c r="A3">
        <v>5.4960000000000002E-2</v>
      </c>
      <c r="B3">
        <v>2021.1330599999999</v>
      </c>
      <c r="C3" s="7">
        <f t="shared" ref="C3:C66" si="0">B3-$B$2</f>
        <v>4.0083199999999124</v>
      </c>
      <c r="D3">
        <f>(B4-B2)/(A4-A2)</f>
        <v>74.340721207980636</v>
      </c>
      <c r="E3">
        <f>(1/B3)*D3</f>
        <v>3.6781705608229798E-2</v>
      </c>
      <c r="F3" s="23">
        <f>((0.0125)/((0.0000008*B3*0.000000001)+(0.0000000245*0.000000001*B3^2)))*10^-9</f>
        <v>0.12291186485552312</v>
      </c>
      <c r="H3">
        <f>LN(E3)</f>
        <v>-3.3027546876285907</v>
      </c>
      <c r="I3">
        <f>LN((0.0125)/((0.0000008*B3)+(0.0000000245*B3^2)))</f>
        <v>-2.0962877263414819</v>
      </c>
      <c r="J3">
        <f>LN(F3*10^9)</f>
        <v>18.626978110604931</v>
      </c>
    </row>
    <row r="4" spans="1:10" x14ac:dyDescent="0.25">
      <c r="A4">
        <v>0.10391</v>
      </c>
      <c r="B4">
        <v>2024.84941</v>
      </c>
      <c r="C4" s="7">
        <f t="shared" si="0"/>
        <v>7.7246700000000601</v>
      </c>
      <c r="D4">
        <f t="shared" ref="D4:D67" si="1">(B5-B3)/(A5-A3)</f>
        <v>68.135117120550134</v>
      </c>
      <c r="E4">
        <f t="shared" ref="E4:E67" si="2">(1/B4)*D4</f>
        <v>3.364947377521281E-2</v>
      </c>
      <c r="F4" s="23">
        <f t="shared" ref="F4:F67" si="3">((0.0125)/((0.0000008*B4*0.000000001)+(0.0000000245*0.000000001*B4^2)))*10^-9</f>
        <v>0.12246467471551953</v>
      </c>
      <c r="H4">
        <f t="shared" ref="H4:H67" si="4">LN(E4)</f>
        <v>-3.3917578611945749</v>
      </c>
      <c r="I4">
        <f t="shared" ref="I4:I67" si="5">LN((0.0125)/((0.0000008*B4)+(0.0000000245*B4^2)))</f>
        <v>-2.0999326602531116</v>
      </c>
      <c r="J4">
        <f t="shared" ref="J4:J67" si="6">LN(F4*10^9)</f>
        <v>18.623333176693301</v>
      </c>
    </row>
    <row r="5" spans="1:10" x14ac:dyDescent="0.25">
      <c r="A5">
        <v>0.15998000000000001</v>
      </c>
      <c r="B5">
        <v>2028.2886100000001</v>
      </c>
      <c r="C5" s="7">
        <f t="shared" si="0"/>
        <v>11.163870000000088</v>
      </c>
      <c r="D5">
        <f t="shared" si="1"/>
        <v>64.506211180122961</v>
      </c>
      <c r="E5">
        <f t="shared" si="2"/>
        <v>3.1803270433058813E-2</v>
      </c>
      <c r="F5" s="23">
        <f t="shared" si="3"/>
        <v>0.12205300495282001</v>
      </c>
      <c r="H5">
        <f t="shared" si="4"/>
        <v>-3.4481861506771869</v>
      </c>
      <c r="I5">
        <f t="shared" si="5"/>
        <v>-2.1032998617758705</v>
      </c>
      <c r="J5">
        <f t="shared" si="6"/>
        <v>18.61996597517054</v>
      </c>
    </row>
    <row r="6" spans="1:10" x14ac:dyDescent="0.25">
      <c r="A6">
        <v>0.21017</v>
      </c>
      <c r="B6">
        <v>2031.7038399999999</v>
      </c>
      <c r="C6" s="7">
        <f t="shared" si="0"/>
        <v>14.579099999999926</v>
      </c>
      <c r="D6">
        <f t="shared" si="1"/>
        <v>67.61788453774696</v>
      </c>
      <c r="E6">
        <f t="shared" si="2"/>
        <v>3.3281368675144585E-2</v>
      </c>
      <c r="F6" s="23">
        <f t="shared" si="3"/>
        <v>0.12164625512527799</v>
      </c>
      <c r="H6">
        <f t="shared" si="4"/>
        <v>-3.4027575378187551</v>
      </c>
      <c r="I6">
        <f t="shared" si="5"/>
        <v>-2.1066379942356659</v>
      </c>
      <c r="J6">
        <f t="shared" si="6"/>
        <v>18.616627842710745</v>
      </c>
    </row>
    <row r="7" spans="1:10" x14ac:dyDescent="0.25">
      <c r="A7">
        <v>0.25906000000000001</v>
      </c>
      <c r="B7">
        <v>2034.98819</v>
      </c>
      <c r="C7" s="7">
        <f t="shared" si="0"/>
        <v>17.863450000000057</v>
      </c>
      <c r="D7">
        <f t="shared" si="1"/>
        <v>65.168453444511655</v>
      </c>
      <c r="E7">
        <f t="shared" si="2"/>
        <v>3.2023995895775523E-2</v>
      </c>
      <c r="F7" s="23">
        <f t="shared" si="3"/>
        <v>0.12125700785642009</v>
      </c>
      <c r="H7">
        <f t="shared" si="4"/>
        <v>-3.441269785452767</v>
      </c>
      <c r="I7">
        <f t="shared" si="5"/>
        <v>-2.1098429540807322</v>
      </c>
      <c r="J7">
        <f t="shared" si="6"/>
        <v>18.613422882865677</v>
      </c>
    </row>
    <row r="8" spans="1:10" x14ac:dyDescent="0.25">
      <c r="A8">
        <v>0.31091000000000002</v>
      </c>
      <c r="B8">
        <v>2038.26891</v>
      </c>
      <c r="C8" s="7">
        <f t="shared" si="0"/>
        <v>21.144170000000031</v>
      </c>
      <c r="D8">
        <f t="shared" si="1"/>
        <v>64.770187581502967</v>
      </c>
      <c r="E8">
        <f t="shared" si="2"/>
        <v>3.1777057121232827E-2</v>
      </c>
      <c r="F8" s="23">
        <f t="shared" si="3"/>
        <v>0.12087005305463557</v>
      </c>
      <c r="H8">
        <f t="shared" si="4"/>
        <v>-3.4490107237588163</v>
      </c>
      <c r="I8">
        <f t="shared" si="5"/>
        <v>-2.1130392521712174</v>
      </c>
      <c r="J8">
        <f t="shared" si="6"/>
        <v>18.610226584775194</v>
      </c>
    </row>
    <row r="9" spans="1:10" x14ac:dyDescent="0.25">
      <c r="A9">
        <v>0.35875000000000001</v>
      </c>
      <c r="B9">
        <v>2041.4451300000001</v>
      </c>
      <c r="C9" s="7">
        <f t="shared" si="0"/>
        <v>24.320390000000089</v>
      </c>
      <c r="D9">
        <f t="shared" si="1"/>
        <v>64.725421275716101</v>
      </c>
      <c r="E9">
        <f t="shared" si="2"/>
        <v>3.1705687468423949E-2</v>
      </c>
      <c r="F9" s="23">
        <f t="shared" si="3"/>
        <v>0.12049718588957213</v>
      </c>
      <c r="H9">
        <f t="shared" si="4"/>
        <v>-3.4512591987842258</v>
      </c>
      <c r="I9">
        <f t="shared" si="5"/>
        <v>-2.1161288799376363</v>
      </c>
      <c r="J9">
        <f t="shared" si="6"/>
        <v>18.607136957008773</v>
      </c>
    </row>
    <row r="10" spans="1:10" x14ac:dyDescent="0.25">
      <c r="A10">
        <v>0.40764</v>
      </c>
      <c r="B10">
        <v>2044.5298</v>
      </c>
      <c r="C10" s="7">
        <f t="shared" si="0"/>
        <v>27.405060000000049</v>
      </c>
      <c r="D10">
        <f t="shared" si="1"/>
        <v>61.462440602568009</v>
      </c>
      <c r="E10">
        <f t="shared" si="2"/>
        <v>3.0061895210609309E-2</v>
      </c>
      <c r="F10" s="23">
        <f t="shared" si="3"/>
        <v>0.12013671516013547</v>
      </c>
      <c r="H10">
        <f t="shared" si="4"/>
        <v>-3.5044968490529311</v>
      </c>
      <c r="I10">
        <f t="shared" si="5"/>
        <v>-2.1191248917007242</v>
      </c>
      <c r="J10">
        <f t="shared" si="6"/>
        <v>18.604140945245685</v>
      </c>
    </row>
    <row r="11" spans="1:10" x14ac:dyDescent="0.25">
      <c r="A11">
        <v>0.45766000000000001</v>
      </c>
      <c r="B11">
        <v>2047.5243800000001</v>
      </c>
      <c r="C11" s="7">
        <f t="shared" si="0"/>
        <v>30.39964000000009</v>
      </c>
      <c r="D11">
        <f t="shared" si="1"/>
        <v>60.357339871284886</v>
      </c>
      <c r="E11">
        <f t="shared" si="2"/>
        <v>2.9478203268712672E-2</v>
      </c>
      <c r="F11" s="23">
        <f t="shared" si="3"/>
        <v>0.11978831741304849</v>
      </c>
      <c r="H11">
        <f t="shared" si="4"/>
        <v>-3.5241041609840225</v>
      </c>
      <c r="I11">
        <f t="shared" si="5"/>
        <v>-2.122029115476217</v>
      </c>
      <c r="J11">
        <f t="shared" si="6"/>
        <v>18.601236721470194</v>
      </c>
    </row>
    <row r="12" spans="1:10" x14ac:dyDescent="0.25">
      <c r="A12">
        <v>0.50553000000000003</v>
      </c>
      <c r="B12">
        <v>2050.4381800000001</v>
      </c>
      <c r="C12" s="7">
        <f t="shared" si="0"/>
        <v>33.313440000000128</v>
      </c>
      <c r="D12">
        <f t="shared" si="1"/>
        <v>62.595210707938492</v>
      </c>
      <c r="E12">
        <f t="shared" si="2"/>
        <v>3.0527723936519018E-2</v>
      </c>
      <c r="F12" s="23">
        <f t="shared" si="3"/>
        <v>0.11945077059843121</v>
      </c>
      <c r="H12">
        <f t="shared" si="4"/>
        <v>-3.4891200267170865</v>
      </c>
      <c r="I12">
        <f t="shared" si="5"/>
        <v>-2.1248509540094345</v>
      </c>
      <c r="J12">
        <f t="shared" si="6"/>
        <v>18.598414882936975</v>
      </c>
    </row>
    <row r="13" spans="1:10" x14ac:dyDescent="0.25">
      <c r="A13">
        <v>0.55328999999999995</v>
      </c>
      <c r="B13">
        <v>2053.5103600000002</v>
      </c>
      <c r="C13" s="7">
        <f t="shared" si="0"/>
        <v>36.385620000000245</v>
      </c>
      <c r="D13">
        <f t="shared" si="1"/>
        <v>63.485723218008573</v>
      </c>
      <c r="E13">
        <f t="shared" si="2"/>
        <v>3.091570632154423E-2</v>
      </c>
      <c r="F13" s="23">
        <f t="shared" si="3"/>
        <v>0.11909641925415285</v>
      </c>
      <c r="H13">
        <f t="shared" si="4"/>
        <v>-3.4764909290210757</v>
      </c>
      <c r="I13">
        <f t="shared" si="5"/>
        <v>-2.1278218681093448</v>
      </c>
      <c r="J13">
        <f t="shared" si="6"/>
        <v>18.595443968837067</v>
      </c>
    </row>
    <row r="14" spans="1:10" x14ac:dyDescent="0.25">
      <c r="A14">
        <v>0.60148999999999997</v>
      </c>
      <c r="B14">
        <v>2056.5302700000002</v>
      </c>
      <c r="C14" s="7">
        <f t="shared" si="0"/>
        <v>39.405530000000226</v>
      </c>
      <c r="D14">
        <f t="shared" si="1"/>
        <v>59.955483935940819</v>
      </c>
      <c r="E14">
        <f t="shared" si="2"/>
        <v>2.9153708462526452E-2</v>
      </c>
      <c r="F14" s="23">
        <f t="shared" si="3"/>
        <v>0.11874963140750133</v>
      </c>
      <c r="H14">
        <f t="shared" si="4"/>
        <v>-3.5351731542936569</v>
      </c>
      <c r="I14">
        <f t="shared" si="5"/>
        <v>-2.1307379400090345</v>
      </c>
      <c r="J14">
        <f t="shared" si="6"/>
        <v>18.592527896937376</v>
      </c>
    </row>
    <row r="15" spans="1:10" x14ac:dyDescent="0.25">
      <c r="A15">
        <v>0.65258000000000005</v>
      </c>
      <c r="B15">
        <v>2059.4633399999998</v>
      </c>
      <c r="C15" s="7">
        <f t="shared" si="0"/>
        <v>42.338599999999815</v>
      </c>
      <c r="D15">
        <f t="shared" si="1"/>
        <v>56.755479452053081</v>
      </c>
      <c r="E15">
        <f t="shared" si="2"/>
        <v>2.7558382977602838E-2</v>
      </c>
      <c r="F15" s="23">
        <f t="shared" si="3"/>
        <v>0.11841426370385655</v>
      </c>
      <c r="H15">
        <f t="shared" si="4"/>
        <v>-3.5914485073590536</v>
      </c>
      <c r="I15">
        <f t="shared" si="5"/>
        <v>-2.1335660933164546</v>
      </c>
      <c r="J15">
        <f t="shared" si="6"/>
        <v>18.589699743629957</v>
      </c>
    </row>
    <row r="16" spans="1:10" x14ac:dyDescent="0.25">
      <c r="A16">
        <v>0.70369000000000004</v>
      </c>
      <c r="B16">
        <v>2062.33068</v>
      </c>
      <c r="C16" s="7">
        <f t="shared" si="0"/>
        <v>45.205940000000055</v>
      </c>
      <c r="D16">
        <f t="shared" si="1"/>
        <v>54.87270983213822</v>
      </c>
      <c r="E16">
        <f t="shared" si="2"/>
        <v>2.6607134522257225E-2</v>
      </c>
      <c r="F16" s="23">
        <f t="shared" si="3"/>
        <v>0.11808778302551595</v>
      </c>
      <c r="H16">
        <f t="shared" si="4"/>
        <v>-3.6265758840352773</v>
      </c>
      <c r="I16">
        <f t="shared" si="5"/>
        <v>-2.1363270071456815</v>
      </c>
      <c r="J16">
        <f t="shared" si="6"/>
        <v>18.586938829800729</v>
      </c>
    </row>
    <row r="17" spans="1:10" x14ac:dyDescent="0.25">
      <c r="A17">
        <v>0.75683</v>
      </c>
      <c r="B17">
        <v>2065.1838200000002</v>
      </c>
      <c r="C17" s="7">
        <f t="shared" si="0"/>
        <v>48.059080000000222</v>
      </c>
      <c r="D17">
        <f t="shared" si="1"/>
        <v>52.703982177665779</v>
      </c>
      <c r="E17">
        <f t="shared" si="2"/>
        <v>2.5520237795425772E-2</v>
      </c>
      <c r="F17" s="23">
        <f t="shared" si="3"/>
        <v>0.11776425757930523</v>
      </c>
      <c r="H17">
        <f t="shared" si="4"/>
        <v>-3.6682835025463829</v>
      </c>
      <c r="I17">
        <f t="shared" si="5"/>
        <v>-2.1390704699395693</v>
      </c>
      <c r="J17">
        <f t="shared" si="6"/>
        <v>18.584195367006842</v>
      </c>
    </row>
    <row r="18" spans="1:10" x14ac:dyDescent="0.25">
      <c r="A18">
        <v>0.81142000000000003</v>
      </c>
      <c r="B18">
        <v>2068.00848</v>
      </c>
      <c r="C18" s="7">
        <f t="shared" si="0"/>
        <v>50.883739999999989</v>
      </c>
      <c r="D18">
        <f t="shared" si="1"/>
        <v>52.79528453744549</v>
      </c>
      <c r="E18">
        <f t="shared" si="2"/>
        <v>2.5529530003399931E-2</v>
      </c>
      <c r="F18" s="23">
        <f t="shared" si="3"/>
        <v>0.11744526952226127</v>
      </c>
      <c r="H18">
        <f t="shared" si="4"/>
        <v>-3.667919457479091</v>
      </c>
      <c r="I18">
        <f t="shared" si="5"/>
        <v>-2.1417828452122927</v>
      </c>
      <c r="J18">
        <f t="shared" si="6"/>
        <v>18.581482991734116</v>
      </c>
    </row>
    <row r="19" spans="1:10" x14ac:dyDescent="0.25">
      <c r="A19">
        <v>0.86243999999999998</v>
      </c>
      <c r="B19">
        <v>2070.7595299999998</v>
      </c>
      <c r="C19" s="7">
        <f t="shared" si="0"/>
        <v>53.634789999999839</v>
      </c>
      <c r="D19">
        <f t="shared" si="1"/>
        <v>54.043465346536998</v>
      </c>
      <c r="E19">
        <f t="shared" si="2"/>
        <v>2.6098378186160998E-2</v>
      </c>
      <c r="F19" s="23">
        <f t="shared" si="3"/>
        <v>0.11713583846222006</v>
      </c>
      <c r="H19">
        <f t="shared" si="4"/>
        <v>-3.6458821050454278</v>
      </c>
      <c r="I19">
        <f t="shared" si="5"/>
        <v>-2.144421005140575</v>
      </c>
      <c r="J19">
        <f t="shared" si="6"/>
        <v>18.578844831805835</v>
      </c>
    </row>
    <row r="20" spans="1:10" x14ac:dyDescent="0.25">
      <c r="A20">
        <v>0.91242000000000001</v>
      </c>
      <c r="B20">
        <v>2073.4668700000002</v>
      </c>
      <c r="C20" s="7">
        <f t="shared" si="0"/>
        <v>56.342130000000225</v>
      </c>
      <c r="D20">
        <f t="shared" si="1"/>
        <v>52.481820869050878</v>
      </c>
      <c r="E20">
        <f t="shared" si="2"/>
        <v>2.5311145130112869E-2</v>
      </c>
      <c r="F20" s="23">
        <f t="shared" si="3"/>
        <v>0.1168325161666378</v>
      </c>
      <c r="H20">
        <f t="shared" si="4"/>
        <v>-3.6765104612718678</v>
      </c>
      <c r="I20">
        <f t="shared" si="5"/>
        <v>-2.1470138554941749</v>
      </c>
      <c r="J20">
        <f t="shared" si="6"/>
        <v>18.576251981452234</v>
      </c>
    </row>
    <row r="21" spans="1:10" x14ac:dyDescent="0.25">
      <c r="A21">
        <v>0.96392999999999995</v>
      </c>
      <c r="B21">
        <v>2076.0859099999998</v>
      </c>
      <c r="C21" s="7">
        <f t="shared" si="0"/>
        <v>58.961169999999811</v>
      </c>
      <c r="D21">
        <f t="shared" si="1"/>
        <v>50.209935743740488</v>
      </c>
      <c r="E21">
        <f t="shared" si="2"/>
        <v>2.4184902706526481E-2</v>
      </c>
      <c r="F21" s="23">
        <f t="shared" si="3"/>
        <v>0.11654020653853547</v>
      </c>
      <c r="H21">
        <f t="shared" si="4"/>
        <v>-3.7220266956002739</v>
      </c>
      <c r="I21">
        <f t="shared" si="5"/>
        <v>-2.1495189450143135</v>
      </c>
      <c r="J21">
        <f t="shared" si="6"/>
        <v>18.5737468919321</v>
      </c>
    </row>
    <row r="22" spans="1:10" x14ac:dyDescent="0.25">
      <c r="A22">
        <v>1.0166900000000001</v>
      </c>
      <c r="B22">
        <v>2078.70226</v>
      </c>
      <c r="C22" s="7">
        <f t="shared" si="0"/>
        <v>61.57752000000005</v>
      </c>
      <c r="D22">
        <f t="shared" si="1"/>
        <v>50.952102340342321</v>
      </c>
      <c r="E22">
        <f t="shared" si="2"/>
        <v>2.4511496100621127E-2</v>
      </c>
      <c r="F22" s="23">
        <f t="shared" si="3"/>
        <v>0.11624929112370606</v>
      </c>
      <c r="H22">
        <f t="shared" si="4"/>
        <v>-3.7086130428879875</v>
      </c>
      <c r="I22">
        <f t="shared" si="5"/>
        <v>-2.1520183323938564</v>
      </c>
      <c r="J22">
        <f t="shared" si="6"/>
        <v>18.571247504552556</v>
      </c>
    </row>
    <row r="23" spans="1:10" x14ac:dyDescent="0.25">
      <c r="A23">
        <v>1.06477</v>
      </c>
      <c r="B23">
        <v>2081.2239199999999</v>
      </c>
      <c r="C23" s="7">
        <f t="shared" si="0"/>
        <v>64.099179999999933</v>
      </c>
      <c r="D23">
        <f t="shared" si="1"/>
        <v>51.554652956295918</v>
      </c>
      <c r="E23">
        <f t="shared" si="2"/>
        <v>2.4771314831080703E-2</v>
      </c>
      <c r="F23" s="23">
        <f t="shared" si="3"/>
        <v>0.11596993409414595</v>
      </c>
      <c r="H23">
        <f t="shared" si="4"/>
        <v>-3.6980689552957551</v>
      </c>
      <c r="I23">
        <f t="shared" si="5"/>
        <v>-2.154424310314575</v>
      </c>
      <c r="J23">
        <f t="shared" si="6"/>
        <v>18.568841526631836</v>
      </c>
    </row>
    <row r="24" spans="1:10" x14ac:dyDescent="0.25">
      <c r="A24">
        <v>1.1139399999999999</v>
      </c>
      <c r="B24">
        <v>2083.7159499999998</v>
      </c>
      <c r="C24" s="7">
        <f t="shared" si="0"/>
        <v>66.591209999999819</v>
      </c>
      <c r="D24">
        <f t="shared" si="1"/>
        <v>47.843379398216776</v>
      </c>
      <c r="E24">
        <f t="shared" si="2"/>
        <v>2.2960605258224749E-2</v>
      </c>
      <c r="F24" s="23">
        <f t="shared" si="3"/>
        <v>0.11569484771523368</v>
      </c>
      <c r="H24">
        <f t="shared" si="4"/>
        <v>-3.7739753464572892</v>
      </c>
      <c r="I24">
        <f t="shared" si="5"/>
        <v>-2.1567991771894981</v>
      </c>
      <c r="J24">
        <f t="shared" si="6"/>
        <v>18.566466659756912</v>
      </c>
    </row>
    <row r="25" spans="1:10" x14ac:dyDescent="0.25">
      <c r="A25">
        <v>1.1668000000000001</v>
      </c>
      <c r="B25">
        <v>2086.10538</v>
      </c>
      <c r="C25" s="7">
        <f t="shared" si="0"/>
        <v>68.980639999999994</v>
      </c>
      <c r="D25">
        <f t="shared" si="1"/>
        <v>43.54846444711157</v>
      </c>
      <c r="E25">
        <f t="shared" si="2"/>
        <v>2.0875486379845092E-2</v>
      </c>
      <c r="F25" s="23">
        <f t="shared" si="3"/>
        <v>0.11543200513757995</v>
      </c>
      <c r="H25">
        <f t="shared" si="4"/>
        <v>-3.8691797088833524</v>
      </c>
      <c r="I25">
        <f t="shared" si="5"/>
        <v>-2.1590736224797684</v>
      </c>
      <c r="J25">
        <f t="shared" si="6"/>
        <v>18.564192214466644</v>
      </c>
    </row>
    <row r="26" spans="1:10" x14ac:dyDescent="0.25">
      <c r="A26">
        <v>1.22237</v>
      </c>
      <c r="B26">
        <v>2088.4379100000001</v>
      </c>
      <c r="C26" s="7">
        <f t="shared" si="0"/>
        <v>71.313170000000127</v>
      </c>
      <c r="D26">
        <f t="shared" si="1"/>
        <v>44.060709867733983</v>
      </c>
      <c r="E26">
        <f t="shared" si="2"/>
        <v>2.1097447837333111E-2</v>
      </c>
      <c r="F26" s="23">
        <f t="shared" si="3"/>
        <v>0.1151762847254634</v>
      </c>
      <c r="H26">
        <f t="shared" si="4"/>
        <v>-3.8586032013924618</v>
      </c>
      <c r="I26">
        <f t="shared" si="5"/>
        <v>-2.1612914136709165</v>
      </c>
      <c r="J26">
        <f t="shared" si="6"/>
        <v>18.561974423275494</v>
      </c>
    </row>
    <row r="27" spans="1:10" x14ac:dyDescent="0.25">
      <c r="A27">
        <v>1.27189</v>
      </c>
      <c r="B27">
        <v>2090.7357200000001</v>
      </c>
      <c r="C27" s="7">
        <f t="shared" si="0"/>
        <v>73.610980000000154</v>
      </c>
      <c r="D27">
        <f t="shared" si="1"/>
        <v>45.897771023299846</v>
      </c>
      <c r="E27">
        <f t="shared" si="2"/>
        <v>2.1952928141152073E-2</v>
      </c>
      <c r="F27" s="23">
        <f t="shared" si="3"/>
        <v>0.11492520073905522</v>
      </c>
      <c r="H27">
        <f t="shared" si="4"/>
        <v>-3.8188547478499459</v>
      </c>
      <c r="I27">
        <f t="shared" si="5"/>
        <v>-2.1634737905952193</v>
      </c>
      <c r="J27">
        <f t="shared" si="6"/>
        <v>18.559792046351191</v>
      </c>
    </row>
    <row r="28" spans="1:10" x14ac:dyDescent="0.25">
      <c r="A28">
        <v>1.32107</v>
      </c>
      <c r="B28">
        <v>2092.9680199999998</v>
      </c>
      <c r="C28" s="7">
        <f t="shared" si="0"/>
        <v>75.843279999999822</v>
      </c>
      <c r="D28">
        <f t="shared" si="1"/>
        <v>43.547668139418697</v>
      </c>
      <c r="E28">
        <f t="shared" si="2"/>
        <v>2.0806657207986724E-2</v>
      </c>
      <c r="F28" s="23">
        <f t="shared" si="3"/>
        <v>0.11468206055323694</v>
      </c>
      <c r="H28">
        <f t="shared" si="4"/>
        <v>-3.8724822854062402</v>
      </c>
      <c r="I28">
        <f t="shared" si="5"/>
        <v>-2.1655916702766529</v>
      </c>
      <c r="J28">
        <f t="shared" si="6"/>
        <v>18.557674166669759</v>
      </c>
    </row>
    <row r="29" spans="1:10" x14ac:dyDescent="0.25">
      <c r="A29">
        <v>1.37374</v>
      </c>
      <c r="B29">
        <v>2095.1710499999999</v>
      </c>
      <c r="C29" s="7">
        <f t="shared" si="0"/>
        <v>78.046309999999949</v>
      </c>
      <c r="D29">
        <f t="shared" si="1"/>
        <v>40.033822181485242</v>
      </c>
      <c r="E29">
        <f t="shared" si="2"/>
        <v>1.9107662919209026E-2</v>
      </c>
      <c r="F29" s="23">
        <f t="shared" si="3"/>
        <v>0.11444286414574963</v>
      </c>
      <c r="H29">
        <f t="shared" si="4"/>
        <v>-3.957665824430149</v>
      </c>
      <c r="I29">
        <f t="shared" si="5"/>
        <v>-2.1676795836252096</v>
      </c>
      <c r="J29">
        <f t="shared" si="6"/>
        <v>18.555586253321202</v>
      </c>
    </row>
    <row r="30" spans="1:10" x14ac:dyDescent="0.25">
      <c r="A30">
        <v>1.4301699999999999</v>
      </c>
      <c r="B30">
        <v>2097.3357099999998</v>
      </c>
      <c r="C30" s="7">
        <f t="shared" si="0"/>
        <v>80.210969999999861</v>
      </c>
      <c r="D30">
        <f t="shared" si="1"/>
        <v>39.868950868121651</v>
      </c>
      <c r="E30">
        <f t="shared" si="2"/>
        <v>1.9009332019680174E-2</v>
      </c>
      <c r="F30" s="23">
        <f t="shared" si="3"/>
        <v>0.11420856198900976</v>
      </c>
      <c r="H30">
        <f t="shared" si="4"/>
        <v>-3.9628252614642281</v>
      </c>
      <c r="I30">
        <f t="shared" si="5"/>
        <v>-2.1697290109365484</v>
      </c>
      <c r="J30">
        <f t="shared" si="6"/>
        <v>18.553536826009861</v>
      </c>
    </row>
    <row r="31" spans="1:10" x14ac:dyDescent="0.25">
      <c r="A31">
        <v>1.4820199999999999</v>
      </c>
      <c r="B31">
        <v>2099.4880600000001</v>
      </c>
      <c r="C31" s="7">
        <f t="shared" si="0"/>
        <v>82.363320000000158</v>
      </c>
      <c r="D31">
        <f t="shared" si="1"/>
        <v>41.386747340687378</v>
      </c>
      <c r="E31">
        <f t="shared" si="2"/>
        <v>1.9712780524547197E-2</v>
      </c>
      <c r="F31" s="23">
        <f t="shared" si="3"/>
        <v>0.11397630496715809</v>
      </c>
      <c r="H31">
        <f t="shared" si="4"/>
        <v>-3.9264880959991988</v>
      </c>
      <c r="I31">
        <f t="shared" si="5"/>
        <v>-2.1717647033569687</v>
      </c>
      <c r="J31">
        <f t="shared" si="6"/>
        <v>18.551501133589444</v>
      </c>
    </row>
    <row r="32" spans="1:10" x14ac:dyDescent="0.25">
      <c r="A32">
        <v>1.53264</v>
      </c>
      <c r="B32">
        <v>2101.5766100000001</v>
      </c>
      <c r="C32" s="7">
        <f t="shared" si="0"/>
        <v>84.451870000000099</v>
      </c>
      <c r="D32">
        <f t="shared" si="1"/>
        <v>40.98698120595143</v>
      </c>
      <c r="E32">
        <f t="shared" si="2"/>
        <v>1.9502967919856812E-2</v>
      </c>
      <c r="F32" s="23">
        <f t="shared" si="3"/>
        <v>0.11375160915923427</v>
      </c>
      <c r="H32">
        <f t="shared" si="4"/>
        <v>-3.9371886239755378</v>
      </c>
      <c r="I32">
        <f t="shared" si="5"/>
        <v>-2.1737380747963306</v>
      </c>
      <c r="J32">
        <f t="shared" si="6"/>
        <v>18.549527762150081</v>
      </c>
    </row>
    <row r="33" spans="1:10" x14ac:dyDescent="0.25">
      <c r="A33">
        <v>1.5841799999999999</v>
      </c>
      <c r="B33">
        <v>2103.6752900000001</v>
      </c>
      <c r="C33" s="7">
        <f t="shared" si="0"/>
        <v>86.550550000000158</v>
      </c>
      <c r="D33">
        <f t="shared" si="1"/>
        <v>40.93013443234252</v>
      </c>
      <c r="E33">
        <f t="shared" si="2"/>
        <v>1.9456488663867184E-2</v>
      </c>
      <c r="F33" s="23">
        <f t="shared" si="3"/>
        <v>0.1135264921677599</v>
      </c>
      <c r="H33">
        <f t="shared" si="4"/>
        <v>-3.9395746571554859</v>
      </c>
      <c r="I33">
        <f t="shared" si="5"/>
        <v>-2.1757190581271377</v>
      </c>
      <c r="J33">
        <f t="shared" si="6"/>
        <v>18.547546778819274</v>
      </c>
    </row>
    <row r="34" spans="1:10" x14ac:dyDescent="0.25">
      <c r="A34">
        <v>1.6345499999999999</v>
      </c>
      <c r="B34">
        <v>2105.7478000000001</v>
      </c>
      <c r="C34" s="7">
        <f t="shared" si="0"/>
        <v>88.623060000000123</v>
      </c>
      <c r="D34">
        <f t="shared" si="1"/>
        <v>40.569897758551413</v>
      </c>
      <c r="E34">
        <f t="shared" si="2"/>
        <v>1.9266266244491109E-2</v>
      </c>
      <c r="F34" s="23">
        <f t="shared" si="3"/>
        <v>0.1133048375222733</v>
      </c>
      <c r="H34">
        <f t="shared" si="4"/>
        <v>-3.9493995753457889</v>
      </c>
      <c r="I34">
        <f t="shared" si="5"/>
        <v>-2.1776734152817738</v>
      </c>
      <c r="J34">
        <f t="shared" si="6"/>
        <v>18.545592421664637</v>
      </c>
    </row>
    <row r="35" spans="1:10" x14ac:dyDescent="0.25">
      <c r="A35">
        <v>1.6859</v>
      </c>
      <c r="B35">
        <v>2107.80206</v>
      </c>
      <c r="C35" s="7">
        <f t="shared" si="0"/>
        <v>90.677320000000009</v>
      </c>
      <c r="D35">
        <f t="shared" si="1"/>
        <v>40.111374641761422</v>
      </c>
      <c r="E35">
        <f t="shared" si="2"/>
        <v>1.9029953240372783E-2</v>
      </c>
      <c r="F35" s="23">
        <f t="shared" si="3"/>
        <v>0.11308577471146632</v>
      </c>
      <c r="H35">
        <f t="shared" si="4"/>
        <v>-3.9617410548303935</v>
      </c>
      <c r="I35">
        <f t="shared" si="5"/>
        <v>-2.1796086799733256</v>
      </c>
      <c r="J35">
        <f t="shared" si="6"/>
        <v>18.543657156973087</v>
      </c>
    </row>
    <row r="36" spans="1:10" x14ac:dyDescent="0.25">
      <c r="A36">
        <v>1.7357400000000001</v>
      </c>
      <c r="B36">
        <v>2109.8066699999999</v>
      </c>
      <c r="C36" s="7">
        <f t="shared" si="0"/>
        <v>92.681929999999966</v>
      </c>
      <c r="D36">
        <f t="shared" si="1"/>
        <v>40.283690813435541</v>
      </c>
      <c r="E36">
        <f t="shared" si="2"/>
        <v>1.9093546051513591E-2</v>
      </c>
      <c r="F36" s="23">
        <f t="shared" si="3"/>
        <v>0.1128726183874014</v>
      </c>
      <c r="H36">
        <f t="shared" si="4"/>
        <v>-3.9584049040937717</v>
      </c>
      <c r="I36">
        <f t="shared" si="5"/>
        <v>-2.1814953670254922</v>
      </c>
      <c r="J36">
        <f t="shared" si="6"/>
        <v>18.54177046992092</v>
      </c>
    </row>
    <row r="37" spans="1:10" x14ac:dyDescent="0.25">
      <c r="A37">
        <v>1.78474</v>
      </c>
      <c r="B37">
        <v>2111.7837</v>
      </c>
      <c r="C37" s="7">
        <f t="shared" si="0"/>
        <v>94.658959999999979</v>
      </c>
      <c r="D37">
        <f t="shared" si="1"/>
        <v>39.942372534997041</v>
      </c>
      <c r="E37">
        <f t="shared" si="2"/>
        <v>1.8914045285507716E-2</v>
      </c>
      <c r="F37" s="23">
        <f t="shared" si="3"/>
        <v>0.11266298448484414</v>
      </c>
      <c r="H37">
        <f t="shared" si="4"/>
        <v>-3.9678504961066183</v>
      </c>
      <c r="I37">
        <f t="shared" si="5"/>
        <v>-2.1833543547884813</v>
      </c>
      <c r="J37">
        <f t="shared" si="6"/>
        <v>18.53991148215793</v>
      </c>
    </row>
    <row r="38" spans="1:10" x14ac:dyDescent="0.25">
      <c r="A38">
        <v>1.83361</v>
      </c>
      <c r="B38">
        <v>2113.7158300000001</v>
      </c>
      <c r="C38" s="7">
        <f t="shared" si="0"/>
        <v>96.591090000000122</v>
      </c>
      <c r="D38">
        <f t="shared" si="1"/>
        <v>39.835848666529508</v>
      </c>
      <c r="E38">
        <f t="shared" si="2"/>
        <v>1.8846359619935055E-2</v>
      </c>
      <c r="F38" s="23">
        <f t="shared" si="3"/>
        <v>0.11245867531896507</v>
      </c>
      <c r="H38">
        <f t="shared" si="4"/>
        <v>-3.9714355073497556</v>
      </c>
      <c r="I38">
        <f t="shared" si="5"/>
        <v>-2.1851694553181242</v>
      </c>
      <c r="J38">
        <f t="shared" si="6"/>
        <v>18.538096381628286</v>
      </c>
    </row>
    <row r="39" spans="1:10" x14ac:dyDescent="0.25">
      <c r="A39">
        <v>1.88148</v>
      </c>
      <c r="B39">
        <v>2115.63742</v>
      </c>
      <c r="C39" s="7">
        <f t="shared" si="0"/>
        <v>98.512680000000046</v>
      </c>
      <c r="D39">
        <f t="shared" si="1"/>
        <v>38.96920716112578</v>
      </c>
      <c r="E39">
        <f t="shared" si="2"/>
        <v>1.8419605738078586E-2</v>
      </c>
      <c r="F39" s="23">
        <f t="shared" si="3"/>
        <v>0.11225603141765418</v>
      </c>
      <c r="H39">
        <f t="shared" si="4"/>
        <v>-3.9943396523971515</v>
      </c>
      <c r="I39">
        <f t="shared" si="5"/>
        <v>-2.1869730217974581</v>
      </c>
      <c r="J39">
        <f t="shared" si="6"/>
        <v>18.536292815148954</v>
      </c>
    </row>
    <row r="40" spans="1:10" x14ac:dyDescent="0.25">
      <c r="A40">
        <v>1.93136</v>
      </c>
      <c r="B40">
        <v>2117.5250700000001</v>
      </c>
      <c r="C40" s="7">
        <f t="shared" si="0"/>
        <v>100.40033000000017</v>
      </c>
      <c r="D40">
        <f t="shared" si="1"/>
        <v>38.03888607594849</v>
      </c>
      <c r="E40">
        <f t="shared" si="2"/>
        <v>1.7963842135738439E-2</v>
      </c>
      <c r="F40" s="23">
        <f t="shared" si="3"/>
        <v>0.1120574995496791</v>
      </c>
      <c r="H40">
        <f t="shared" si="4"/>
        <v>-4.0193943116076367</v>
      </c>
      <c r="I40">
        <f t="shared" si="5"/>
        <v>-2.1887431505895836</v>
      </c>
      <c r="J40">
        <f t="shared" si="6"/>
        <v>18.534522686356826</v>
      </c>
    </row>
    <row r="41" spans="1:10" x14ac:dyDescent="0.25">
      <c r="A41">
        <v>1.9802299999999999</v>
      </c>
      <c r="B41">
        <v>2119.3937599999999</v>
      </c>
      <c r="C41" s="7">
        <f t="shared" si="0"/>
        <v>102.26901999999995</v>
      </c>
      <c r="D41">
        <f t="shared" si="1"/>
        <v>38.242621259027111</v>
      </c>
      <c r="E41">
        <f t="shared" si="2"/>
        <v>1.8044132232901879E-2</v>
      </c>
      <c r="F41" s="23">
        <f t="shared" si="3"/>
        <v>0.11186148010597227</v>
      </c>
      <c r="H41">
        <f t="shared" si="4"/>
        <v>-4.0149347311042787</v>
      </c>
      <c r="I41">
        <f t="shared" si="5"/>
        <v>-2.1904939579046245</v>
      </c>
      <c r="J41">
        <f t="shared" si="6"/>
        <v>18.532771879041785</v>
      </c>
    </row>
    <row r="42" spans="1:10" x14ac:dyDescent="0.25">
      <c r="A42">
        <v>2.02826</v>
      </c>
      <c r="B42">
        <v>2121.2307799999999</v>
      </c>
      <c r="C42" s="7">
        <f t="shared" si="0"/>
        <v>104.10603999999989</v>
      </c>
      <c r="D42">
        <f t="shared" si="1"/>
        <v>37.72083419368149</v>
      </c>
      <c r="E42">
        <f t="shared" si="2"/>
        <v>1.7782522556872144E-2</v>
      </c>
      <c r="F42" s="23">
        <f t="shared" si="3"/>
        <v>0.11166928365936499</v>
      </c>
      <c r="H42">
        <f t="shared" si="4"/>
        <v>-4.029539182870292</v>
      </c>
      <c r="I42">
        <f t="shared" si="5"/>
        <v>-2.192213600344286</v>
      </c>
      <c r="J42">
        <f t="shared" si="6"/>
        <v>18.531052236602125</v>
      </c>
    </row>
    <row r="43" spans="1:10" x14ac:dyDescent="0.25">
      <c r="A43">
        <v>2.0770900000000001</v>
      </c>
      <c r="B43">
        <v>2123.0473999999999</v>
      </c>
      <c r="C43" s="7">
        <f t="shared" si="0"/>
        <v>105.92265999999995</v>
      </c>
      <c r="D43">
        <f t="shared" si="1"/>
        <v>36.94698130554638</v>
      </c>
      <c r="E43">
        <f t="shared" si="2"/>
        <v>1.7402805658294006E-2</v>
      </c>
      <c r="F43" s="23">
        <f t="shared" si="3"/>
        <v>0.111479708257798</v>
      </c>
      <c r="H43">
        <f t="shared" si="4"/>
        <v>-4.0511238410306474</v>
      </c>
      <c r="I43">
        <f t="shared" si="5"/>
        <v>-2.1939126933632203</v>
      </c>
      <c r="J43">
        <f t="shared" si="6"/>
        <v>18.52935314358319</v>
      </c>
    </row>
    <row r="44" spans="1:10" x14ac:dyDescent="0.25">
      <c r="A44">
        <v>2.12615</v>
      </c>
      <c r="B44">
        <v>2124.8475199999998</v>
      </c>
      <c r="C44" s="7">
        <f t="shared" si="0"/>
        <v>107.72277999999983</v>
      </c>
      <c r="D44">
        <f t="shared" si="1"/>
        <v>36.156272040302667</v>
      </c>
      <c r="E44">
        <f t="shared" si="2"/>
        <v>1.7015937237841269E-2</v>
      </c>
      <c r="F44" s="23">
        <f t="shared" si="3"/>
        <v>0.11129233053427191</v>
      </c>
      <c r="H44">
        <f t="shared" si="4"/>
        <v>-4.0736048895112393</v>
      </c>
      <c r="I44">
        <f t="shared" si="5"/>
        <v>-2.1955949311227778</v>
      </c>
      <c r="J44">
        <f t="shared" si="6"/>
        <v>18.527670905823634</v>
      </c>
    </row>
    <row r="45" spans="1:10" x14ac:dyDescent="0.25">
      <c r="A45">
        <v>2.1763400000000002</v>
      </c>
      <c r="B45">
        <v>2126.63591</v>
      </c>
      <c r="C45" s="7">
        <f t="shared" si="0"/>
        <v>109.51116999999999</v>
      </c>
      <c r="D45">
        <f t="shared" si="1"/>
        <v>35.226861313869549</v>
      </c>
      <c r="E45">
        <f t="shared" si="2"/>
        <v>1.6564594413281373E-2</v>
      </c>
      <c r="F45" s="23">
        <f t="shared" si="3"/>
        <v>0.1111066412428495</v>
      </c>
      <c r="H45">
        <f t="shared" si="4"/>
        <v>-4.1004877280889565</v>
      </c>
      <c r="I45">
        <f t="shared" si="5"/>
        <v>-2.1972648069597742</v>
      </c>
      <c r="J45">
        <f t="shared" si="6"/>
        <v>18.526001029986638</v>
      </c>
    </row>
    <row r="46" spans="1:10" x14ac:dyDescent="0.25">
      <c r="A46">
        <v>2.2288999999999999</v>
      </c>
      <c r="B46">
        <v>2128.4670799999999</v>
      </c>
      <c r="C46" s="7">
        <f t="shared" si="0"/>
        <v>111.34233999999992</v>
      </c>
      <c r="D46">
        <f t="shared" si="1"/>
        <v>34.337422155122951</v>
      </c>
      <c r="E46">
        <f t="shared" si="2"/>
        <v>1.6132465696919753E-2</v>
      </c>
      <c r="F46" s="23">
        <f t="shared" si="3"/>
        <v>0.11091699121804954</v>
      </c>
      <c r="H46">
        <f t="shared" si="4"/>
        <v>-4.1269215344903536</v>
      </c>
      <c r="I46">
        <f t="shared" si="5"/>
        <v>-2.1989731842962152</v>
      </c>
      <c r="J46">
        <f t="shared" si="6"/>
        <v>18.524292652650196</v>
      </c>
    </row>
    <row r="47" spans="1:10" x14ac:dyDescent="0.25">
      <c r="A47">
        <v>2.2823199999999999</v>
      </c>
      <c r="B47">
        <v>2130.2749899999999</v>
      </c>
      <c r="C47" s="7">
        <f t="shared" si="0"/>
        <v>113.15024999999991</v>
      </c>
      <c r="D47">
        <f t="shared" si="1"/>
        <v>34.405617869812062</v>
      </c>
      <c r="E47">
        <f t="shared" si="2"/>
        <v>1.6150787119653533E-2</v>
      </c>
      <c r="F47" s="23">
        <f t="shared" si="3"/>
        <v>0.11073022615036665</v>
      </c>
      <c r="H47">
        <f t="shared" si="4"/>
        <v>-4.1257864924420895</v>
      </c>
      <c r="I47">
        <f t="shared" si="5"/>
        <v>-2.2006584309156159</v>
      </c>
      <c r="J47">
        <f t="shared" si="6"/>
        <v>18.522607406030794</v>
      </c>
    </row>
    <row r="48" spans="1:10" x14ac:dyDescent="0.25">
      <c r="A48">
        <v>2.3332099999999998</v>
      </c>
      <c r="B48">
        <v>2132.05593</v>
      </c>
      <c r="C48" s="7">
        <f t="shared" si="0"/>
        <v>114.93119000000002</v>
      </c>
      <c r="D48">
        <f t="shared" si="1"/>
        <v>34.173104850420671</v>
      </c>
      <c r="E48">
        <f t="shared" si="2"/>
        <v>1.6028240333460987E-2</v>
      </c>
      <c r="F48" s="23">
        <f t="shared" si="3"/>
        <v>0.11054670804823656</v>
      </c>
      <c r="H48">
        <f t="shared" si="4"/>
        <v>-4.1334030917198961</v>
      </c>
      <c r="I48">
        <f t="shared" si="5"/>
        <v>-2.2023171500665444</v>
      </c>
      <c r="J48">
        <f t="shared" si="6"/>
        <v>18.520948686879866</v>
      </c>
    </row>
    <row r="49" spans="1:10" x14ac:dyDescent="0.25">
      <c r="A49">
        <v>2.3856099999999998</v>
      </c>
      <c r="B49">
        <v>2133.8047299999998</v>
      </c>
      <c r="C49" s="7">
        <f t="shared" si="0"/>
        <v>116.67998999999986</v>
      </c>
      <c r="D49">
        <f t="shared" si="1"/>
        <v>33.794701986757232</v>
      </c>
      <c r="E49">
        <f t="shared" si="2"/>
        <v>1.5837766929477765E-2</v>
      </c>
      <c r="F49" s="23">
        <f t="shared" si="3"/>
        <v>0.11036694543591104</v>
      </c>
      <c r="H49">
        <f t="shared" si="4"/>
        <v>-4.1453578792083858</v>
      </c>
      <c r="I49">
        <f t="shared" si="5"/>
        <v>-2.2039445972538663</v>
      </c>
      <c r="J49">
        <f t="shared" si="6"/>
        <v>18.519321239692545</v>
      </c>
    </row>
    <row r="50" spans="1:10" x14ac:dyDescent="0.25">
      <c r="A50">
        <v>2.4373999999999998</v>
      </c>
      <c r="B50">
        <v>2135.5770000000002</v>
      </c>
      <c r="C50" s="7">
        <f t="shared" si="0"/>
        <v>118.45226000000025</v>
      </c>
      <c r="D50">
        <f t="shared" si="1"/>
        <v>32.586363636365199</v>
      </c>
      <c r="E50">
        <f t="shared" si="2"/>
        <v>1.5258809977989646E-2</v>
      </c>
      <c r="F50" s="23">
        <f t="shared" si="3"/>
        <v>0.11018521727520544</v>
      </c>
      <c r="H50">
        <f t="shared" si="4"/>
        <v>-4.1825982392603978</v>
      </c>
      <c r="I50">
        <f t="shared" si="5"/>
        <v>-2.2055925357696196</v>
      </c>
      <c r="J50">
        <f t="shared" si="6"/>
        <v>18.517673301176792</v>
      </c>
    </row>
    <row r="51" spans="1:10" x14ac:dyDescent="0.25">
      <c r="A51">
        <v>2.4934099999999999</v>
      </c>
      <c r="B51">
        <v>2137.31754</v>
      </c>
      <c r="C51" s="7">
        <f t="shared" si="0"/>
        <v>120.19280000000003</v>
      </c>
      <c r="D51">
        <f t="shared" si="1"/>
        <v>32.199047707959693</v>
      </c>
      <c r="E51">
        <f t="shared" si="2"/>
        <v>1.5065167952516636E-2</v>
      </c>
      <c r="F51" s="23">
        <f t="shared" si="3"/>
        <v>0.11000717922231926</v>
      </c>
      <c r="H51">
        <f t="shared" si="4"/>
        <v>-4.1953699579378458</v>
      </c>
      <c r="I51">
        <f t="shared" si="5"/>
        <v>-2.2072096496619831</v>
      </c>
      <c r="J51">
        <f t="shared" si="6"/>
        <v>18.516056187284427</v>
      </c>
    </row>
    <row r="52" spans="1:10" x14ac:dyDescent="0.25">
      <c r="A52">
        <v>2.5445099999999998</v>
      </c>
      <c r="B52">
        <v>2139.0258399999998</v>
      </c>
      <c r="C52" s="7">
        <f t="shared" si="0"/>
        <v>121.90109999999981</v>
      </c>
      <c r="D52">
        <f t="shared" si="1"/>
        <v>33.950308089842579</v>
      </c>
      <c r="E52">
        <f t="shared" si="2"/>
        <v>1.5871855054281431E-2</v>
      </c>
      <c r="F52" s="23">
        <f t="shared" si="3"/>
        <v>0.10983285824100913</v>
      </c>
      <c r="H52">
        <f t="shared" si="4"/>
        <v>-4.1432078606460472</v>
      </c>
      <c r="I52">
        <f t="shared" si="5"/>
        <v>-2.2087955392920708</v>
      </c>
      <c r="J52">
        <f t="shared" si="6"/>
        <v>18.514470297654341</v>
      </c>
    </row>
    <row r="53" spans="1:10" x14ac:dyDescent="0.25">
      <c r="A53">
        <v>2.5940300000000001</v>
      </c>
      <c r="B53">
        <v>2140.73362</v>
      </c>
      <c r="C53" s="7">
        <f t="shared" si="0"/>
        <v>123.60888</v>
      </c>
      <c r="D53">
        <f t="shared" si="1"/>
        <v>33.997057032681191</v>
      </c>
      <c r="E53">
        <f t="shared" si="2"/>
        <v>1.5881031023692333E-2</v>
      </c>
      <c r="F53" s="23">
        <f t="shared" si="3"/>
        <v>0.10965900416539782</v>
      </c>
      <c r="H53">
        <f t="shared" si="4"/>
        <v>-4.1426298993455344</v>
      </c>
      <c r="I53">
        <f t="shared" si="5"/>
        <v>-2.2103796901581938</v>
      </c>
      <c r="J53">
        <f t="shared" si="6"/>
        <v>18.512886146788219</v>
      </c>
    </row>
    <row r="54" spans="1:10" x14ac:dyDescent="0.25">
      <c r="A54">
        <v>2.6430500000000001</v>
      </c>
      <c r="B54">
        <v>2142.3759100000002</v>
      </c>
      <c r="C54" s="7">
        <f t="shared" si="0"/>
        <v>125.25117000000023</v>
      </c>
      <c r="D54">
        <f t="shared" si="1"/>
        <v>33.131003039515029</v>
      </c>
      <c r="E54">
        <f t="shared" si="2"/>
        <v>1.5464607721207538E-2</v>
      </c>
      <c r="F54" s="23">
        <f t="shared" si="3"/>
        <v>0.10949220611504681</v>
      </c>
      <c r="H54">
        <f t="shared" si="4"/>
        <v>-4.1692012387531374</v>
      </c>
      <c r="I54">
        <f t="shared" si="5"/>
        <v>-2.2119019092903223</v>
      </c>
      <c r="J54">
        <f t="shared" si="6"/>
        <v>18.511363927656088</v>
      </c>
    </row>
    <row r="55" spans="1:10" x14ac:dyDescent="0.25">
      <c r="A55">
        <v>2.6927300000000001</v>
      </c>
      <c r="B55">
        <v>2144.0036500000001</v>
      </c>
      <c r="C55" s="7">
        <f t="shared" si="0"/>
        <v>126.87891000000013</v>
      </c>
      <c r="D55">
        <f t="shared" si="1"/>
        <v>32.149482983634982</v>
      </c>
      <c r="E55">
        <f t="shared" si="2"/>
        <v>1.4995069147216695E-2</v>
      </c>
      <c r="F55" s="23">
        <f t="shared" si="3"/>
        <v>0.10932726107302965</v>
      </c>
      <c r="H55">
        <f t="shared" si="4"/>
        <v>-4.2000338554402337</v>
      </c>
      <c r="I55">
        <f t="shared" si="5"/>
        <v>-2.2134094997746407</v>
      </c>
      <c r="J55">
        <f t="shared" si="6"/>
        <v>18.509856337171769</v>
      </c>
    </row>
    <row r="56" spans="1:10" x14ac:dyDescent="0.25">
      <c r="A56">
        <v>2.7426599999999999</v>
      </c>
      <c r="B56">
        <v>2145.5783200000001</v>
      </c>
      <c r="C56" s="7">
        <f t="shared" si="0"/>
        <v>128.4535800000001</v>
      </c>
      <c r="D56">
        <f t="shared" si="1"/>
        <v>29.33567695961894</v>
      </c>
      <c r="E56">
        <f t="shared" si="2"/>
        <v>1.367261995806284E-2</v>
      </c>
      <c r="F56" s="23">
        <f t="shared" si="3"/>
        <v>0.10916804825921995</v>
      </c>
      <c r="H56">
        <f t="shared" si="4"/>
        <v>-4.2923599891074637</v>
      </c>
      <c r="I56">
        <f t="shared" si="5"/>
        <v>-2.2148668568453758</v>
      </c>
      <c r="J56">
        <f t="shared" si="6"/>
        <v>18.508398980101035</v>
      </c>
    </row>
    <row r="57" spans="1:10" x14ac:dyDescent="0.25">
      <c r="A57">
        <v>2.7979799999999999</v>
      </c>
      <c r="B57">
        <v>2147.09123</v>
      </c>
      <c r="C57" s="7">
        <f t="shared" si="0"/>
        <v>129.96649000000002</v>
      </c>
      <c r="D57">
        <f t="shared" si="1"/>
        <v>29.012164750958771</v>
      </c>
      <c r="E57">
        <f t="shared" si="2"/>
        <v>1.3512311142437469E-2</v>
      </c>
      <c r="F57" s="23">
        <f t="shared" si="3"/>
        <v>0.10901540729596118</v>
      </c>
      <c r="H57">
        <f t="shared" si="4"/>
        <v>-4.3041540726223477</v>
      </c>
      <c r="I57">
        <f t="shared" si="5"/>
        <v>-2.2162660554030591</v>
      </c>
      <c r="J57">
        <f t="shared" si="6"/>
        <v>18.506999781543353</v>
      </c>
    </row>
    <row r="58" spans="1:10" x14ac:dyDescent="0.25">
      <c r="A58">
        <v>2.8470599999999999</v>
      </c>
      <c r="B58">
        <v>2148.6071900000002</v>
      </c>
      <c r="C58" s="7">
        <f t="shared" si="0"/>
        <v>131.4824500000002</v>
      </c>
      <c r="D58">
        <f t="shared" si="1"/>
        <v>30.109771889629808</v>
      </c>
      <c r="E58">
        <f t="shared" si="2"/>
        <v>1.4013623350869362E-2</v>
      </c>
      <c r="F58" s="23">
        <f t="shared" si="3"/>
        <v>0.10886277949957425</v>
      </c>
      <c r="H58">
        <f t="shared" si="4"/>
        <v>-4.2677253260276764</v>
      </c>
      <c r="I58">
        <f t="shared" si="5"/>
        <v>-2.2176670935115355</v>
      </c>
      <c r="J58">
        <f t="shared" si="6"/>
        <v>18.505598743434877</v>
      </c>
    </row>
    <row r="59" spans="1:10" x14ac:dyDescent="0.25">
      <c r="A59">
        <v>2.8983699999999999</v>
      </c>
      <c r="B59">
        <v>2150.1139499999999</v>
      </c>
      <c r="C59" s="7">
        <f t="shared" si="0"/>
        <v>132.98920999999996</v>
      </c>
      <c r="D59">
        <f t="shared" si="1"/>
        <v>29.258429175266535</v>
      </c>
      <c r="E59">
        <f t="shared" si="2"/>
        <v>1.3607850493350148E-2</v>
      </c>
      <c r="F59" s="23">
        <f t="shared" si="3"/>
        <v>0.10871139537002207</v>
      </c>
      <c r="H59">
        <f t="shared" si="4"/>
        <v>-4.2971084106221999</v>
      </c>
      <c r="I59">
        <f t="shared" si="5"/>
        <v>-2.2190586571387159</v>
      </c>
      <c r="J59">
        <f t="shared" si="6"/>
        <v>18.504207179807697</v>
      </c>
    </row>
    <row r="60" spans="1:10" x14ac:dyDescent="0.25">
      <c r="A60">
        <v>2.9487899999999998</v>
      </c>
      <c r="B60">
        <v>2151.58365</v>
      </c>
      <c r="C60" s="7">
        <f t="shared" si="0"/>
        <v>134.45891000000006</v>
      </c>
      <c r="D60">
        <f t="shared" si="1"/>
        <v>28.954572446554561</v>
      </c>
      <c r="E60">
        <f t="shared" si="2"/>
        <v>1.3457330579061873E-2</v>
      </c>
      <c r="F60" s="23">
        <f t="shared" si="3"/>
        <v>0.10856403867553215</v>
      </c>
      <c r="H60">
        <f t="shared" si="4"/>
        <v>-4.3082312969406118</v>
      </c>
      <c r="I60">
        <f t="shared" si="5"/>
        <v>-2.2204150619042147</v>
      </c>
      <c r="J60">
        <f t="shared" si="6"/>
        <v>18.502850775042198</v>
      </c>
    </row>
    <row r="61" spans="1:10" x14ac:dyDescent="0.25">
      <c r="A61">
        <v>2.9994100000000001</v>
      </c>
      <c r="B61">
        <v>2153.0395199999998</v>
      </c>
      <c r="C61" s="7">
        <f t="shared" si="0"/>
        <v>135.91477999999984</v>
      </c>
      <c r="D61">
        <f t="shared" si="1"/>
        <v>28.892639568560643</v>
      </c>
      <c r="E61">
        <f t="shared" si="2"/>
        <v>1.3419465504544313E-2</v>
      </c>
      <c r="F61" s="23">
        <f t="shared" si="3"/>
        <v>0.10841836382184943</v>
      </c>
      <c r="H61">
        <f t="shared" si="4"/>
        <v>-4.3110489765071547</v>
      </c>
      <c r="I61">
        <f t="shared" si="5"/>
        <v>-2.2217577963738573</v>
      </c>
      <c r="J61">
        <f t="shared" si="6"/>
        <v>18.501508040572553</v>
      </c>
    </row>
    <row r="62" spans="1:10" x14ac:dyDescent="0.25">
      <c r="A62">
        <v>3.0489199999999999</v>
      </c>
      <c r="B62">
        <v>2154.47667</v>
      </c>
      <c r="C62" s="7">
        <f t="shared" si="0"/>
        <v>137.35193000000004</v>
      </c>
      <c r="D62">
        <f t="shared" si="1"/>
        <v>28.721352101507076</v>
      </c>
      <c r="E62">
        <f t="shared" si="2"/>
        <v>1.3331010960312268E-2</v>
      </c>
      <c r="F62" s="23">
        <f t="shared" si="3"/>
        <v>0.10827484948981629</v>
      </c>
      <c r="H62">
        <f t="shared" si="4"/>
        <v>-4.3176623066836362</v>
      </c>
      <c r="I62">
        <f t="shared" si="5"/>
        <v>-2.2230823819556864</v>
      </c>
      <c r="J62">
        <f t="shared" si="6"/>
        <v>18.500183454990726</v>
      </c>
    </row>
    <row r="63" spans="1:10" x14ac:dyDescent="0.25">
      <c r="A63">
        <v>3.1002900000000002</v>
      </c>
      <c r="B63">
        <v>2155.9369299999998</v>
      </c>
      <c r="C63" s="7">
        <f t="shared" si="0"/>
        <v>138.81218999999987</v>
      </c>
      <c r="D63">
        <f t="shared" si="1"/>
        <v>26.824965453707552</v>
      </c>
      <c r="E63">
        <f t="shared" si="2"/>
        <v>1.2442370219850334E-2</v>
      </c>
      <c r="F63" s="23">
        <f t="shared" si="3"/>
        <v>0.10812931905984884</v>
      </c>
      <c r="H63">
        <f t="shared" si="4"/>
        <v>-4.386647677677737</v>
      </c>
      <c r="I63">
        <f t="shared" si="5"/>
        <v>-2.2244273694656904</v>
      </c>
      <c r="J63">
        <f t="shared" si="6"/>
        <v>18.49883846748072</v>
      </c>
    </row>
    <row r="64" spans="1:10" x14ac:dyDescent="0.25">
      <c r="A64">
        <v>3.15747</v>
      </c>
      <c r="B64">
        <v>2157.38852</v>
      </c>
      <c r="C64" s="7">
        <f t="shared" si="0"/>
        <v>140.26378</v>
      </c>
      <c r="D64">
        <f t="shared" si="1"/>
        <v>27.137460553186269</v>
      </c>
      <c r="E64">
        <f t="shared" si="2"/>
        <v>1.2578847204205143E-2</v>
      </c>
      <c r="F64" s="23">
        <f t="shared" si="3"/>
        <v>0.10798494329888712</v>
      </c>
      <c r="H64">
        <f t="shared" si="4"/>
        <v>-4.3757386690943871</v>
      </c>
      <c r="I64">
        <f t="shared" si="5"/>
        <v>-2.2257634754761315</v>
      </c>
      <c r="J64">
        <f t="shared" si="6"/>
        <v>18.497502361470278</v>
      </c>
    </row>
    <row r="65" spans="1:10" x14ac:dyDescent="0.25">
      <c r="A65">
        <v>3.2080299999999999</v>
      </c>
      <c r="B65">
        <v>2158.8607200000001</v>
      </c>
      <c r="C65" s="7">
        <f t="shared" si="0"/>
        <v>141.73598000000015</v>
      </c>
      <c r="D65">
        <f t="shared" si="1"/>
        <v>28.682919621748052</v>
      </c>
      <c r="E65">
        <f t="shared" si="2"/>
        <v>1.3286137153742855E-2</v>
      </c>
      <c r="F65" s="23">
        <f t="shared" si="3"/>
        <v>0.10783881280950833</v>
      </c>
      <c r="H65">
        <f t="shared" si="4"/>
        <v>-4.3210341066143751</v>
      </c>
      <c r="I65">
        <f t="shared" si="5"/>
        <v>-2.2271176406926441</v>
      </c>
      <c r="J65">
        <f t="shared" si="6"/>
        <v>18.496148196253767</v>
      </c>
    </row>
    <row r="66" spans="1:10" x14ac:dyDescent="0.25">
      <c r="A66">
        <v>3.2589899999999998</v>
      </c>
      <c r="B66">
        <v>2160.3004099999998</v>
      </c>
      <c r="C66" s="7">
        <f t="shared" si="0"/>
        <v>143.17566999999985</v>
      </c>
      <c r="D66">
        <f t="shared" si="1"/>
        <v>28.125935535374257</v>
      </c>
      <c r="E66">
        <f t="shared" si="2"/>
        <v>1.3019455722537338E-2</v>
      </c>
      <c r="F66" s="23">
        <f t="shared" si="3"/>
        <v>0.10769619595125729</v>
      </c>
      <c r="H66">
        <f t="shared" si="4"/>
        <v>-4.3413104462600272</v>
      </c>
      <c r="I66">
        <f t="shared" si="5"/>
        <v>-2.2284410162304282</v>
      </c>
      <c r="J66">
        <f t="shared" si="6"/>
        <v>18.494824820715984</v>
      </c>
    </row>
    <row r="67" spans="1:10" x14ac:dyDescent="0.25">
      <c r="A67">
        <v>3.3082400000000001</v>
      </c>
      <c r="B67">
        <v>2161.67922</v>
      </c>
      <c r="C67" s="7">
        <f t="shared" ref="C67:C100" si="7">B67-$B$2</f>
        <v>144.55448000000001</v>
      </c>
      <c r="D67">
        <f t="shared" si="1"/>
        <v>28.358987550159487</v>
      </c>
      <c r="E67">
        <f t="shared" si="2"/>
        <v>1.3118962003141004E-2</v>
      </c>
      <c r="F67" s="23">
        <f t="shared" si="3"/>
        <v>0.10755987497844709</v>
      </c>
      <c r="H67">
        <f t="shared" si="4"/>
        <v>-4.3336966142102522</v>
      </c>
      <c r="I67">
        <f t="shared" si="5"/>
        <v>-2.2297076099245889</v>
      </c>
      <c r="J67">
        <f t="shared" si="6"/>
        <v>18.493558227021822</v>
      </c>
    </row>
    <row r="68" spans="1:10" x14ac:dyDescent="0.25">
      <c r="A68">
        <v>3.3561800000000002</v>
      </c>
      <c r="B68">
        <v>2163.0566199999998</v>
      </c>
      <c r="C68" s="7">
        <f t="shared" si="7"/>
        <v>145.93187999999986</v>
      </c>
      <c r="D68">
        <f t="shared" ref="D68:D100" si="8">(B69-B67)/(A69-A67)</f>
        <v>28.256921487604625</v>
      </c>
      <c r="E68">
        <f t="shared" ref="E68:E100" si="9">(1/B68)*D68</f>
        <v>1.3063422023416395E-2</v>
      </c>
      <c r="F68" s="23">
        <f t="shared" ref="F68:F100" si="10">((0.0125)/((0.0000008*B68*0.000000001)+(0.0000000245*0.000000001*B68^2)))*10^-9</f>
        <v>0.10742395168598626</v>
      </c>
      <c r="H68">
        <f t="shared" ref="H68:H100" si="11">LN(E68)</f>
        <v>-4.3379391662234479</v>
      </c>
      <c r="I68">
        <f t="shared" ref="I68:I100" si="12">LN((0.0125)/((0.0000008*B68)+(0.0000000245*B68^2)))</f>
        <v>-2.2309721079352629</v>
      </c>
      <c r="J68">
        <f t="shared" ref="J68:J100" si="13">LN(F68*10^9)</f>
        <v>18.492293729011148</v>
      </c>
    </row>
    <row r="69" spans="1:10" x14ac:dyDescent="0.25">
      <c r="A69">
        <v>3.4050400000000001</v>
      </c>
      <c r="B69">
        <v>2164.4144900000001</v>
      </c>
      <c r="C69" s="7">
        <f t="shared" si="7"/>
        <v>147.28975000000014</v>
      </c>
      <c r="D69">
        <f t="shared" si="8"/>
        <v>28.383374689828337</v>
      </c>
      <c r="E69">
        <f t="shared" si="9"/>
        <v>1.3113650283235877E-2</v>
      </c>
      <c r="F69" s="23">
        <f t="shared" si="10"/>
        <v>0.10729020767838884</v>
      </c>
      <c r="H69">
        <f t="shared" si="11"/>
        <v>-4.3341015849329336</v>
      </c>
      <c r="I69">
        <f t="shared" si="12"/>
        <v>-2.232217894662051</v>
      </c>
      <c r="J69">
        <f t="shared" si="13"/>
        <v>18.491047942284361</v>
      </c>
    </row>
    <row r="70" spans="1:10" x14ac:dyDescent="0.25">
      <c r="A70">
        <v>3.4529000000000001</v>
      </c>
      <c r="B70">
        <v>2165.80186</v>
      </c>
      <c r="C70" s="7">
        <f t="shared" si="7"/>
        <v>148.67712000000006</v>
      </c>
      <c r="D70">
        <f t="shared" si="8"/>
        <v>27.791297258737565</v>
      </c>
      <c r="E70">
        <f t="shared" si="9"/>
        <v>1.2831874315011238E-2</v>
      </c>
      <c r="F70" s="23">
        <f t="shared" si="10"/>
        <v>0.10715381586240418</v>
      </c>
      <c r="H70">
        <f t="shared" si="11"/>
        <v>-4.3558230225590604</v>
      </c>
      <c r="I70">
        <f t="shared" si="12"/>
        <v>-2.2334899453550392</v>
      </c>
      <c r="J70">
        <f t="shared" si="13"/>
        <v>18.489775891591371</v>
      </c>
    </row>
    <row r="71" spans="1:10" x14ac:dyDescent="0.25">
      <c r="A71">
        <v>3.5031699999999999</v>
      </c>
      <c r="B71">
        <v>2167.14165</v>
      </c>
      <c r="C71" s="7">
        <f t="shared" si="7"/>
        <v>150.01691000000005</v>
      </c>
      <c r="D71">
        <f t="shared" si="8"/>
        <v>26.566830936337922</v>
      </c>
      <c r="E71">
        <f t="shared" si="9"/>
        <v>1.2258926838648466E-2</v>
      </c>
      <c r="F71" s="23">
        <f t="shared" si="10"/>
        <v>0.10702234832725305</v>
      </c>
      <c r="H71">
        <f t="shared" si="11"/>
        <v>-4.4015008858576836</v>
      </c>
      <c r="I71">
        <f t="shared" si="12"/>
        <v>-2.2347176034575198</v>
      </c>
      <c r="J71">
        <f t="shared" si="13"/>
        <v>18.488548233488892</v>
      </c>
    </row>
    <row r="72" spans="1:10" x14ac:dyDescent="0.25">
      <c r="A72">
        <v>3.55233</v>
      </c>
      <c r="B72">
        <v>2168.4434000000001</v>
      </c>
      <c r="C72" s="7">
        <f t="shared" si="7"/>
        <v>151.31866000000014</v>
      </c>
      <c r="D72">
        <f t="shared" si="8"/>
        <v>26.492073109157808</v>
      </c>
      <c r="E72">
        <f t="shared" si="9"/>
        <v>1.2217092274189774E-2</v>
      </c>
      <c r="F72" s="23">
        <f t="shared" si="10"/>
        <v>0.10689484509343572</v>
      </c>
      <c r="H72">
        <f t="shared" si="11"/>
        <v>-4.4049193016551387</v>
      </c>
      <c r="I72">
        <f t="shared" si="12"/>
        <v>-2.2359096838777752</v>
      </c>
      <c r="J72">
        <f t="shared" si="13"/>
        <v>18.487356153068635</v>
      </c>
    </row>
    <row r="73" spans="1:10" x14ac:dyDescent="0.25">
      <c r="A73">
        <v>3.6021999999999998</v>
      </c>
      <c r="B73">
        <v>2169.7651599999999</v>
      </c>
      <c r="C73" s="7">
        <f t="shared" si="7"/>
        <v>152.64041999999995</v>
      </c>
      <c r="D73">
        <f t="shared" si="8"/>
        <v>26.96143617021189</v>
      </c>
      <c r="E73">
        <f t="shared" si="9"/>
        <v>1.2425969716562272E-2</v>
      </c>
      <c r="F73" s="23">
        <f t="shared" si="10"/>
        <v>0.10676561492766704</v>
      </c>
      <c r="H73">
        <f t="shared" si="11"/>
        <v>-4.3879666644462709</v>
      </c>
      <c r="I73">
        <f t="shared" si="12"/>
        <v>-2.2371193619016334</v>
      </c>
      <c r="J73">
        <f t="shared" si="13"/>
        <v>18.486146475044777</v>
      </c>
    </row>
    <row r="74" spans="1:10" x14ac:dyDescent="0.25">
      <c r="A74">
        <v>3.6500900000000001</v>
      </c>
      <c r="B74">
        <v>2171.07915</v>
      </c>
      <c r="C74" s="7">
        <f t="shared" si="7"/>
        <v>153.95441000000005</v>
      </c>
      <c r="D74">
        <f t="shared" si="8"/>
        <v>27.22413971272254</v>
      </c>
      <c r="E74">
        <f t="shared" si="9"/>
        <v>1.2539450582777022E-2</v>
      </c>
      <c r="F74" s="23">
        <f t="shared" si="10"/>
        <v>0.10663737659598976</v>
      </c>
      <c r="H74">
        <f t="shared" si="11"/>
        <v>-4.3788755579128633</v>
      </c>
      <c r="I74">
        <f t="shared" si="12"/>
        <v>-2.2383212039770193</v>
      </c>
      <c r="J74">
        <f t="shared" si="13"/>
        <v>18.484944632969391</v>
      </c>
    </row>
    <row r="75" spans="1:10" x14ac:dyDescent="0.25">
      <c r="A75">
        <v>3.6989700000000001</v>
      </c>
      <c r="B75">
        <v>2172.3996400000001</v>
      </c>
      <c r="C75" s="7">
        <f t="shared" si="7"/>
        <v>155.27490000000012</v>
      </c>
      <c r="D75">
        <f t="shared" si="8"/>
        <v>26.43768905021015</v>
      </c>
      <c r="E75">
        <f t="shared" si="9"/>
        <v>1.216980916559632E-2</v>
      </c>
      <c r="F75" s="23">
        <f t="shared" si="10"/>
        <v>0.1065087365247547</v>
      </c>
      <c r="H75">
        <f t="shared" si="11"/>
        <v>-4.408797052829037</v>
      </c>
      <c r="I75">
        <f t="shared" si="12"/>
        <v>-2.2395282641008993</v>
      </c>
      <c r="J75">
        <f t="shared" si="13"/>
        <v>18.483737572845513</v>
      </c>
    </row>
    <row r="76" spans="1:10" x14ac:dyDescent="0.25">
      <c r="A76">
        <v>3.7492700000000001</v>
      </c>
      <c r="B76">
        <v>2173.7012399999999</v>
      </c>
      <c r="C76" s="7">
        <f t="shared" si="7"/>
        <v>156.5764999999999</v>
      </c>
      <c r="D76">
        <f t="shared" si="8"/>
        <v>25.376146788989008</v>
      </c>
      <c r="E76">
        <f t="shared" si="9"/>
        <v>1.1674164932154618E-2</v>
      </c>
      <c r="F76" s="23">
        <f t="shared" si="10"/>
        <v>0.10638216436019539</v>
      </c>
      <c r="H76">
        <f t="shared" si="11"/>
        <v>-4.4503770041390736</v>
      </c>
      <c r="I76">
        <f t="shared" si="12"/>
        <v>-2.2407173443194215</v>
      </c>
      <c r="J76">
        <f t="shared" si="13"/>
        <v>18.482548492626989</v>
      </c>
    </row>
    <row r="77" spans="1:10" x14ac:dyDescent="0.25">
      <c r="A77">
        <v>3.8014299999999999</v>
      </c>
      <c r="B77">
        <v>2174.9996799999999</v>
      </c>
      <c r="C77" s="7">
        <f t="shared" si="7"/>
        <v>157.87493999999992</v>
      </c>
      <c r="D77">
        <f t="shared" si="8"/>
        <v>24.599330668402303</v>
      </c>
      <c r="E77">
        <f t="shared" si="9"/>
        <v>1.1310038752926301E-2</v>
      </c>
      <c r="F77" s="23">
        <f t="shared" si="10"/>
        <v>0.10625612415778105</v>
      </c>
      <c r="H77">
        <f t="shared" si="11"/>
        <v>-4.4820645624297129</v>
      </c>
      <c r="I77">
        <f t="shared" si="12"/>
        <v>-2.2419028337066247</v>
      </c>
      <c r="J77">
        <f t="shared" si="13"/>
        <v>18.481363003239785</v>
      </c>
    </row>
    <row r="78" spans="1:10" x14ac:dyDescent="0.25">
      <c r="A78">
        <v>3.85684</v>
      </c>
      <c r="B78">
        <v>2176.3473899999999</v>
      </c>
      <c r="C78" s="7">
        <f t="shared" si="7"/>
        <v>159.22264999999993</v>
      </c>
      <c r="D78">
        <f t="shared" si="8"/>
        <v>25.088085347431985</v>
      </c>
      <c r="E78">
        <f t="shared" si="9"/>
        <v>1.1527610648331278E-2</v>
      </c>
      <c r="F78" s="23">
        <f t="shared" si="10"/>
        <v>0.10612553805644284</v>
      </c>
      <c r="H78">
        <f t="shared" si="11"/>
        <v>-4.4630101952887271</v>
      </c>
      <c r="I78">
        <f t="shared" si="12"/>
        <v>-2.2431325643381035</v>
      </c>
      <c r="J78">
        <f t="shared" si="13"/>
        <v>18.480133272608306</v>
      </c>
    </row>
    <row r="79" spans="1:10" x14ac:dyDescent="0.25">
      <c r="A79">
        <v>3.9073500000000001</v>
      </c>
      <c r="B79">
        <v>2177.6570099999999</v>
      </c>
      <c r="C79" s="7">
        <f t="shared" si="7"/>
        <v>160.53226999999993</v>
      </c>
      <c r="D79">
        <f t="shared" si="8"/>
        <v>26.298354735151985</v>
      </c>
      <c r="E79">
        <f t="shared" si="9"/>
        <v>1.2076444827806922E-2</v>
      </c>
      <c r="F79" s="23">
        <f t="shared" si="10"/>
        <v>0.10599887316741255</v>
      </c>
      <c r="H79">
        <f t="shared" si="11"/>
        <v>-4.4164984321247625</v>
      </c>
      <c r="I79">
        <f t="shared" si="12"/>
        <v>-2.2443268154226819</v>
      </c>
      <c r="J79">
        <f t="shared" si="13"/>
        <v>18.478939021523729</v>
      </c>
    </row>
    <row r="80" spans="1:10" x14ac:dyDescent="0.25">
      <c r="A80">
        <v>3.9565199999999998</v>
      </c>
      <c r="B80">
        <v>2178.9688099999998</v>
      </c>
      <c r="C80" s="7">
        <f t="shared" si="7"/>
        <v>161.84406999999987</v>
      </c>
      <c r="D80">
        <f t="shared" si="8"/>
        <v>25.965568713306126</v>
      </c>
      <c r="E80">
        <f t="shared" si="9"/>
        <v>1.1916448089638387E-2</v>
      </c>
      <c r="F80" s="23">
        <f t="shared" si="10"/>
        <v>0.10587222463528817</v>
      </c>
      <c r="H80">
        <f t="shared" si="11"/>
        <v>-4.4298356408066963</v>
      </c>
      <c r="I80">
        <f t="shared" si="12"/>
        <v>-2.2455223399517239</v>
      </c>
      <c r="J80">
        <f t="shared" si="13"/>
        <v>18.477743496994687</v>
      </c>
    </row>
    <row r="81" spans="1:10" x14ac:dyDescent="0.25">
      <c r="A81">
        <v>4.0078399999999998</v>
      </c>
      <c r="B81">
        <v>2180.26629</v>
      </c>
      <c r="C81" s="7">
        <f t="shared" si="7"/>
        <v>163.14155000000005</v>
      </c>
      <c r="D81">
        <f t="shared" si="8"/>
        <v>25.493126472902027</v>
      </c>
      <c r="E81">
        <f t="shared" si="9"/>
        <v>1.1692666437044268E-2</v>
      </c>
      <c r="F81" s="23">
        <f t="shared" si="10"/>
        <v>0.10574718178730151</v>
      </c>
      <c r="H81">
        <f t="shared" si="11"/>
        <v>-4.4487934339524555</v>
      </c>
      <c r="I81">
        <f t="shared" si="12"/>
        <v>-2.2467041111763311</v>
      </c>
      <c r="J81">
        <f t="shared" si="13"/>
        <v>18.476561725770079</v>
      </c>
    </row>
    <row r="82" spans="1:10" x14ac:dyDescent="0.25">
      <c r="A82">
        <v>4.0583600000000004</v>
      </c>
      <c r="B82">
        <v>2181.5650300000002</v>
      </c>
      <c r="C82" s="7">
        <f t="shared" si="7"/>
        <v>164.44029000000023</v>
      </c>
      <c r="D82">
        <f t="shared" si="8"/>
        <v>25.818704180699982</v>
      </c>
      <c r="E82">
        <f t="shared" si="9"/>
        <v>1.1834945933608029E-2</v>
      </c>
      <c r="F82" s="23">
        <f t="shared" si="10"/>
        <v>0.10562223923144964</v>
      </c>
      <c r="H82">
        <f t="shared" si="11"/>
        <v>-4.4366986043740662</v>
      </c>
      <c r="I82">
        <f t="shared" si="12"/>
        <v>-2.2478863311001196</v>
      </c>
      <c r="J82">
        <f t="shared" si="13"/>
        <v>18.475379505846291</v>
      </c>
    </row>
    <row r="83" spans="1:10" x14ac:dyDescent="0.25">
      <c r="A83">
        <v>4.1087800000000003</v>
      </c>
      <c r="B83">
        <v>2182.8724299999999</v>
      </c>
      <c r="C83" s="7">
        <f t="shared" si="7"/>
        <v>165.74768999999992</v>
      </c>
      <c r="D83">
        <f t="shared" si="8"/>
        <v>25.808771753344843</v>
      </c>
      <c r="E83">
        <f t="shared" si="9"/>
        <v>1.1823307399299024E-2</v>
      </c>
      <c r="F83" s="23">
        <f t="shared" si="10"/>
        <v>0.10549668708250171</v>
      </c>
      <c r="H83">
        <f t="shared" si="11"/>
        <v>-4.4376824923292855</v>
      </c>
      <c r="I83">
        <f t="shared" si="12"/>
        <v>-2.249075728620666</v>
      </c>
      <c r="J83">
        <f t="shared" si="13"/>
        <v>18.474190108325747</v>
      </c>
    </row>
    <row r="84" spans="1:10" x14ac:dyDescent="0.25">
      <c r="A84">
        <v>4.1577700000000002</v>
      </c>
      <c r="B84">
        <v>2184.1306800000002</v>
      </c>
      <c r="C84" s="7">
        <f t="shared" si="7"/>
        <v>167.00594000000024</v>
      </c>
      <c r="D84">
        <f t="shared" si="8"/>
        <v>24.650293912523786</v>
      </c>
      <c r="E84">
        <f t="shared" si="9"/>
        <v>1.1286089306947415E-2</v>
      </c>
      <c r="F84" s="23">
        <f t="shared" si="10"/>
        <v>0.10537606618598683</v>
      </c>
      <c r="H84">
        <f t="shared" si="11"/>
        <v>-4.4841843463930067</v>
      </c>
      <c r="I84">
        <f t="shared" si="12"/>
        <v>-2.2502197446948222</v>
      </c>
      <c r="J84">
        <f t="shared" si="13"/>
        <v>18.47304609225159</v>
      </c>
    </row>
    <row r="85" spans="1:10" x14ac:dyDescent="0.25">
      <c r="A85">
        <v>4.2091500000000002</v>
      </c>
      <c r="B85">
        <v>2185.3465799999999</v>
      </c>
      <c r="C85" s="7">
        <f t="shared" si="7"/>
        <v>168.22183999999993</v>
      </c>
      <c r="D85">
        <f t="shared" si="8"/>
        <v>22.238758419803553</v>
      </c>
      <c r="E85">
        <f t="shared" si="9"/>
        <v>1.017630732961522E-2</v>
      </c>
      <c r="F85" s="23">
        <f t="shared" si="10"/>
        <v>0.1052597015698173</v>
      </c>
      <c r="H85">
        <f t="shared" si="11"/>
        <v>-4.5876930714238346</v>
      </c>
      <c r="I85">
        <f t="shared" si="12"/>
        <v>-2.2513246342323141</v>
      </c>
      <c r="J85">
        <f t="shared" si="13"/>
        <v>18.471941202714095</v>
      </c>
    </row>
    <row r="86" spans="1:10" x14ac:dyDescent="0.25">
      <c r="A86">
        <v>4.2676299999999996</v>
      </c>
      <c r="B86">
        <v>2186.5738299999998</v>
      </c>
      <c r="C86" s="7">
        <f t="shared" si="7"/>
        <v>169.44908999999984</v>
      </c>
      <c r="D86">
        <f t="shared" si="8"/>
        <v>21.562454808388619</v>
      </c>
      <c r="E86">
        <f t="shared" si="9"/>
        <v>9.861297392546136E-3</v>
      </c>
      <c r="F86" s="23">
        <f t="shared" si="10"/>
        <v>0.1051424460809673</v>
      </c>
      <c r="H86">
        <f t="shared" si="11"/>
        <v>-4.6191375376295341</v>
      </c>
      <c r="I86">
        <f t="shared" si="12"/>
        <v>-2.252439218872234</v>
      </c>
      <c r="J86">
        <f t="shared" si="13"/>
        <v>18.470826618074177</v>
      </c>
    </row>
    <row r="87" spans="1:10" x14ac:dyDescent="0.25">
      <c r="A87">
        <v>4.3197900000000002</v>
      </c>
      <c r="B87">
        <v>2187.73225</v>
      </c>
      <c r="C87" s="7">
        <f t="shared" si="7"/>
        <v>170.60751000000005</v>
      </c>
      <c r="D87">
        <f t="shared" si="8"/>
        <v>22.542597833513131</v>
      </c>
      <c r="E87">
        <f t="shared" si="9"/>
        <v>1.0304093580698977E-2</v>
      </c>
      <c r="F87" s="23">
        <f t="shared" si="10"/>
        <v>0.10503194649955749</v>
      </c>
      <c r="H87">
        <f t="shared" si="11"/>
        <v>-4.5752140276836064</v>
      </c>
      <c r="I87">
        <f t="shared" si="12"/>
        <v>-2.2534907227232441</v>
      </c>
      <c r="J87">
        <f t="shared" si="13"/>
        <v>18.469775114223168</v>
      </c>
    </row>
    <row r="88" spans="1:10" x14ac:dyDescent="0.25">
      <c r="A88">
        <v>4.3700999999999999</v>
      </c>
      <c r="B88">
        <v>2188.8837699999999</v>
      </c>
      <c r="C88" s="7">
        <f t="shared" si="7"/>
        <v>171.75902999999994</v>
      </c>
      <c r="D88">
        <f t="shared" si="8"/>
        <v>23.396556931441822</v>
      </c>
      <c r="E88">
        <f t="shared" si="9"/>
        <v>1.0688807351082795E-2</v>
      </c>
      <c r="F88" s="23">
        <f t="shared" si="10"/>
        <v>0.10492227765105955</v>
      </c>
      <c r="H88">
        <f t="shared" si="11"/>
        <v>-4.5385581269528688</v>
      </c>
      <c r="I88">
        <f t="shared" si="12"/>
        <v>-2.2545354157644613</v>
      </c>
      <c r="J88">
        <f t="shared" si="13"/>
        <v>18.468730421181949</v>
      </c>
    </row>
    <row r="89" spans="1:10" x14ac:dyDescent="0.25">
      <c r="A89">
        <v>4.4191200000000004</v>
      </c>
      <c r="B89">
        <v>2190.0562300000001</v>
      </c>
      <c r="C89" s="7">
        <f t="shared" si="7"/>
        <v>172.93149000000017</v>
      </c>
      <c r="D89">
        <f t="shared" si="8"/>
        <v>24.025560401663927</v>
      </c>
      <c r="E89">
        <f t="shared" si="9"/>
        <v>1.0970293854813001E-2</v>
      </c>
      <c r="F89" s="23">
        <f t="shared" si="10"/>
        <v>0.10481079090004183</v>
      </c>
      <c r="H89">
        <f t="shared" si="11"/>
        <v>-4.5125642179240497</v>
      </c>
      <c r="I89">
        <f t="shared" si="12"/>
        <v>-2.2555985457924392</v>
      </c>
      <c r="J89">
        <f t="shared" si="13"/>
        <v>18.467667291153973</v>
      </c>
    </row>
    <row r="90" spans="1:10" x14ac:dyDescent="0.25">
      <c r="A90">
        <v>4.4686899999999996</v>
      </c>
      <c r="B90">
        <v>2191.25245</v>
      </c>
      <c r="C90" s="7">
        <f t="shared" si="7"/>
        <v>174.12770999999998</v>
      </c>
      <c r="D90">
        <f t="shared" si="8"/>
        <v>23.340473176902449</v>
      </c>
      <c r="E90">
        <f t="shared" si="9"/>
        <v>1.0651658678990844E-2</v>
      </c>
      <c r="F90" s="23">
        <f t="shared" si="10"/>
        <v>0.10469722789497471</v>
      </c>
      <c r="H90">
        <f t="shared" si="11"/>
        <v>-4.5420396544474366</v>
      </c>
      <c r="I90">
        <f t="shared" si="12"/>
        <v>-2.2566826381039644</v>
      </c>
      <c r="J90">
        <f t="shared" si="13"/>
        <v>18.466583198842446</v>
      </c>
    </row>
    <row r="91" spans="1:10" x14ac:dyDescent="0.25">
      <c r="A91">
        <v>4.5218299999999996</v>
      </c>
      <c r="B91">
        <v>2192.4535299999998</v>
      </c>
      <c r="C91" s="7">
        <f t="shared" si="7"/>
        <v>175.3287899999998</v>
      </c>
      <c r="D91">
        <f t="shared" si="8"/>
        <v>22.624369747897532</v>
      </c>
      <c r="E91">
        <f t="shared" si="9"/>
        <v>1.0319201496552374E-2</v>
      </c>
      <c r="F91" s="23">
        <f t="shared" si="10"/>
        <v>0.10458338910409344</v>
      </c>
      <c r="H91">
        <f t="shared" si="11"/>
        <v>-4.5737488962873512</v>
      </c>
      <c r="I91">
        <f t="shared" si="12"/>
        <v>-2.2577705439381632</v>
      </c>
      <c r="J91">
        <f t="shared" si="13"/>
        <v>18.465495293008249</v>
      </c>
    </row>
    <row r="92" spans="1:10" x14ac:dyDescent="0.25">
      <c r="A92">
        <v>4.5757899999999996</v>
      </c>
      <c r="B92">
        <v>2193.6755199999998</v>
      </c>
      <c r="C92" s="7">
        <f t="shared" si="7"/>
        <v>176.5507799999998</v>
      </c>
      <c r="D92">
        <f t="shared" si="8"/>
        <v>22.200538983366965</v>
      </c>
      <c r="E92">
        <f t="shared" si="9"/>
        <v>1.012024740257254E-2</v>
      </c>
      <c r="F92" s="23">
        <f t="shared" si="10"/>
        <v>0.10446775889795318</v>
      </c>
      <c r="H92">
        <f t="shared" si="11"/>
        <v>-4.5932171685271186</v>
      </c>
      <c r="I92">
        <f t="shared" si="12"/>
        <v>-2.2588767824739224</v>
      </c>
      <c r="J92">
        <f t="shared" si="13"/>
        <v>18.464389054472488</v>
      </c>
    </row>
    <row r="93" spans="1:10" x14ac:dyDescent="0.25">
      <c r="A93">
        <v>4.6294399999999998</v>
      </c>
      <c r="B93">
        <v>2194.8425299999999</v>
      </c>
      <c r="C93" s="7">
        <f t="shared" si="7"/>
        <v>177.71778999999992</v>
      </c>
      <c r="D93">
        <f t="shared" si="8"/>
        <v>22.259609868047633</v>
      </c>
      <c r="E93">
        <f t="shared" si="9"/>
        <v>1.0141779906209323E-2</v>
      </c>
      <c r="F93" s="23">
        <f t="shared" si="10"/>
        <v>0.10435751007564098</v>
      </c>
      <c r="H93">
        <f t="shared" si="11"/>
        <v>-4.5910917630665038</v>
      </c>
      <c r="I93">
        <f t="shared" si="12"/>
        <v>-2.2599326779897977</v>
      </c>
      <c r="J93">
        <f t="shared" si="13"/>
        <v>18.463333158956612</v>
      </c>
    </row>
    <row r="94" spans="1:10" x14ac:dyDescent="0.25">
      <c r="A94">
        <v>4.6803699999999999</v>
      </c>
      <c r="B94">
        <v>2196.0034300000002</v>
      </c>
      <c r="C94" s="7">
        <f t="shared" si="7"/>
        <v>178.87869000000023</v>
      </c>
      <c r="D94">
        <f t="shared" si="8"/>
        <v>21.529373848988879</v>
      </c>
      <c r="E94">
        <f t="shared" si="9"/>
        <v>9.8038889898222417E-3</v>
      </c>
      <c r="F94" s="23">
        <f t="shared" si="10"/>
        <v>0.10424801154122471</v>
      </c>
      <c r="H94">
        <f t="shared" si="11"/>
        <v>-4.6249761363279234</v>
      </c>
      <c r="I94">
        <f t="shared" si="12"/>
        <v>-2.2609824924302226</v>
      </c>
      <c r="J94">
        <f t="shared" si="13"/>
        <v>18.462283344516187</v>
      </c>
    </row>
    <row r="95" spans="1:10" x14ac:dyDescent="0.25">
      <c r="A95">
        <v>4.7380399999999998</v>
      </c>
      <c r="B95">
        <v>2197.1806200000001</v>
      </c>
      <c r="C95" s="7">
        <f t="shared" si="7"/>
        <v>180.05588000000012</v>
      </c>
      <c r="D95">
        <f t="shared" si="8"/>
        <v>20.611538461537048</v>
      </c>
      <c r="E95">
        <f t="shared" si="9"/>
        <v>9.3809030873106131E-3</v>
      </c>
      <c r="F95" s="23">
        <f t="shared" si="10"/>
        <v>0.10413715239251504</v>
      </c>
      <c r="H95">
        <f t="shared" si="11"/>
        <v>-4.6690792426335452</v>
      </c>
      <c r="I95">
        <f t="shared" si="12"/>
        <v>-2.2620464756531664</v>
      </c>
      <c r="J95">
        <f t="shared" si="13"/>
        <v>18.461219361293246</v>
      </c>
    </row>
    <row r="96" spans="1:10" x14ac:dyDescent="0.25">
      <c r="A96">
        <v>4.7921699999999996</v>
      </c>
      <c r="B96">
        <v>2198.3078</v>
      </c>
      <c r="C96" s="7">
        <f t="shared" si="7"/>
        <v>181.18306000000007</v>
      </c>
      <c r="D96">
        <f t="shared" si="8"/>
        <v>19.894825488909927</v>
      </c>
      <c r="E96">
        <f t="shared" si="9"/>
        <v>9.0500636393638437E-3</v>
      </c>
      <c r="F96" s="23">
        <f t="shared" si="10"/>
        <v>0.10403116846527451</v>
      </c>
      <c r="H96">
        <f t="shared" si="11"/>
        <v>-4.7049834893211209</v>
      </c>
      <c r="I96">
        <f t="shared" si="12"/>
        <v>-2.2630647279593883</v>
      </c>
      <c r="J96">
        <f t="shared" si="13"/>
        <v>18.460201108987022</v>
      </c>
    </row>
    <row r="97" spans="1:10" x14ac:dyDescent="0.25">
      <c r="A97">
        <v>4.8449099999999996</v>
      </c>
      <c r="B97">
        <v>2199.3067799999999</v>
      </c>
      <c r="C97" s="7">
        <f t="shared" si="7"/>
        <v>182.18203999999992</v>
      </c>
      <c r="D97">
        <f t="shared" si="8"/>
        <v>19.679514154553264</v>
      </c>
      <c r="E97">
        <f t="shared" si="9"/>
        <v>8.9480532381904752E-3</v>
      </c>
      <c r="F97" s="23">
        <f t="shared" si="10"/>
        <v>0.10393737382020768</v>
      </c>
      <c r="H97">
        <f t="shared" si="11"/>
        <v>-4.7163192856412346</v>
      </c>
      <c r="I97">
        <f t="shared" si="12"/>
        <v>-2.2639667360265268</v>
      </c>
      <c r="J97">
        <f t="shared" si="13"/>
        <v>18.459299100919885</v>
      </c>
    </row>
    <row r="98" spans="1:10" x14ac:dyDescent="0.25">
      <c r="A98">
        <v>4.8967299999999998</v>
      </c>
      <c r="B98">
        <v>2200.3654900000001</v>
      </c>
      <c r="C98" s="7">
        <f t="shared" si="7"/>
        <v>183.24075000000016</v>
      </c>
      <c r="D98">
        <f t="shared" si="8"/>
        <v>19.599358009831104</v>
      </c>
      <c r="E98">
        <f t="shared" si="9"/>
        <v>8.9073193062263033E-3</v>
      </c>
      <c r="F98" s="23">
        <f t="shared" si="10"/>
        <v>0.1038381094872642</v>
      </c>
      <c r="H98">
        <f t="shared" si="11"/>
        <v>-4.7208819462666529</v>
      </c>
      <c r="I98">
        <f t="shared" si="12"/>
        <v>-2.2649222322084195</v>
      </c>
      <c r="J98">
        <f t="shared" si="13"/>
        <v>18.458343604737991</v>
      </c>
    </row>
    <row r="99" spans="1:10" x14ac:dyDescent="0.25">
      <c r="A99">
        <v>4.9446000000000003</v>
      </c>
      <c r="B99">
        <v>2201.26064</v>
      </c>
      <c r="C99" s="7">
        <f t="shared" si="7"/>
        <v>184.13589999999999</v>
      </c>
      <c r="D99">
        <f t="shared" si="8"/>
        <v>24.841445581781901</v>
      </c>
      <c r="E99">
        <f t="shared" si="9"/>
        <v>1.12850996062792E-2</v>
      </c>
      <c r="F99" s="23">
        <f t="shared" si="10"/>
        <v>0.10375429139684009</v>
      </c>
      <c r="H99">
        <f t="shared" si="11"/>
        <v>-4.4842720423201152</v>
      </c>
      <c r="I99">
        <f t="shared" si="12"/>
        <v>-2.2657297578656395</v>
      </c>
      <c r="J99">
        <f t="shared" si="13"/>
        <v>18.457536079080771</v>
      </c>
    </row>
    <row r="100" spans="1:10" x14ac:dyDescent="0.25">
      <c r="A100">
        <v>4.99247</v>
      </c>
      <c r="B100">
        <v>2202.7438099999999</v>
      </c>
      <c r="C100" s="7">
        <f t="shared" si="7"/>
        <v>185.61906999999997</v>
      </c>
      <c r="D100">
        <f t="shared" si="8"/>
        <v>445.18477531043965</v>
      </c>
      <c r="E100">
        <f t="shared" si="9"/>
        <v>0.20210465388185095</v>
      </c>
      <c r="F100" s="23">
        <f t="shared" si="10"/>
        <v>0.10361563679838987</v>
      </c>
      <c r="H100">
        <f t="shared" si="11"/>
        <v>-1.5989696272184406</v>
      </c>
      <c r="I100">
        <f t="shared" si="12"/>
        <v>-2.2670670261988044</v>
      </c>
      <c r="J100">
        <f t="shared" si="13"/>
        <v>18.456198810747608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3BE65-B280-4B35-BD62-312424EC3CD4}">
  <dimension ref="A1:J98"/>
  <sheetViews>
    <sheetView zoomScale="85" zoomScaleNormal="85" workbookViewId="0">
      <pane ySplit="1" topLeftCell="A2" activePane="bottomLeft" state="frozen"/>
      <selection pane="bottomLeft" activeCell="C13" sqref="C13"/>
    </sheetView>
  </sheetViews>
  <sheetFormatPr defaultRowHeight="15" x14ac:dyDescent="0.25"/>
  <cols>
    <col min="2" max="2" width="15" customWidth="1"/>
    <col min="3" max="3" width="20.85546875" style="7" bestFit="1" customWidth="1"/>
    <col min="5" max="5" width="14.7109375" customWidth="1"/>
    <col min="6" max="6" width="18.7109375" style="23" bestFit="1" customWidth="1"/>
    <col min="8" max="8" width="14.5703125" customWidth="1"/>
    <col min="9" max="9" width="16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3337.96967</v>
      </c>
      <c r="C2" s="7">
        <f>B2-$B$2</f>
        <v>0</v>
      </c>
    </row>
    <row r="3" spans="1:10" x14ac:dyDescent="0.25">
      <c r="A3">
        <v>5.6189999999999997E-2</v>
      </c>
      <c r="B3">
        <v>3345.2982999999999</v>
      </c>
      <c r="C3" s="7">
        <f t="shared" ref="C3:C66" si="0">B3-$B$2</f>
        <v>7.3286299999999756</v>
      </c>
      <c r="D3" s="5">
        <f>(B4-B2)/(A4-A2)</f>
        <v>127.34324516983131</v>
      </c>
      <c r="E3" s="5">
        <f>(1/B3)*D3</f>
        <v>3.8066334822766425E-2</v>
      </c>
      <c r="F3" s="23">
        <f>((0.032)/((0.0000008*B3*0.000000001)+(0.0000000245*0.000000001*B3^2)))*10^-9</f>
        <v>0.11558344968316975</v>
      </c>
      <c r="H3">
        <f>LN(E3)</f>
        <v>-3.2684249879067959</v>
      </c>
      <c r="I3">
        <f>LN((0.032)/((0.0000008*B3)+(0.0000000245*B3^2)))</f>
        <v>-2.1577625018242066</v>
      </c>
      <c r="J3">
        <f>LN(F3*10^9)</f>
        <v>18.565503335122205</v>
      </c>
    </row>
    <row r="4" spans="1:10" x14ac:dyDescent="0.25">
      <c r="A4">
        <v>0.10802</v>
      </c>
      <c r="B4">
        <v>3351.72516</v>
      </c>
      <c r="C4" s="7">
        <f t="shared" si="0"/>
        <v>13.755490000000009</v>
      </c>
      <c r="D4">
        <f t="shared" ref="D4:D67" si="1">(B5-B3)/(A5-A3)</f>
        <v>127.4913168601757</v>
      </c>
      <c r="E4">
        <f t="shared" ref="E4:E67" si="2">(1/B4)*D4</f>
        <v>3.8037521208981143E-2</v>
      </c>
      <c r="F4" s="23">
        <f t="shared" ref="F4:F67" si="3">((0.032)/((0.0000008*B4*0.000000001)+(0.0000000245*0.000000001*B4^2)))*10^-9</f>
        <v>0.11514275136829491</v>
      </c>
      <c r="H4">
        <f t="shared" ref="H4:H67" si="4">LN(E4)</f>
        <v>-3.2691822061783644</v>
      </c>
      <c r="I4">
        <f>LN((0.032)/((0.0000008*B4)+(0.0000000245*B4^2)))</f>
        <v>-2.1615826041688813</v>
      </c>
      <c r="J4">
        <f t="shared" ref="J4:J67" si="5">LN(F4*10^9)</f>
        <v>18.561683232777529</v>
      </c>
    </row>
    <row r="5" spans="1:10" x14ac:dyDescent="0.25">
      <c r="A5">
        <v>0.15695999999999999</v>
      </c>
      <c r="B5">
        <v>3358.1455999999998</v>
      </c>
      <c r="C5" s="7">
        <f t="shared" si="0"/>
        <v>20.17592999999988</v>
      </c>
      <c r="D5">
        <f t="shared" si="1"/>
        <v>126.43760649493971</v>
      </c>
      <c r="E5">
        <f t="shared" si="2"/>
        <v>3.765101980537703E-2</v>
      </c>
      <c r="F5" s="23">
        <f t="shared" si="3"/>
        <v>0.11470500519418535</v>
      </c>
      <c r="H5">
        <f t="shared" si="4"/>
        <v>-3.2793952386388687</v>
      </c>
      <c r="I5">
        <f t="shared" ref="I5:I67" si="6">LN((0.032)/((0.0000008*B5)+(0.0000000245*B5^2)))</f>
        <v>-2.1653916185348501</v>
      </c>
      <c r="J5">
        <f t="shared" si="5"/>
        <v>18.557874218411563</v>
      </c>
    </row>
    <row r="6" spans="1:10" x14ac:dyDescent="0.25">
      <c r="A6">
        <v>0.20779</v>
      </c>
      <c r="B6">
        <v>3364.3398400000001</v>
      </c>
      <c r="C6" s="7">
        <f t="shared" si="0"/>
        <v>26.370170000000144</v>
      </c>
      <c r="D6">
        <f t="shared" si="1"/>
        <v>122.7491804907124</v>
      </c>
      <c r="E6">
        <f t="shared" si="2"/>
        <v>3.6485368996109623E-2</v>
      </c>
      <c r="F6" s="23">
        <f t="shared" si="3"/>
        <v>0.11428504303750375</v>
      </c>
      <c r="H6">
        <f t="shared" si="4"/>
        <v>-3.3108439481769509</v>
      </c>
      <c r="I6">
        <f t="shared" si="6"/>
        <v>-2.1690595738086138</v>
      </c>
      <c r="J6">
        <f t="shared" si="5"/>
        <v>18.554206263137797</v>
      </c>
    </row>
    <row r="7" spans="1:10" x14ac:dyDescent="0.25">
      <c r="A7">
        <v>0.25763000000000003</v>
      </c>
      <c r="B7">
        <v>3370.5027599999999</v>
      </c>
      <c r="C7" s="7">
        <f t="shared" si="0"/>
        <v>32.533089999999902</v>
      </c>
      <c r="D7">
        <f t="shared" si="1"/>
        <v>122.33370467895303</v>
      </c>
      <c r="E7">
        <f t="shared" si="2"/>
        <v>3.6295387777386966E-2</v>
      </c>
      <c r="F7" s="23">
        <f t="shared" si="3"/>
        <v>0.11386948911064358</v>
      </c>
      <c r="H7">
        <f t="shared" si="4"/>
        <v>-3.3160646042581319</v>
      </c>
      <c r="I7">
        <f t="shared" si="6"/>
        <v>-2.1727023187715711</v>
      </c>
      <c r="J7">
        <f t="shared" si="5"/>
        <v>18.55056351817484</v>
      </c>
    </row>
    <row r="8" spans="1:10" x14ac:dyDescent="0.25">
      <c r="A8">
        <v>0.30653000000000002</v>
      </c>
      <c r="B8">
        <v>3376.4190699999999</v>
      </c>
      <c r="C8" s="7">
        <f t="shared" si="0"/>
        <v>38.449399999999969</v>
      </c>
      <c r="D8">
        <f t="shared" si="1"/>
        <v>119.14325040783135</v>
      </c>
      <c r="E8">
        <f t="shared" si="2"/>
        <v>3.5286866925506179E-2</v>
      </c>
      <c r="F8" s="23">
        <f t="shared" si="3"/>
        <v>0.1134726922552729</v>
      </c>
      <c r="H8">
        <f t="shared" si="4"/>
        <v>-3.3442444260379589</v>
      </c>
      <c r="I8">
        <f t="shared" si="6"/>
        <v>-2.1761930678785921</v>
      </c>
      <c r="J8">
        <f t="shared" si="5"/>
        <v>18.547072769067817</v>
      </c>
    </row>
    <row r="9" spans="1:10" x14ac:dyDescent="0.25">
      <c r="A9">
        <v>0.35571000000000003</v>
      </c>
      <c r="B9">
        <v>3382.18833</v>
      </c>
      <c r="C9" s="7">
        <f t="shared" si="0"/>
        <v>44.21866</v>
      </c>
      <c r="D9">
        <f t="shared" si="1"/>
        <v>112.42882739398939</v>
      </c>
      <c r="E9">
        <f t="shared" si="2"/>
        <v>3.3241445012610935E-2</v>
      </c>
      <c r="F9" s="23">
        <f t="shared" si="3"/>
        <v>0.11308775181913296</v>
      </c>
      <c r="H9">
        <f t="shared" si="4"/>
        <v>-3.4039578378395654</v>
      </c>
      <c r="I9">
        <f t="shared" si="6"/>
        <v>-2.1795911968691177</v>
      </c>
      <c r="J9">
        <f t="shared" si="5"/>
        <v>18.543674640077292</v>
      </c>
    </row>
    <row r="10" spans="1:10" x14ac:dyDescent="0.25">
      <c r="A10">
        <v>0.40699000000000002</v>
      </c>
      <c r="B10">
        <v>3387.7136700000001</v>
      </c>
      <c r="C10" s="7">
        <f t="shared" si="0"/>
        <v>49.744000000000142</v>
      </c>
      <c r="D10">
        <f t="shared" si="1"/>
        <v>100.42610222756252</v>
      </c>
      <c r="E10">
        <f t="shared" si="2"/>
        <v>2.9644211999641196E-2</v>
      </c>
      <c r="F10" s="23">
        <f t="shared" si="3"/>
        <v>0.11272091976869315</v>
      </c>
      <c r="H10">
        <f t="shared" si="4"/>
        <v>-3.5184883833991933</v>
      </c>
      <c r="I10">
        <f t="shared" si="6"/>
        <v>-2.1828402516601595</v>
      </c>
      <c r="J10">
        <f t="shared" si="5"/>
        <v>18.540425585286251</v>
      </c>
    </row>
    <row r="11" spans="1:10" x14ac:dyDescent="0.25">
      <c r="A11">
        <v>0.46389999999999998</v>
      </c>
      <c r="B11">
        <v>3393.0534299999999</v>
      </c>
      <c r="C11" s="7">
        <f t="shared" si="0"/>
        <v>55.083759999999984</v>
      </c>
      <c r="D11">
        <f t="shared" si="1"/>
        <v>92.659825596759759</v>
      </c>
      <c r="E11">
        <f t="shared" si="2"/>
        <v>2.7308684495651978E-2</v>
      </c>
      <c r="F11" s="23">
        <f t="shared" si="3"/>
        <v>0.11236810189056591</v>
      </c>
      <c r="H11">
        <f t="shared" si="4"/>
        <v>-3.6005505139847154</v>
      </c>
      <c r="I11">
        <f t="shared" si="6"/>
        <v>-2.185975172808035</v>
      </c>
      <c r="J11">
        <f t="shared" si="5"/>
        <v>18.537290664138375</v>
      </c>
    </row>
    <row r="12" spans="1:10" x14ac:dyDescent="0.25">
      <c r="A12">
        <v>0.52051999999999998</v>
      </c>
      <c r="B12">
        <v>3398.2333400000002</v>
      </c>
      <c r="C12" s="7">
        <f t="shared" si="0"/>
        <v>60.263670000000275</v>
      </c>
      <c r="D12">
        <f t="shared" si="1"/>
        <v>97.910492700730074</v>
      </c>
      <c r="E12">
        <f t="shared" si="2"/>
        <v>2.8812174710972045E-2</v>
      </c>
      <c r="F12" s="23">
        <f t="shared" si="3"/>
        <v>0.11202742638208774</v>
      </c>
      <c r="H12">
        <f t="shared" si="4"/>
        <v>-3.5469572481468039</v>
      </c>
      <c r="I12">
        <f t="shared" si="6"/>
        <v>-2.1890115592533692</v>
      </c>
      <c r="J12">
        <f t="shared" si="5"/>
        <v>18.534254277693041</v>
      </c>
    </row>
    <row r="13" spans="1:10" x14ac:dyDescent="0.25">
      <c r="A13">
        <v>0.57350000000000001</v>
      </c>
      <c r="B13">
        <v>3403.78442</v>
      </c>
      <c r="C13" s="7">
        <f t="shared" si="0"/>
        <v>65.814750000000004</v>
      </c>
      <c r="D13">
        <f t="shared" si="1"/>
        <v>103.02013549115225</v>
      </c>
      <c r="E13">
        <f t="shared" si="2"/>
        <v>3.0266351442772114E-2</v>
      </c>
      <c r="F13" s="23">
        <f t="shared" si="3"/>
        <v>0.11166405647789285</v>
      </c>
      <c r="H13">
        <f t="shared" si="4"/>
        <v>-3.4977186969836183</v>
      </c>
      <c r="I13">
        <f t="shared" si="6"/>
        <v>-2.192260410923216</v>
      </c>
      <c r="J13">
        <f t="shared" si="5"/>
        <v>18.531005426023196</v>
      </c>
    </row>
    <row r="14" spans="1:10" x14ac:dyDescent="0.25">
      <c r="A14">
        <v>0.62680000000000002</v>
      </c>
      <c r="B14">
        <v>3409.1823199999999</v>
      </c>
      <c r="C14" s="7">
        <f t="shared" si="0"/>
        <v>71.21264999999994</v>
      </c>
      <c r="D14">
        <f t="shared" si="1"/>
        <v>102.11732163296621</v>
      </c>
      <c r="E14">
        <f t="shared" si="2"/>
        <v>2.9953611173533894E-2</v>
      </c>
      <c r="F14" s="23">
        <f t="shared" si="3"/>
        <v>0.11131240642402959</v>
      </c>
      <c r="H14">
        <f t="shared" si="4"/>
        <v>-3.5081053882822597</v>
      </c>
      <c r="I14">
        <f t="shared" si="6"/>
        <v>-2.1954145585926472</v>
      </c>
      <c r="J14">
        <f t="shared" si="5"/>
        <v>18.527851278353765</v>
      </c>
    </row>
    <row r="15" spans="1:10" x14ac:dyDescent="0.25">
      <c r="A15">
        <v>0.67834000000000005</v>
      </c>
      <c r="B15">
        <v>3414.4904000000001</v>
      </c>
      <c r="C15" s="7">
        <f t="shared" si="0"/>
        <v>76.520730000000185</v>
      </c>
      <c r="D15">
        <f t="shared" si="1"/>
        <v>94.532871661119842</v>
      </c>
      <c r="E15">
        <f t="shared" si="2"/>
        <v>2.7685792193505608E-2</v>
      </c>
      <c r="F15" s="23">
        <f t="shared" si="3"/>
        <v>0.11096822516221236</v>
      </c>
      <c r="H15">
        <f t="shared" si="4"/>
        <v>-3.5868359145778332</v>
      </c>
      <c r="I15">
        <f t="shared" si="6"/>
        <v>-2.1985113784498491</v>
      </c>
      <c r="J15">
        <f t="shared" si="5"/>
        <v>18.524754458496563</v>
      </c>
    </row>
    <row r="16" spans="1:10" x14ac:dyDescent="0.25">
      <c r="A16">
        <v>0.73799000000000003</v>
      </c>
      <c r="B16">
        <v>3419.6934299999998</v>
      </c>
      <c r="C16" s="7">
        <f t="shared" si="0"/>
        <v>81.723759999999857</v>
      </c>
      <c r="D16">
        <f t="shared" si="1"/>
        <v>91.782415235380896</v>
      </c>
      <c r="E16">
        <f t="shared" si="2"/>
        <v>2.6839369409608418E-2</v>
      </c>
      <c r="F16" s="23">
        <f t="shared" si="3"/>
        <v>0.11063240238347165</v>
      </c>
      <c r="H16">
        <f t="shared" si="4"/>
        <v>-3.61788546158057</v>
      </c>
      <c r="I16">
        <f t="shared" si="6"/>
        <v>-2.2015422636918252</v>
      </c>
      <c r="J16">
        <f t="shared" si="5"/>
        <v>18.521723573254587</v>
      </c>
    </row>
    <row r="17" spans="1:10" x14ac:dyDescent="0.25">
      <c r="A17">
        <v>0.79071000000000002</v>
      </c>
      <c r="B17">
        <v>3424.8039899999999</v>
      </c>
      <c r="C17" s="7">
        <f t="shared" si="0"/>
        <v>86.834319999999934</v>
      </c>
      <c r="D17">
        <f t="shared" si="1"/>
        <v>98.21946230274925</v>
      </c>
      <c r="E17">
        <f t="shared" si="2"/>
        <v>2.8678856538808594E-2</v>
      </c>
      <c r="F17" s="23">
        <f t="shared" si="3"/>
        <v>0.11030402983215326</v>
      </c>
      <c r="H17">
        <f t="shared" si="4"/>
        <v>-3.551595133682611</v>
      </c>
      <c r="I17">
        <f t="shared" si="6"/>
        <v>-2.2045148181937617</v>
      </c>
      <c r="J17">
        <f t="shared" si="5"/>
        <v>18.518751018752649</v>
      </c>
    </row>
    <row r="18" spans="1:10" x14ac:dyDescent="0.25">
      <c r="A18">
        <v>0.84065000000000001</v>
      </c>
      <c r="B18">
        <v>3429.77664</v>
      </c>
      <c r="C18" s="7">
        <f t="shared" si="0"/>
        <v>91.806970000000092</v>
      </c>
      <c r="D18">
        <f t="shared" si="1"/>
        <v>98.921503426041028</v>
      </c>
      <c r="E18">
        <f t="shared" si="2"/>
        <v>2.8841966637816109E-2</v>
      </c>
      <c r="F18" s="23">
        <f t="shared" si="3"/>
        <v>0.10998591985653623</v>
      </c>
      <c r="H18">
        <f t="shared" si="4"/>
        <v>-3.5459237775652035</v>
      </c>
      <c r="I18">
        <f t="shared" si="6"/>
        <v>-2.207402922686803</v>
      </c>
      <c r="J18">
        <f t="shared" si="5"/>
        <v>18.515862914259607</v>
      </c>
    </row>
    <row r="19" spans="1:10" x14ac:dyDescent="0.25">
      <c r="A19">
        <v>0.88995000000000002</v>
      </c>
      <c r="B19">
        <v>3434.6209600000002</v>
      </c>
      <c r="C19" s="7">
        <f t="shared" si="0"/>
        <v>96.651290000000245</v>
      </c>
      <c r="D19">
        <f t="shared" si="1"/>
        <v>92.756577045386877</v>
      </c>
      <c r="E19">
        <f t="shared" si="2"/>
        <v>2.7006350373342761E-2</v>
      </c>
      <c r="F19" s="23">
        <f t="shared" si="3"/>
        <v>0.1096773408692934</v>
      </c>
      <c r="H19">
        <f t="shared" si="4"/>
        <v>-3.6116832416200646</v>
      </c>
      <c r="I19">
        <f t="shared" si="6"/>
        <v>-2.2102124884667878</v>
      </c>
      <c r="J19">
        <f t="shared" si="5"/>
        <v>18.513053348479623</v>
      </c>
    </row>
    <row r="20" spans="1:10" x14ac:dyDescent="0.25">
      <c r="A20">
        <v>0.94442000000000004</v>
      </c>
      <c r="B20">
        <v>3439.4019899999998</v>
      </c>
      <c r="C20" s="7">
        <f t="shared" si="0"/>
        <v>101.43231999999989</v>
      </c>
      <c r="D20">
        <f t="shared" si="1"/>
        <v>89.971952842743818</v>
      </c>
      <c r="E20">
        <f t="shared" si="2"/>
        <v>2.6159184970042951E-2</v>
      </c>
      <c r="F20" s="23">
        <f t="shared" si="3"/>
        <v>0.10937406495236361</v>
      </c>
      <c r="H20">
        <f t="shared" si="4"/>
        <v>-3.6435549084578822</v>
      </c>
      <c r="I20">
        <f t="shared" si="6"/>
        <v>-2.2129814833478627</v>
      </c>
      <c r="J20">
        <f t="shared" si="5"/>
        <v>18.51028435359855</v>
      </c>
    </row>
    <row r="21" spans="1:10" x14ac:dyDescent="0.25">
      <c r="A21">
        <v>0.99512999999999996</v>
      </c>
      <c r="B21">
        <v>3444.08421</v>
      </c>
      <c r="C21" s="7">
        <f t="shared" si="0"/>
        <v>106.11454000000003</v>
      </c>
      <c r="D21">
        <f t="shared" si="1"/>
        <v>90.57337649598081</v>
      </c>
      <c r="E21">
        <f t="shared" si="2"/>
        <v>2.6298246782990482E-2</v>
      </c>
      <c r="F21" s="23">
        <f t="shared" si="3"/>
        <v>0.10907827442379951</v>
      </c>
      <c r="H21">
        <f t="shared" si="4"/>
        <v>-3.6382530042641523</v>
      </c>
      <c r="I21">
        <f t="shared" si="6"/>
        <v>-2.2156895404936514</v>
      </c>
      <c r="J21">
        <f t="shared" si="5"/>
        <v>18.507576296452761</v>
      </c>
    </row>
    <row r="22" spans="1:10" x14ac:dyDescent="0.25">
      <c r="A22">
        <v>1.04636</v>
      </c>
      <c r="B22">
        <v>3448.6350400000001</v>
      </c>
      <c r="C22" s="7">
        <f t="shared" si="0"/>
        <v>110.66537000000017</v>
      </c>
      <c r="D22">
        <f t="shared" si="1"/>
        <v>82.412439225759371</v>
      </c>
      <c r="E22">
        <f t="shared" si="2"/>
        <v>2.3897118213401718E-2</v>
      </c>
      <c r="F22" s="23">
        <f t="shared" si="3"/>
        <v>0.10879193259438447</v>
      </c>
      <c r="H22">
        <f t="shared" si="4"/>
        <v>-3.7339974041597608</v>
      </c>
      <c r="I22">
        <f t="shared" si="6"/>
        <v>-2.2183180962581361</v>
      </c>
      <c r="J22">
        <f t="shared" si="5"/>
        <v>18.504947740688277</v>
      </c>
    </row>
    <row r="23" spans="1:10" x14ac:dyDescent="0.25">
      <c r="A23">
        <v>1.1041399999999999</v>
      </c>
      <c r="B23">
        <v>3453.06799</v>
      </c>
      <c r="C23" s="7">
        <f t="shared" si="0"/>
        <v>115.09832000000006</v>
      </c>
      <c r="D23">
        <f t="shared" si="1"/>
        <v>78.102441189525678</v>
      </c>
      <c r="E23">
        <f t="shared" si="2"/>
        <v>2.2618274941503737E-2</v>
      </c>
      <c r="F23" s="23">
        <f t="shared" si="3"/>
        <v>0.1085140905887181</v>
      </c>
      <c r="H23">
        <f t="shared" si="4"/>
        <v>-3.7889970737352887</v>
      </c>
      <c r="I23">
        <f t="shared" si="6"/>
        <v>-2.2208752472565094</v>
      </c>
      <c r="J23">
        <f t="shared" si="5"/>
        <v>18.502390589689902</v>
      </c>
    </row>
    <row r="24" spans="1:10" x14ac:dyDescent="0.25">
      <c r="A24">
        <v>1.1590100000000001</v>
      </c>
      <c r="B24">
        <v>3457.4332800000002</v>
      </c>
      <c r="C24" s="7">
        <f t="shared" si="0"/>
        <v>119.46361000000024</v>
      </c>
      <c r="D24">
        <f t="shared" si="1"/>
        <v>80.831024152782305</v>
      </c>
      <c r="E24">
        <f t="shared" si="2"/>
        <v>2.337891077186088E-2</v>
      </c>
      <c r="F24" s="23">
        <f t="shared" si="3"/>
        <v>0.10824152810672952</v>
      </c>
      <c r="H24">
        <f t="shared" si="4"/>
        <v>-3.755920912053373</v>
      </c>
      <c r="I24">
        <f t="shared" si="6"/>
        <v>-2.2233901774556823</v>
      </c>
      <c r="J24">
        <f t="shared" si="5"/>
        <v>18.49987565949073</v>
      </c>
    </row>
    <row r="25" spans="1:10" x14ac:dyDescent="0.25">
      <c r="A25">
        <v>1.21096</v>
      </c>
      <c r="B25">
        <v>3461.7023600000002</v>
      </c>
      <c r="C25" s="7">
        <f t="shared" si="0"/>
        <v>123.73269000000028</v>
      </c>
      <c r="D25">
        <f t="shared" si="1"/>
        <v>80.042700903467662</v>
      </c>
      <c r="E25">
        <f t="shared" si="2"/>
        <v>2.3122352120263642E-2</v>
      </c>
      <c r="F25" s="23">
        <f t="shared" si="3"/>
        <v>0.10797596485915019</v>
      </c>
      <c r="H25">
        <f t="shared" si="4"/>
        <v>-3.7669555050471248</v>
      </c>
      <c r="I25">
        <f t="shared" si="6"/>
        <v>-2.2258466242257704</v>
      </c>
      <c r="J25">
        <f t="shared" si="5"/>
        <v>18.49741921272064</v>
      </c>
    </row>
    <row r="26" spans="1:10" x14ac:dyDescent="0.25">
      <c r="A26">
        <v>1.26416</v>
      </c>
      <c r="B26">
        <v>3465.8497699999998</v>
      </c>
      <c r="C26" s="7">
        <f t="shared" si="0"/>
        <v>127.88009999999986</v>
      </c>
      <c r="D26">
        <f t="shared" si="1"/>
        <v>77.191242514969687</v>
      </c>
      <c r="E26">
        <f t="shared" si="2"/>
        <v>2.227195280739756E-2</v>
      </c>
      <c r="F26" s="23">
        <f t="shared" si="3"/>
        <v>0.10771890507209905</v>
      </c>
      <c r="H26">
        <f t="shared" si="4"/>
        <v>-3.8044271137531003</v>
      </c>
      <c r="I26">
        <f t="shared" si="6"/>
        <v>-2.2282301756643026</v>
      </c>
      <c r="J26">
        <f t="shared" si="5"/>
        <v>18.49503566128211</v>
      </c>
    </row>
    <row r="27" spans="1:10" x14ac:dyDescent="0.25">
      <c r="A27">
        <v>1.3178399999999999</v>
      </c>
      <c r="B27">
        <v>3469.9525600000002</v>
      </c>
      <c r="C27" s="7">
        <f t="shared" si="0"/>
        <v>131.98289000000022</v>
      </c>
      <c r="D27">
        <f t="shared" si="1"/>
        <v>78.946736393573374</v>
      </c>
      <c r="E27">
        <f t="shared" si="2"/>
        <v>2.2751531909581315E-2</v>
      </c>
      <c r="F27" s="23">
        <f t="shared" si="3"/>
        <v>0.10746551303368428</v>
      </c>
      <c r="H27">
        <f t="shared" si="4"/>
        <v>-3.7831227991672973</v>
      </c>
      <c r="I27">
        <f t="shared" si="6"/>
        <v>-2.2305852918736151</v>
      </c>
      <c r="J27">
        <f t="shared" si="5"/>
        <v>18.492680545072798</v>
      </c>
    </row>
    <row r="28" spans="1:10" x14ac:dyDescent="0.25">
      <c r="A28">
        <v>1.3674200000000001</v>
      </c>
      <c r="B28">
        <v>3474.0018100000002</v>
      </c>
      <c r="C28" s="7">
        <f t="shared" si="0"/>
        <v>136.03214000000025</v>
      </c>
      <c r="D28">
        <f t="shared" si="1"/>
        <v>76.763727281466174</v>
      </c>
      <c r="E28">
        <f t="shared" si="2"/>
        <v>2.2096628464757816E-2</v>
      </c>
      <c r="F28" s="23">
        <f t="shared" si="3"/>
        <v>0.10721630334149052</v>
      </c>
      <c r="H28">
        <f t="shared" si="4"/>
        <v>-3.812330240252364</v>
      </c>
      <c r="I28">
        <f t="shared" si="6"/>
        <v>-2.2329069584995183</v>
      </c>
      <c r="J28">
        <f t="shared" si="5"/>
        <v>18.490358878446894</v>
      </c>
    </row>
    <row r="29" spans="1:10" x14ac:dyDescent="0.25">
      <c r="A29">
        <v>1.4218299999999999</v>
      </c>
      <c r="B29">
        <v>3477.9352199999998</v>
      </c>
      <c r="C29" s="7">
        <f t="shared" si="0"/>
        <v>139.96554999999989</v>
      </c>
      <c r="D29">
        <f t="shared" si="1"/>
        <v>76.337297718849513</v>
      </c>
      <c r="E29">
        <f t="shared" si="2"/>
        <v>2.1949028055459157E-2</v>
      </c>
      <c r="F29" s="23">
        <f t="shared" si="3"/>
        <v>0.10697505208548985</v>
      </c>
      <c r="H29">
        <f t="shared" si="4"/>
        <v>-3.8190324203748656</v>
      </c>
      <c r="I29">
        <f t="shared" si="6"/>
        <v>-2.2351596297853353</v>
      </c>
      <c r="J29">
        <f t="shared" si="5"/>
        <v>18.488106207161074</v>
      </c>
    </row>
    <row r="30" spans="1:10" x14ac:dyDescent="0.25">
      <c r="A30">
        <v>1.47</v>
      </c>
      <c r="B30">
        <v>3481.8324899999998</v>
      </c>
      <c r="C30" s="7">
        <f t="shared" si="0"/>
        <v>143.86281999999983</v>
      </c>
      <c r="D30">
        <f t="shared" si="1"/>
        <v>77.426030799801879</v>
      </c>
      <c r="E30">
        <f t="shared" si="2"/>
        <v>2.2237149840543272E-2</v>
      </c>
      <c r="F30" s="23">
        <f t="shared" si="3"/>
        <v>0.10673681963410937</v>
      </c>
      <c r="H30">
        <f t="shared" si="4"/>
        <v>-3.8059909724640959</v>
      </c>
      <c r="I30">
        <f t="shared" si="6"/>
        <v>-2.2373891039660871</v>
      </c>
      <c r="J30">
        <f t="shared" si="5"/>
        <v>18.485876732980323</v>
      </c>
    </row>
    <row r="31" spans="1:10" x14ac:dyDescent="0.25">
      <c r="A31">
        <v>1.5224800000000001</v>
      </c>
      <c r="B31">
        <v>3485.7281499999999</v>
      </c>
      <c r="C31" s="7">
        <f t="shared" si="0"/>
        <v>147.75847999999996</v>
      </c>
      <c r="D31">
        <f t="shared" si="1"/>
        <v>70.108949416344601</v>
      </c>
      <c r="E31">
        <f t="shared" si="2"/>
        <v>2.011314319401087E-2</v>
      </c>
      <c r="F31" s="23">
        <f t="shared" si="3"/>
        <v>0.10649948003954707</v>
      </c>
      <c r="H31">
        <f t="shared" si="4"/>
        <v>-3.9063817873608895</v>
      </c>
      <c r="I31">
        <f t="shared" si="6"/>
        <v>-2.2396151761023497</v>
      </c>
      <c r="J31">
        <f t="shared" si="5"/>
        <v>18.483650660844063</v>
      </c>
    </row>
    <row r="32" spans="1:10" x14ac:dyDescent="0.25">
      <c r="A32">
        <v>1.5805100000000001</v>
      </c>
      <c r="B32">
        <v>3489.58023</v>
      </c>
      <c r="C32" s="7">
        <f t="shared" si="0"/>
        <v>151.61056000000008</v>
      </c>
      <c r="D32">
        <f t="shared" si="1"/>
        <v>67.893704298199921</v>
      </c>
      <c r="E32">
        <f t="shared" si="2"/>
        <v>1.9456123608941903E-2</v>
      </c>
      <c r="F32" s="23">
        <f t="shared" si="3"/>
        <v>0.1062655730585224</v>
      </c>
      <c r="H32">
        <f t="shared" si="4"/>
        <v>-3.9395934199629137</v>
      </c>
      <c r="I32">
        <f t="shared" si="6"/>
        <v>-2.2418139119553744</v>
      </c>
      <c r="J32">
        <f t="shared" si="5"/>
        <v>18.481451924991038</v>
      </c>
    </row>
    <row r="33" spans="1:10" x14ac:dyDescent="0.25">
      <c r="A33">
        <v>1.63462</v>
      </c>
      <c r="B33">
        <v>3493.34175</v>
      </c>
      <c r="C33" s="7">
        <f t="shared" si="0"/>
        <v>155.3720800000001</v>
      </c>
      <c r="D33">
        <f t="shared" si="1"/>
        <v>70.703161868805907</v>
      </c>
      <c r="E33">
        <f t="shared" si="2"/>
        <v>2.0239405969600856E-2</v>
      </c>
      <c r="F33" s="23">
        <f t="shared" si="3"/>
        <v>0.10603790794033249</v>
      </c>
      <c r="H33">
        <f t="shared" si="4"/>
        <v>-3.9001237843215932</v>
      </c>
      <c r="I33">
        <f t="shared" si="6"/>
        <v>-2.2439586267229954</v>
      </c>
      <c r="J33">
        <f t="shared" si="5"/>
        <v>18.479307210223414</v>
      </c>
    </row>
    <row r="34" spans="1:10" x14ac:dyDescent="0.25">
      <c r="A34">
        <v>1.6864600000000001</v>
      </c>
      <c r="B34">
        <v>3497.07123</v>
      </c>
      <c r="C34" s="7">
        <f t="shared" si="0"/>
        <v>159.10156000000006</v>
      </c>
      <c r="D34">
        <f t="shared" si="1"/>
        <v>72.328581260444111</v>
      </c>
      <c r="E34">
        <f t="shared" si="2"/>
        <v>2.0682615967317346E-2</v>
      </c>
      <c r="F34" s="23">
        <f t="shared" si="3"/>
        <v>0.10581290358556997</v>
      </c>
      <c r="H34">
        <f t="shared" si="4"/>
        <v>-3.8784617398895538</v>
      </c>
      <c r="I34">
        <f t="shared" si="6"/>
        <v>-2.2460828049382782</v>
      </c>
      <c r="J34">
        <f t="shared" si="5"/>
        <v>18.477183032008131</v>
      </c>
    </row>
    <row r="35" spans="1:10" x14ac:dyDescent="0.25">
      <c r="A35">
        <v>1.7363299999999999</v>
      </c>
      <c r="B35">
        <v>3500.6982899999998</v>
      </c>
      <c r="C35" s="7">
        <f t="shared" si="0"/>
        <v>162.72861999999986</v>
      </c>
      <c r="D35">
        <f t="shared" si="1"/>
        <v>73.023913263754011</v>
      </c>
      <c r="E35">
        <f t="shared" si="2"/>
        <v>2.0859813447034883E-2</v>
      </c>
      <c r="F35" s="23">
        <f t="shared" si="3"/>
        <v>0.10559476459739185</v>
      </c>
      <c r="H35">
        <f t="shared" si="4"/>
        <v>-3.8699307725446643</v>
      </c>
      <c r="I35">
        <f t="shared" si="6"/>
        <v>-2.248146486615203</v>
      </c>
      <c r="J35">
        <f t="shared" si="5"/>
        <v>18.475119350331209</v>
      </c>
    </row>
    <row r="36" spans="1:10" x14ac:dyDescent="0.25">
      <c r="A36">
        <v>1.78515</v>
      </c>
      <c r="B36">
        <v>3504.2779599999999</v>
      </c>
      <c r="C36" s="7">
        <f t="shared" si="0"/>
        <v>166.30828999999994</v>
      </c>
      <c r="D36">
        <f t="shared" si="1"/>
        <v>72.618020044999113</v>
      </c>
      <c r="E36">
        <f t="shared" si="2"/>
        <v>2.0722676931997461E-2</v>
      </c>
      <c r="F36" s="23">
        <f t="shared" si="3"/>
        <v>0.10538013647370663</v>
      </c>
      <c r="H36">
        <f t="shared" si="4"/>
        <v>-3.8765266743761595</v>
      </c>
      <c r="I36">
        <f t="shared" si="6"/>
        <v>-2.2501811191391425</v>
      </c>
      <c r="J36">
        <f t="shared" si="5"/>
        <v>18.473084717807268</v>
      </c>
    </row>
    <row r="37" spans="1:10" x14ac:dyDescent="0.25">
      <c r="A37">
        <v>1.8341099999999999</v>
      </c>
      <c r="B37">
        <v>3507.7988799999998</v>
      </c>
      <c r="C37" s="7">
        <f t="shared" si="0"/>
        <v>169.82920999999988</v>
      </c>
      <c r="D37">
        <f t="shared" si="1"/>
        <v>71.913629812641304</v>
      </c>
      <c r="E37">
        <f t="shared" si="2"/>
        <v>2.0501069836889083E-2</v>
      </c>
      <c r="F37" s="23">
        <f t="shared" si="3"/>
        <v>0.1051696685716048</v>
      </c>
      <c r="H37">
        <f t="shared" si="4"/>
        <v>-3.8872782070341563</v>
      </c>
      <c r="I37">
        <f t="shared" si="6"/>
        <v>-2.2521803418138728</v>
      </c>
      <c r="J37">
        <f t="shared" si="5"/>
        <v>18.471085495132538</v>
      </c>
    </row>
    <row r="38" spans="1:10" x14ac:dyDescent="0.25">
      <c r="A38">
        <v>1.88229</v>
      </c>
      <c r="B38">
        <v>3511.2636499999999</v>
      </c>
      <c r="C38" s="7">
        <f t="shared" si="0"/>
        <v>173.29397999999992</v>
      </c>
      <c r="D38">
        <f t="shared" si="1"/>
        <v>71.002772358558971</v>
      </c>
      <c r="E38">
        <f t="shared" si="2"/>
        <v>2.0221430070783485E-2</v>
      </c>
      <c r="F38" s="23">
        <f t="shared" si="3"/>
        <v>0.10496317204230778</v>
      </c>
      <c r="H38">
        <f t="shared" si="4"/>
        <v>-3.9010123423327103</v>
      </c>
      <c r="I38">
        <f t="shared" si="6"/>
        <v>-2.2541457328033467</v>
      </c>
      <c r="J38">
        <f t="shared" si="5"/>
        <v>18.469120104143066</v>
      </c>
    </row>
    <row r="39" spans="1:10" x14ac:dyDescent="0.25">
      <c r="A39">
        <v>1.9315</v>
      </c>
      <c r="B39">
        <v>3514.7138399999999</v>
      </c>
      <c r="C39" s="7">
        <f t="shared" si="0"/>
        <v>176.74416999999994</v>
      </c>
      <c r="D39">
        <f t="shared" si="1"/>
        <v>70.5760724205347</v>
      </c>
      <c r="E39">
        <f t="shared" si="2"/>
        <v>2.008017597829094E-2</v>
      </c>
      <c r="F39" s="23">
        <f t="shared" si="3"/>
        <v>0.10475814821835736</v>
      </c>
      <c r="H39">
        <f t="shared" si="4"/>
        <v>-3.9080222203379003</v>
      </c>
      <c r="I39">
        <f t="shared" si="6"/>
        <v>-2.2561009359177429</v>
      </c>
      <c r="J39">
        <f t="shared" si="5"/>
        <v>18.467164901028667</v>
      </c>
    </row>
    <row r="40" spans="1:10" x14ac:dyDescent="0.25">
      <c r="A40">
        <v>1.9795</v>
      </c>
      <c r="B40">
        <v>3518.12435</v>
      </c>
      <c r="C40" s="7">
        <f t="shared" si="0"/>
        <v>180.1546800000001</v>
      </c>
      <c r="D40">
        <f t="shared" si="1"/>
        <v>68.171963562755863</v>
      </c>
      <c r="E40">
        <f t="shared" si="2"/>
        <v>1.9377360428648821E-2</v>
      </c>
      <c r="F40" s="23">
        <f t="shared" si="3"/>
        <v>0.1045560721567724</v>
      </c>
      <c r="H40">
        <f t="shared" si="4"/>
        <v>-3.9436498825878017</v>
      </c>
      <c r="I40">
        <f t="shared" si="6"/>
        <v>-2.2580317758196236</v>
      </c>
      <c r="J40">
        <f t="shared" si="5"/>
        <v>18.465234061126786</v>
      </c>
    </row>
    <row r="41" spans="1:10" x14ac:dyDescent="0.25">
      <c r="A41">
        <v>2.0303</v>
      </c>
      <c r="B41">
        <v>3521.4492300000002</v>
      </c>
      <c r="C41" s="7">
        <f t="shared" si="0"/>
        <v>183.47956000000022</v>
      </c>
      <c r="D41">
        <f t="shared" si="1"/>
        <v>60.511574499356314</v>
      </c>
      <c r="E41">
        <f t="shared" si="2"/>
        <v>1.718371345065688E-2</v>
      </c>
      <c r="F41" s="23">
        <f t="shared" si="3"/>
        <v>0.10435963210010654</v>
      </c>
      <c r="H41">
        <f t="shared" si="4"/>
        <v>-4.0637932361522093</v>
      </c>
      <c r="I41">
        <f t="shared" si="6"/>
        <v>-2.2599123440158508</v>
      </c>
      <c r="J41">
        <f t="shared" si="5"/>
        <v>18.463353492930562</v>
      </c>
    </row>
    <row r="42" spans="1:10" x14ac:dyDescent="0.25">
      <c r="A42">
        <v>2.0883600000000002</v>
      </c>
      <c r="B42">
        <v>3524.71164</v>
      </c>
      <c r="C42" s="7">
        <f t="shared" si="0"/>
        <v>186.74197000000004</v>
      </c>
      <c r="D42">
        <f t="shared" si="1"/>
        <v>57.296671363155191</v>
      </c>
      <c r="E42">
        <f t="shared" si="2"/>
        <v>1.6255704640608614E-2</v>
      </c>
      <c r="F42" s="23">
        <f t="shared" si="3"/>
        <v>0.10416742050098905</v>
      </c>
      <c r="H42">
        <f t="shared" si="4"/>
        <v>-4.1193113770050278</v>
      </c>
      <c r="I42">
        <f t="shared" si="6"/>
        <v>-2.2617558616904812</v>
      </c>
      <c r="J42">
        <f t="shared" si="5"/>
        <v>18.461509975255929</v>
      </c>
    </row>
    <row r="43" spans="1:10" x14ac:dyDescent="0.25">
      <c r="A43">
        <v>2.1438600000000001</v>
      </c>
      <c r="B43">
        <v>3527.9558400000001</v>
      </c>
      <c r="C43" s="7">
        <f t="shared" si="0"/>
        <v>189.98617000000013</v>
      </c>
      <c r="D43">
        <f t="shared" si="1"/>
        <v>60.486345418957399</v>
      </c>
      <c r="E43">
        <f t="shared" si="2"/>
        <v>1.7144870333455593E-2</v>
      </c>
      <c r="F43" s="23">
        <f t="shared" si="3"/>
        <v>0.10397680789503332</v>
      </c>
      <c r="H43">
        <f t="shared" si="4"/>
        <v>-4.0660562560322422</v>
      </c>
      <c r="I43">
        <f t="shared" si="6"/>
        <v>-2.2635874057184813</v>
      </c>
      <c r="J43">
        <f t="shared" si="5"/>
        <v>18.459678431227928</v>
      </c>
    </row>
    <row r="44" spans="1:10" x14ac:dyDescent="0.25">
      <c r="A44">
        <v>2.1956500000000001</v>
      </c>
      <c r="B44">
        <v>3531.2012199999999</v>
      </c>
      <c r="C44" s="7">
        <f t="shared" si="0"/>
        <v>193.23154999999997</v>
      </c>
      <c r="D44">
        <f t="shared" si="1"/>
        <v>61.859399075500107</v>
      </c>
      <c r="E44">
        <f t="shared" si="2"/>
        <v>1.7517947922407014E-2</v>
      </c>
      <c r="F44" s="23">
        <f t="shared" si="3"/>
        <v>0.1037866489625011</v>
      </c>
      <c r="H44">
        <f t="shared" si="4"/>
        <v>-4.0445293280503734</v>
      </c>
      <c r="I44">
        <f t="shared" si="6"/>
        <v>-2.2654179392348945</v>
      </c>
      <c r="J44">
        <f t="shared" si="5"/>
        <v>18.457847897711517</v>
      </c>
    </row>
    <row r="45" spans="1:10" x14ac:dyDescent="0.25">
      <c r="A45">
        <v>2.2477</v>
      </c>
      <c r="B45">
        <v>3534.37932</v>
      </c>
      <c r="C45" s="7">
        <f t="shared" si="0"/>
        <v>196.40965000000006</v>
      </c>
      <c r="D45">
        <f t="shared" si="1"/>
        <v>60.398470363289746</v>
      </c>
      <c r="E45">
        <f t="shared" si="2"/>
        <v>1.7088847827258606E-2</v>
      </c>
      <c r="F45" s="23">
        <f t="shared" si="3"/>
        <v>0.10360093732191514</v>
      </c>
      <c r="H45">
        <f t="shared" si="4"/>
        <v>-4.0693292020759193</v>
      </c>
      <c r="I45">
        <f t="shared" si="6"/>
        <v>-2.2672089016888495</v>
      </c>
      <c r="J45">
        <f t="shared" si="5"/>
        <v>18.456056935257561</v>
      </c>
    </row>
    <row r="46" spans="1:10" x14ac:dyDescent="0.25">
      <c r="A46">
        <v>2.3002500000000001</v>
      </c>
      <c r="B46">
        <v>3537.5189</v>
      </c>
      <c r="C46" s="7">
        <f t="shared" si="0"/>
        <v>199.54923000000008</v>
      </c>
      <c r="D46">
        <f t="shared" si="1"/>
        <v>61.655270376173306</v>
      </c>
      <c r="E46">
        <f t="shared" si="2"/>
        <v>1.7428958577768532E-2</v>
      </c>
      <c r="F46" s="23">
        <f t="shared" si="3"/>
        <v>0.10341796559452773</v>
      </c>
      <c r="H46">
        <f t="shared" si="4"/>
        <v>-4.0496221700723867</v>
      </c>
      <c r="I46">
        <f t="shared" si="6"/>
        <v>-2.2689765835039304</v>
      </c>
      <c r="J46">
        <f t="shared" si="5"/>
        <v>18.454289253442482</v>
      </c>
    </row>
    <row r="47" spans="1:10" x14ac:dyDescent="0.25">
      <c r="A47">
        <v>2.34978</v>
      </c>
      <c r="B47">
        <v>3540.6730899999998</v>
      </c>
      <c r="C47" s="7">
        <f t="shared" si="0"/>
        <v>202.70341999999982</v>
      </c>
      <c r="D47">
        <f t="shared" si="1"/>
        <v>62.472780233026427</v>
      </c>
      <c r="E47">
        <f t="shared" si="2"/>
        <v>1.7644323168233087E-2</v>
      </c>
      <c r="F47" s="23">
        <f t="shared" si="3"/>
        <v>0.10323463009423325</v>
      </c>
      <c r="H47">
        <f t="shared" si="4"/>
        <v>-4.0373411808658579</v>
      </c>
      <c r="I47">
        <f t="shared" si="6"/>
        <v>-2.2707509192947057</v>
      </c>
      <c r="J47">
        <f t="shared" si="5"/>
        <v>18.452514917651705</v>
      </c>
    </row>
    <row r="48" spans="1:10" x14ac:dyDescent="0.25">
      <c r="A48">
        <v>2.39981</v>
      </c>
      <c r="B48">
        <v>3543.7386900000001</v>
      </c>
      <c r="C48" s="7">
        <f t="shared" si="0"/>
        <v>205.76902000000018</v>
      </c>
      <c r="D48">
        <f t="shared" si="1"/>
        <v>59.476468868754942</v>
      </c>
      <c r="E48">
        <f t="shared" si="2"/>
        <v>1.6783536843896055E-2</v>
      </c>
      <c r="F48" s="23">
        <f t="shared" si="3"/>
        <v>0.10305691061120965</v>
      </c>
      <c r="H48">
        <f t="shared" si="4"/>
        <v>-4.0873568228057033</v>
      </c>
      <c r="I48">
        <f t="shared" si="6"/>
        <v>-2.2724739131351925</v>
      </c>
      <c r="J48">
        <f t="shared" si="5"/>
        <v>18.45079192381122</v>
      </c>
    </row>
    <row r="49" spans="1:10" x14ac:dyDescent="0.25">
      <c r="A49">
        <v>2.45241</v>
      </c>
      <c r="B49">
        <v>3546.7771600000001</v>
      </c>
      <c r="C49" s="7">
        <f t="shared" si="0"/>
        <v>208.80749000000014</v>
      </c>
      <c r="D49">
        <f t="shared" si="1"/>
        <v>59.097715119104699</v>
      </c>
      <c r="E49">
        <f t="shared" si="2"/>
        <v>1.6662370499505724E-2</v>
      </c>
      <c r="F49" s="23">
        <f t="shared" si="3"/>
        <v>0.10288121637626135</v>
      </c>
      <c r="H49">
        <f t="shared" si="4"/>
        <v>-4.0946023654801618</v>
      </c>
      <c r="I49">
        <f t="shared" si="6"/>
        <v>-2.2741801953097927</v>
      </c>
      <c r="J49">
        <f t="shared" si="5"/>
        <v>18.449085641636618</v>
      </c>
    </row>
    <row r="50" spans="1:10" x14ac:dyDescent="0.25">
      <c r="A50">
        <v>2.5026600000000001</v>
      </c>
      <c r="B50">
        <v>3549.8168900000001</v>
      </c>
      <c r="C50" s="7">
        <f t="shared" si="0"/>
        <v>211.84722000000011</v>
      </c>
      <c r="D50">
        <f t="shared" si="1"/>
        <v>60.149169071549508</v>
      </c>
      <c r="E50">
        <f t="shared" si="2"/>
        <v>1.6944301899343747E-2</v>
      </c>
      <c r="F50" s="23">
        <f t="shared" si="3"/>
        <v>0.10270589847601205</v>
      </c>
      <c r="H50">
        <f t="shared" si="4"/>
        <v>-4.0778236728040218</v>
      </c>
      <c r="I50">
        <f t="shared" si="6"/>
        <v>-2.275885729655883</v>
      </c>
      <c r="J50">
        <f t="shared" si="5"/>
        <v>18.447380107290527</v>
      </c>
    </row>
    <row r="51" spans="1:10" x14ac:dyDescent="0.25">
      <c r="A51">
        <v>2.5529000000000002</v>
      </c>
      <c r="B51">
        <v>3552.8215500000001</v>
      </c>
      <c r="C51" s="7">
        <f t="shared" si="0"/>
        <v>214.85188000000016</v>
      </c>
      <c r="D51">
        <f t="shared" si="1"/>
        <v>59.940018085000659</v>
      </c>
      <c r="E51">
        <f t="shared" si="2"/>
        <v>1.6871102936481756E-2</v>
      </c>
      <c r="F51" s="23">
        <f t="shared" si="3"/>
        <v>0.1025330432971723</v>
      </c>
      <c r="H51">
        <f t="shared" si="4"/>
        <v>-4.0821530059909987</v>
      </c>
      <c r="I51">
        <f t="shared" si="6"/>
        <v>-2.2775701587239388</v>
      </c>
      <c r="J51">
        <f t="shared" si="5"/>
        <v>18.445695678222471</v>
      </c>
    </row>
    <row r="52" spans="1:10" x14ac:dyDescent="0.25">
      <c r="A52">
        <v>2.6021899999999998</v>
      </c>
      <c r="B52">
        <v>3555.7827200000002</v>
      </c>
      <c r="C52" s="7">
        <f t="shared" si="0"/>
        <v>217.8130500000002</v>
      </c>
      <c r="D52">
        <f t="shared" si="1"/>
        <v>57.289471111543399</v>
      </c>
      <c r="E52">
        <f t="shared" si="2"/>
        <v>1.6111634377801182E-2</v>
      </c>
      <c r="F52" s="23">
        <f t="shared" si="3"/>
        <v>0.10236311665403099</v>
      </c>
      <c r="H52">
        <f t="shared" si="4"/>
        <v>-4.1282136358030588</v>
      </c>
      <c r="I52">
        <f t="shared" si="6"/>
        <v>-2.27922882018582</v>
      </c>
      <c r="J52">
        <f t="shared" si="5"/>
        <v>18.444037016760593</v>
      </c>
    </row>
    <row r="53" spans="1:10" x14ac:dyDescent="0.25">
      <c r="A53">
        <v>2.6551900000000002</v>
      </c>
      <c r="B53">
        <v>3558.6816899999999</v>
      </c>
      <c r="C53" s="7">
        <f t="shared" si="0"/>
        <v>220.71201999999994</v>
      </c>
      <c r="D53">
        <f t="shared" si="1"/>
        <v>54.216185518218161</v>
      </c>
      <c r="E53">
        <f t="shared" si="2"/>
        <v>1.5234907260901483E-2</v>
      </c>
      <c r="F53" s="23">
        <f t="shared" si="3"/>
        <v>0.10219716823855084</v>
      </c>
      <c r="H53">
        <f t="shared" si="4"/>
        <v>-4.1841659538028031</v>
      </c>
      <c r="I53">
        <f t="shared" si="6"/>
        <v>-2.280851309634071</v>
      </c>
      <c r="J53">
        <f t="shared" si="5"/>
        <v>18.442414527312341</v>
      </c>
    </row>
    <row r="54" spans="1:10" x14ac:dyDescent="0.25">
      <c r="A54">
        <v>2.70784</v>
      </c>
      <c r="B54">
        <v>3561.5106599999999</v>
      </c>
      <c r="C54" s="7">
        <f t="shared" si="0"/>
        <v>223.54098999999997</v>
      </c>
      <c r="D54">
        <f t="shared" si="1"/>
        <v>53.094427538990125</v>
      </c>
      <c r="E54">
        <f t="shared" si="2"/>
        <v>1.4907839006437265E-2</v>
      </c>
      <c r="F54" s="23">
        <f t="shared" si="3"/>
        <v>0.10203561564353265</v>
      </c>
      <c r="H54">
        <f t="shared" si="4"/>
        <v>-4.2058680965623374</v>
      </c>
      <c r="I54">
        <f t="shared" si="6"/>
        <v>-2.2824333536687522</v>
      </c>
      <c r="J54">
        <f t="shared" si="5"/>
        <v>18.44083248327766</v>
      </c>
    </row>
    <row r="55" spans="1:10" x14ac:dyDescent="0.25">
      <c r="A55">
        <v>2.7603499999999999</v>
      </c>
      <c r="B55">
        <v>3564.2651000000001</v>
      </c>
      <c r="C55" s="7">
        <f t="shared" si="0"/>
        <v>226.29543000000012</v>
      </c>
      <c r="D55">
        <f t="shared" si="1"/>
        <v>54.380825434438286</v>
      </c>
      <c r="E55">
        <f t="shared" si="2"/>
        <v>1.5257233653702773E-2</v>
      </c>
      <c r="F55" s="23">
        <f t="shared" si="3"/>
        <v>0.10187868698514115</v>
      </c>
      <c r="H55">
        <f t="shared" si="4"/>
        <v>-4.1827015504436762</v>
      </c>
      <c r="I55">
        <f t="shared" si="6"/>
        <v>-2.2839725168108092</v>
      </c>
      <c r="J55">
        <f t="shared" si="5"/>
        <v>18.439293320135601</v>
      </c>
    </row>
    <row r="56" spans="1:10" x14ac:dyDescent="0.25">
      <c r="A56">
        <v>2.8091200000000001</v>
      </c>
      <c r="B56">
        <v>3567.0183499999998</v>
      </c>
      <c r="C56" s="7">
        <f t="shared" si="0"/>
        <v>229.04867999999988</v>
      </c>
      <c r="D56">
        <f t="shared" si="1"/>
        <v>52.090406782888294</v>
      </c>
      <c r="E56">
        <f t="shared" si="2"/>
        <v>1.4603347017513466E-2</v>
      </c>
      <c r="F56" s="23">
        <f t="shared" si="3"/>
        <v>0.10172218764418667</v>
      </c>
      <c r="H56">
        <f t="shared" si="4"/>
        <v>-4.2265045287662071</v>
      </c>
      <c r="I56">
        <f t="shared" si="6"/>
        <v>-2.2855098321299221</v>
      </c>
      <c r="J56">
        <f t="shared" si="5"/>
        <v>18.437756004816489</v>
      </c>
    </row>
    <row r="57" spans="1:10" x14ac:dyDescent="0.25">
      <c r="A57">
        <v>2.8653200000000001</v>
      </c>
      <c r="B57">
        <v>3569.7330299999999</v>
      </c>
      <c r="C57" s="7">
        <f t="shared" si="0"/>
        <v>231.76335999999992</v>
      </c>
      <c r="D57">
        <f t="shared" si="1"/>
        <v>51.180448991194595</v>
      </c>
      <c r="E57">
        <f t="shared" si="2"/>
        <v>1.433733238902591E-2</v>
      </c>
      <c r="F57" s="23">
        <f t="shared" si="3"/>
        <v>0.10156823348697767</v>
      </c>
      <c r="H57">
        <f t="shared" si="4"/>
        <v>-4.2448884869855021</v>
      </c>
      <c r="I57">
        <f t="shared" si="6"/>
        <v>-2.2870244552566223</v>
      </c>
      <c r="J57">
        <f t="shared" si="5"/>
        <v>18.43624138168979</v>
      </c>
    </row>
    <row r="58" spans="1:10" x14ac:dyDescent="0.25">
      <c r="A58">
        <v>2.9146899999999998</v>
      </c>
      <c r="B58">
        <v>3572.4214700000002</v>
      </c>
      <c r="C58" s="7">
        <f t="shared" si="0"/>
        <v>234.45180000000028</v>
      </c>
      <c r="D58">
        <f t="shared" si="1"/>
        <v>53.267189205280239</v>
      </c>
      <c r="E58">
        <f t="shared" si="2"/>
        <v>1.4910667638911105E-2</v>
      </c>
      <c r="F58" s="23">
        <f t="shared" si="3"/>
        <v>0.10141611164825316</v>
      </c>
      <c r="H58">
        <f t="shared" si="4"/>
        <v>-4.2056783732796816</v>
      </c>
      <c r="I58">
        <f t="shared" si="6"/>
        <v>-2.2885233084524428</v>
      </c>
      <c r="J58">
        <f t="shared" si="5"/>
        <v>18.434742528493967</v>
      </c>
    </row>
    <row r="59" spans="1:10" x14ac:dyDescent="0.25">
      <c r="A59">
        <v>2.96611</v>
      </c>
      <c r="B59">
        <v>3575.1018300000001</v>
      </c>
      <c r="C59" s="7">
        <f t="shared" si="0"/>
        <v>237.13216000000011</v>
      </c>
      <c r="D59">
        <f t="shared" si="1"/>
        <v>51.593573515091784</v>
      </c>
      <c r="E59">
        <f t="shared" si="2"/>
        <v>1.443135775382705E-2</v>
      </c>
      <c r="F59" s="23">
        <f t="shared" si="3"/>
        <v>0.10126478697156317</v>
      </c>
      <c r="H59">
        <f t="shared" si="4"/>
        <v>-4.2383518181884661</v>
      </c>
      <c r="I59">
        <f t="shared" si="6"/>
        <v>-2.2900165394953125</v>
      </c>
      <c r="J59">
        <f t="shared" si="5"/>
        <v>18.433249297451098</v>
      </c>
    </row>
    <row r="60" spans="1:10" x14ac:dyDescent="0.25">
      <c r="A60">
        <v>3.0173899999999998</v>
      </c>
      <c r="B60">
        <v>3577.7201300000002</v>
      </c>
      <c r="C60" s="7">
        <f t="shared" si="0"/>
        <v>239.7504600000002</v>
      </c>
      <c r="D60">
        <f t="shared" si="1"/>
        <v>50.49696268440826</v>
      </c>
      <c r="E60">
        <f t="shared" si="2"/>
        <v>1.4114285312867179E-2</v>
      </c>
      <c r="F60" s="23">
        <f t="shared" si="3"/>
        <v>0.10111729279183551</v>
      </c>
      <c r="H60">
        <f t="shared" si="4"/>
        <v>-4.2605678517242129</v>
      </c>
      <c r="I60">
        <f t="shared" si="6"/>
        <v>-2.2914741211746117</v>
      </c>
      <c r="J60">
        <f t="shared" si="5"/>
        <v>18.431791715771798</v>
      </c>
    </row>
    <row r="61" spans="1:10" x14ac:dyDescent="0.25">
      <c r="A61">
        <v>3.06982</v>
      </c>
      <c r="B61">
        <v>3580.33887</v>
      </c>
      <c r="C61" s="7">
        <f t="shared" si="0"/>
        <v>242.36920000000009</v>
      </c>
      <c r="D61">
        <f t="shared" si="1"/>
        <v>48.701759285112637</v>
      </c>
      <c r="E61">
        <f t="shared" si="2"/>
        <v>1.3602555806431986E-2</v>
      </c>
      <c r="F61" s="23">
        <f t="shared" si="3"/>
        <v>0.10097009591713955</v>
      </c>
      <c r="H61">
        <f t="shared" si="4"/>
        <v>-4.297497576952658</v>
      </c>
      <c r="I61">
        <f t="shared" si="6"/>
        <v>-2.2929308860095441</v>
      </c>
      <c r="J61">
        <f t="shared" si="5"/>
        <v>18.430334950936867</v>
      </c>
    </row>
    <row r="62" spans="1:10" x14ac:dyDescent="0.25">
      <c r="A62">
        <v>3.1248200000000002</v>
      </c>
      <c r="B62">
        <v>3582.9521599999998</v>
      </c>
      <c r="C62" s="7">
        <f t="shared" si="0"/>
        <v>244.98248999999987</v>
      </c>
      <c r="D62">
        <f t="shared" si="1"/>
        <v>47.890740910339971</v>
      </c>
      <c r="E62">
        <f t="shared" si="2"/>
        <v>1.3366279752487673E-2</v>
      </c>
      <c r="F62" s="23">
        <f t="shared" si="3"/>
        <v>0.10082352556153483</v>
      </c>
      <c r="H62">
        <f t="shared" si="4"/>
        <v>-4.315020179954602</v>
      </c>
      <c r="I62">
        <f t="shared" si="6"/>
        <v>-2.2943835620684396</v>
      </c>
      <c r="J62">
        <f t="shared" si="5"/>
        <v>18.428882274877971</v>
      </c>
    </row>
    <row r="63" spans="1:10" x14ac:dyDescent="0.25">
      <c r="A63">
        <v>3.1790099999999999</v>
      </c>
      <c r="B63">
        <v>3585.5680600000001</v>
      </c>
      <c r="C63" s="7">
        <f t="shared" si="0"/>
        <v>247.59839000000011</v>
      </c>
      <c r="D63">
        <f t="shared" si="1"/>
        <v>46.867388732137918</v>
      </c>
      <c r="E63">
        <f t="shared" si="2"/>
        <v>1.3071119540298983E-2</v>
      </c>
      <c r="F63" s="23">
        <f t="shared" si="3"/>
        <v>0.10067712821542528</v>
      </c>
      <c r="H63">
        <f t="shared" si="4"/>
        <v>-4.3373500977612052</v>
      </c>
      <c r="I63">
        <f t="shared" si="6"/>
        <v>-2.2958366330051763</v>
      </c>
      <c r="J63">
        <f t="shared" si="5"/>
        <v>18.427429203941234</v>
      </c>
    </row>
    <row r="64" spans="1:10" x14ac:dyDescent="0.25">
      <c r="A64">
        <v>3.2346900000000001</v>
      </c>
      <c r="B64">
        <v>3588.1014799999998</v>
      </c>
      <c r="C64" s="7">
        <f t="shared" si="0"/>
        <v>250.13180999999986</v>
      </c>
      <c r="D64">
        <f t="shared" si="1"/>
        <v>48.956064117417377</v>
      </c>
      <c r="E64">
        <f t="shared" si="2"/>
        <v>1.3644002097013537E-2</v>
      </c>
      <c r="F64" s="23">
        <f t="shared" si="3"/>
        <v>0.10053565054104524</v>
      </c>
      <c r="H64">
        <f t="shared" si="4"/>
        <v>-4.2944552607308264</v>
      </c>
      <c r="I64">
        <f t="shared" si="6"/>
        <v>-2.2972428826337454</v>
      </c>
      <c r="J64">
        <f t="shared" si="5"/>
        <v>18.426022954312664</v>
      </c>
    </row>
    <row r="65" spans="1:10" x14ac:dyDescent="0.25">
      <c r="A65">
        <v>3.2825700000000002</v>
      </c>
      <c r="B65">
        <v>3590.6379499999998</v>
      </c>
      <c r="C65" s="7">
        <f t="shared" si="0"/>
        <v>252.66827999999987</v>
      </c>
      <c r="D65">
        <f t="shared" si="1"/>
        <v>52.17108359766771</v>
      </c>
      <c r="E65">
        <f t="shared" si="2"/>
        <v>1.4529753298482159E-2</v>
      </c>
      <c r="F65" s="23">
        <f t="shared" si="3"/>
        <v>0.10039430109115227</v>
      </c>
      <c r="H65">
        <f t="shared" si="4"/>
        <v>-4.2315567803133805</v>
      </c>
      <c r="I65">
        <f t="shared" si="6"/>
        <v>-2.29864983537585</v>
      </c>
      <c r="J65">
        <f t="shared" si="5"/>
        <v>18.424616001570563</v>
      </c>
    </row>
    <row r="66" spans="1:10" x14ac:dyDescent="0.25">
      <c r="A66">
        <v>3.3324199999999999</v>
      </c>
      <c r="B66">
        <v>3593.2001599999999</v>
      </c>
      <c r="C66" s="7">
        <f t="shared" si="0"/>
        <v>255.23048999999992</v>
      </c>
      <c r="D66">
        <f t="shared" si="1"/>
        <v>51.535562310032319</v>
      </c>
      <c r="E66">
        <f t="shared" si="2"/>
        <v>1.434252477324623E-2</v>
      </c>
      <c r="F66" s="23">
        <f t="shared" si="3"/>
        <v>0.1002518196702665</v>
      </c>
      <c r="H66">
        <f t="shared" si="4"/>
        <v>-4.2445263942283677</v>
      </c>
      <c r="I66">
        <f t="shared" si="6"/>
        <v>-2.3000700616358376</v>
      </c>
      <c r="J66">
        <f t="shared" si="5"/>
        <v>18.423195775310575</v>
      </c>
    </row>
    <row r="67" spans="1:10" x14ac:dyDescent="0.25">
      <c r="A67">
        <v>3.3812700000000002</v>
      </c>
      <c r="B67">
        <v>3595.72451</v>
      </c>
      <c r="C67" s="7">
        <f t="shared" ref="C67:C98" si="7">B67-$B$2</f>
        <v>257.75484000000006</v>
      </c>
      <c r="D67">
        <f t="shared" si="1"/>
        <v>50.920481190745164</v>
      </c>
      <c r="E67">
        <f t="shared" si="2"/>
        <v>1.4161396694638647E-2</v>
      </c>
      <c r="F67" s="23">
        <f t="shared" si="3"/>
        <v>0.10011174002288452</v>
      </c>
      <c r="H67">
        <f t="shared" si="4"/>
        <v>-4.2572355589538127</v>
      </c>
      <c r="I67">
        <f t="shared" si="6"/>
        <v>-2.3014683165921697</v>
      </c>
      <c r="J67">
        <f t="shared" si="5"/>
        <v>18.421797520354243</v>
      </c>
    </row>
    <row r="68" spans="1:10" x14ac:dyDescent="0.25">
      <c r="A68">
        <v>3.4305099999999999</v>
      </c>
      <c r="B68">
        <v>3598.1949500000001</v>
      </c>
      <c r="C68" s="7">
        <f t="shared" si="7"/>
        <v>260.22528000000011</v>
      </c>
      <c r="D68">
        <f t="shared" ref="D68:D98" si="8">(B69-B67)/(A69-A67)</f>
        <v>50.472831073502824</v>
      </c>
      <c r="E68">
        <f t="shared" ref="E68:E98" si="9">(1/B68)*D68</f>
        <v>1.4027264162966719E-2</v>
      </c>
      <c r="F68" s="23">
        <f t="shared" ref="F68:F98" si="10">((0.032)/((0.0000008*B68*0.000000001)+(0.0000000245*0.000000001*B68^2)))*10^-9</f>
        <v>9.9974935981739135E-2</v>
      </c>
      <c r="H68">
        <f t="shared" ref="H68:H98" si="11">LN(E68)</f>
        <v>-4.2667524029583452</v>
      </c>
      <c r="I68">
        <f t="shared" ref="I68:I98" si="12">LN((0.032)/((0.0000008*B68)+(0.0000000245*B68^2)))</f>
        <v>-2.302835764592154</v>
      </c>
      <c r="J68">
        <f t="shared" ref="J68:J98" si="13">LN(F68*10^9)</f>
        <v>18.420430072354257</v>
      </c>
    </row>
    <row r="69" spans="1:10" x14ac:dyDescent="0.25">
      <c r="A69">
        <v>3.4793599999999998</v>
      </c>
      <c r="B69">
        <v>3600.6753899999999</v>
      </c>
      <c r="C69" s="7">
        <f t="shared" si="7"/>
        <v>262.70571999999993</v>
      </c>
      <c r="D69">
        <f t="shared" si="8"/>
        <v>50.506825413118321</v>
      </c>
      <c r="E69">
        <f t="shared" si="9"/>
        <v>1.4027042135869494E-2</v>
      </c>
      <c r="F69" s="23">
        <f t="shared" si="10"/>
        <v>9.983786010673619E-2</v>
      </c>
      <c r="H69">
        <f t="shared" si="11"/>
        <v>-4.2667682313374087</v>
      </c>
      <c r="I69">
        <f t="shared" si="12"/>
        <v>-2.3042078078165136</v>
      </c>
      <c r="J69">
        <f t="shared" si="13"/>
        <v>18.419058029129896</v>
      </c>
    </row>
    <row r="70" spans="1:10" x14ac:dyDescent="0.25">
      <c r="A70">
        <v>3.5279400000000001</v>
      </c>
      <c r="B70">
        <v>3603.1158300000002</v>
      </c>
      <c r="C70" s="7">
        <f t="shared" si="7"/>
        <v>265.14616000000024</v>
      </c>
      <c r="D70">
        <f t="shared" si="8"/>
        <v>50.086242299795046</v>
      </c>
      <c r="E70">
        <f t="shared" si="9"/>
        <v>1.3900813813081066E-2</v>
      </c>
      <c r="F70" s="23">
        <f t="shared" si="10"/>
        <v>9.9703269693041913E-2</v>
      </c>
      <c r="H70">
        <f t="shared" si="11"/>
        <v>-4.2758078928556671</v>
      </c>
      <c r="I70">
        <f t="shared" si="12"/>
        <v>-2.3055568072357309</v>
      </c>
      <c r="J70">
        <f t="shared" si="13"/>
        <v>18.417709029710679</v>
      </c>
    </row>
    <row r="71" spans="1:10" x14ac:dyDescent="0.25">
      <c r="A71">
        <v>3.5767600000000002</v>
      </c>
      <c r="B71">
        <v>3605.5537899999999</v>
      </c>
      <c r="C71" s="7">
        <f t="shared" si="7"/>
        <v>267.58411999999998</v>
      </c>
      <c r="D71">
        <f t="shared" si="8"/>
        <v>48.796876584522906</v>
      </c>
      <c r="E71">
        <f t="shared" si="9"/>
        <v>1.3533809069735971E-2</v>
      </c>
      <c r="F71" s="23">
        <f t="shared" si="10"/>
        <v>9.9569087615783078E-2</v>
      </c>
      <c r="H71">
        <f t="shared" si="11"/>
        <v>-4.3025643487242542</v>
      </c>
      <c r="I71">
        <f t="shared" si="12"/>
        <v>-2.3069035278682457</v>
      </c>
      <c r="J71">
        <f t="shared" si="13"/>
        <v>18.416362309078167</v>
      </c>
    </row>
    <row r="72" spans="1:10" x14ac:dyDescent="0.25">
      <c r="A72">
        <v>3.6265499999999999</v>
      </c>
      <c r="B72">
        <v>3607.92769</v>
      </c>
      <c r="C72" s="7">
        <f t="shared" si="7"/>
        <v>269.95802000000003</v>
      </c>
      <c r="D72">
        <f t="shared" si="8"/>
        <v>46.923337991616343</v>
      </c>
      <c r="E72">
        <f t="shared" si="9"/>
        <v>1.3005620406881364E-2</v>
      </c>
      <c r="F72" s="23">
        <f t="shared" si="10"/>
        <v>9.9438691441990204E-2</v>
      </c>
      <c r="H72">
        <f t="shared" si="11"/>
        <v>-4.3423736759612996</v>
      </c>
      <c r="I72">
        <f t="shared" si="12"/>
        <v>-2.3082139911382868</v>
      </c>
      <c r="J72">
        <f t="shared" si="13"/>
        <v>18.415051845808126</v>
      </c>
    </row>
    <row r="73" spans="1:10" x14ac:dyDescent="0.25">
      <c r="A73">
        <v>3.6769400000000001</v>
      </c>
      <c r="B73">
        <v>3610.2545700000001</v>
      </c>
      <c r="C73" s="7">
        <f t="shared" si="7"/>
        <v>272.28490000000011</v>
      </c>
      <c r="D73">
        <f t="shared" si="8"/>
        <v>44.495993895460252</v>
      </c>
      <c r="E73">
        <f t="shared" si="9"/>
        <v>1.232489095511629E-2</v>
      </c>
      <c r="F73" s="23">
        <f t="shared" si="10"/>
        <v>9.931112646849842E-2</v>
      </c>
      <c r="H73">
        <f t="shared" si="11"/>
        <v>-4.3961344065475902</v>
      </c>
      <c r="I73">
        <f t="shared" si="12"/>
        <v>-2.309497665179852</v>
      </c>
      <c r="J73">
        <f t="shared" si="13"/>
        <v>18.413768171766559</v>
      </c>
    </row>
    <row r="74" spans="1:10" x14ac:dyDescent="0.25">
      <c r="A74">
        <v>3.7313900000000002</v>
      </c>
      <c r="B74">
        <v>3612.59265</v>
      </c>
      <c r="C74" s="7">
        <f t="shared" si="7"/>
        <v>274.6229800000001</v>
      </c>
      <c r="D74">
        <f t="shared" si="8"/>
        <v>45.511655011655016</v>
      </c>
      <c r="E74">
        <f t="shared" si="9"/>
        <v>1.2598058906988868E-2</v>
      </c>
      <c r="F74" s="23">
        <f t="shared" si="10"/>
        <v>9.9183194572423264E-2</v>
      </c>
      <c r="H74">
        <f t="shared" si="11"/>
        <v>-4.3742125318932787</v>
      </c>
      <c r="I74">
        <f t="shared" si="12"/>
        <v>-2.3107866885949138</v>
      </c>
      <c r="J74">
        <f t="shared" si="13"/>
        <v>18.412479148351498</v>
      </c>
    </row>
    <row r="75" spans="1:10" x14ac:dyDescent="0.25">
      <c r="A75">
        <v>3.7799</v>
      </c>
      <c r="B75">
        <v>3614.9404500000001</v>
      </c>
      <c r="C75" s="7">
        <f t="shared" si="7"/>
        <v>276.9707800000001</v>
      </c>
      <c r="D75">
        <f t="shared" si="8"/>
        <v>46.658147597822229</v>
      </c>
      <c r="E75">
        <f t="shared" si="9"/>
        <v>1.2907030763901583E-2</v>
      </c>
      <c r="F75" s="23">
        <f t="shared" si="10"/>
        <v>9.9054979416325017E-2</v>
      </c>
      <c r="H75">
        <f t="shared" si="11"/>
        <v>-4.3499830956267296</v>
      </c>
      <c r="I75">
        <f t="shared" si="12"/>
        <v>-2.312080235356333</v>
      </c>
      <c r="J75">
        <f t="shared" si="13"/>
        <v>18.411185601590077</v>
      </c>
    </row>
    <row r="76" spans="1:10" x14ac:dyDescent="0.25">
      <c r="A76">
        <v>3.8323399999999999</v>
      </c>
      <c r="B76">
        <v>3617.3027900000002</v>
      </c>
      <c r="C76" s="7">
        <f t="shared" si="7"/>
        <v>279.33312000000024</v>
      </c>
      <c r="D76">
        <f t="shared" si="8"/>
        <v>45.550301615097624</v>
      </c>
      <c r="E76">
        <f t="shared" si="9"/>
        <v>1.2592338617884301E-2</v>
      </c>
      <c r="F76" s="23">
        <f t="shared" si="10"/>
        <v>9.8926220989873553E-2</v>
      </c>
      <c r="H76">
        <f t="shared" si="11"/>
        <v>-4.3746666961594238</v>
      </c>
      <c r="I76">
        <f t="shared" si="12"/>
        <v>-2.3133809492053317</v>
      </c>
      <c r="J76">
        <f t="shared" si="13"/>
        <v>18.409884887741079</v>
      </c>
    </row>
    <row r="77" spans="1:10" x14ac:dyDescent="0.25">
      <c r="A77">
        <v>3.8826800000000001</v>
      </c>
      <c r="B77">
        <v>3619.6221099999998</v>
      </c>
      <c r="C77" s="7">
        <f t="shared" si="7"/>
        <v>281.65243999999984</v>
      </c>
      <c r="D77">
        <f t="shared" si="8"/>
        <v>45.309881267785109</v>
      </c>
      <c r="E77">
        <f t="shared" si="9"/>
        <v>1.2517848518663489E-2</v>
      </c>
      <c r="F77" s="23">
        <f t="shared" si="10"/>
        <v>9.8800051436010797E-2</v>
      </c>
      <c r="H77">
        <f t="shared" si="11"/>
        <v>-4.38059977163421</v>
      </c>
      <c r="I77">
        <f t="shared" si="12"/>
        <v>-2.3146571536210541</v>
      </c>
      <c r="J77">
        <f t="shared" si="13"/>
        <v>18.408608683325358</v>
      </c>
    </row>
    <row r="78" spans="1:10" x14ac:dyDescent="0.25">
      <c r="A78">
        <v>3.93425</v>
      </c>
      <c r="B78">
        <v>3621.9203200000002</v>
      </c>
      <c r="C78" s="7">
        <f t="shared" si="7"/>
        <v>283.95065000000022</v>
      </c>
      <c r="D78">
        <f t="shared" si="8"/>
        <v>44.307692307693721</v>
      </c>
      <c r="E78">
        <f t="shared" si="9"/>
        <v>1.2233204596752067E-2</v>
      </c>
      <c r="F78" s="23">
        <f t="shared" si="10"/>
        <v>9.8675268192370422E-2</v>
      </c>
      <c r="H78">
        <f t="shared" si="11"/>
        <v>-4.4036013360713557</v>
      </c>
      <c r="I78">
        <f t="shared" si="12"/>
        <v>-2.3159209395005589</v>
      </c>
      <c r="J78">
        <f t="shared" si="13"/>
        <v>18.407344897445853</v>
      </c>
    </row>
    <row r="79" spans="1:10" x14ac:dyDescent="0.25">
      <c r="A79">
        <v>3.9861599999999999</v>
      </c>
      <c r="B79">
        <v>3624.2070699999999</v>
      </c>
      <c r="C79" s="7">
        <f t="shared" si="7"/>
        <v>286.23739999999998</v>
      </c>
      <c r="D79">
        <f t="shared" si="8"/>
        <v>44.364818949613301</v>
      </c>
      <c r="E79">
        <f t="shared" si="9"/>
        <v>1.2241248386950832E-2</v>
      </c>
      <c r="F79" s="23">
        <f t="shared" si="10"/>
        <v>9.8551341667807713E-2</v>
      </c>
      <c r="H79">
        <f t="shared" si="11"/>
        <v>-4.4029440147008838</v>
      </c>
      <c r="I79">
        <f t="shared" si="12"/>
        <v>-2.3171776313938084</v>
      </c>
      <c r="J79">
        <f t="shared" si="13"/>
        <v>18.406088205552603</v>
      </c>
    </row>
    <row r="80" spans="1:10" x14ac:dyDescent="0.25">
      <c r="A80">
        <v>4.0372599999999998</v>
      </c>
      <c r="B80">
        <v>3626.4903399999998</v>
      </c>
      <c r="C80" s="7">
        <f t="shared" si="7"/>
        <v>288.52066999999988</v>
      </c>
      <c r="D80">
        <f t="shared" si="8"/>
        <v>44.89547827800498</v>
      </c>
      <c r="E80">
        <f t="shared" si="9"/>
        <v>1.2379869810436331E-2</v>
      </c>
      <c r="F80" s="23">
        <f t="shared" si="10"/>
        <v>9.8427836518407072E-2</v>
      </c>
      <c r="H80">
        <f t="shared" si="11"/>
        <v>-4.3916835279008257</v>
      </c>
      <c r="I80">
        <f t="shared" si="12"/>
        <v>-2.3184316234829438</v>
      </c>
      <c r="J80">
        <f t="shared" si="13"/>
        <v>18.404834213463467</v>
      </c>
    </row>
    <row r="81" spans="1:10" x14ac:dyDescent="0.25">
      <c r="A81">
        <v>4.0876700000000001</v>
      </c>
      <c r="B81">
        <v>3628.7644100000002</v>
      </c>
      <c r="C81" s="7">
        <f t="shared" si="7"/>
        <v>290.79474000000027</v>
      </c>
      <c r="D81">
        <f t="shared" si="8"/>
        <v>43.23820549927612</v>
      </c>
      <c r="E81">
        <f t="shared" si="9"/>
        <v>1.1915407178300703E-2</v>
      </c>
      <c r="F81" s="23">
        <f t="shared" si="10"/>
        <v>9.8305059632003186E-2</v>
      </c>
      <c r="H81">
        <f t="shared" si="11"/>
        <v>-4.4299229954273622</v>
      </c>
      <c r="I81">
        <f t="shared" si="12"/>
        <v>-2.3196797818209323</v>
      </c>
      <c r="J81">
        <f t="shared" si="13"/>
        <v>18.40358605512548</v>
      </c>
    </row>
    <row r="82" spans="1:10" x14ac:dyDescent="0.25">
      <c r="A82">
        <v>4.1409099999999999</v>
      </c>
      <c r="B82">
        <v>3630.9719799999998</v>
      </c>
      <c r="C82" s="7">
        <f t="shared" si="7"/>
        <v>293.00230999999985</v>
      </c>
      <c r="D82">
        <f t="shared" si="8"/>
        <v>43.200488042947534</v>
      </c>
      <c r="E82">
        <f t="shared" si="9"/>
        <v>1.1897775108401563E-2</v>
      </c>
      <c r="F82" s="23">
        <f t="shared" si="10"/>
        <v>9.8186092691638777E-2</v>
      </c>
      <c r="H82">
        <f t="shared" si="11"/>
        <v>-4.4314038620254559</v>
      </c>
      <c r="I82">
        <f t="shared" si="12"/>
        <v>-2.3208906959358369</v>
      </c>
      <c r="J82">
        <f t="shared" si="13"/>
        <v>18.402375141010573</v>
      </c>
    </row>
    <row r="83" spans="1:10" x14ac:dyDescent="0.25">
      <c r="A83">
        <v>4.1901200000000003</v>
      </c>
      <c r="B83">
        <v>3633.1903000000002</v>
      </c>
      <c r="C83" s="7">
        <f t="shared" si="7"/>
        <v>295.22063000000026</v>
      </c>
      <c r="D83">
        <f t="shared" si="8"/>
        <v>45.240380679495864</v>
      </c>
      <c r="E83">
        <f t="shared" si="9"/>
        <v>1.2451971117366427E-2</v>
      </c>
      <c r="F83" s="23">
        <f t="shared" si="10"/>
        <v>9.80667638353208E-2</v>
      </c>
      <c r="H83">
        <f t="shared" si="11"/>
        <v>-4.3858763459230987</v>
      </c>
      <c r="I83">
        <f t="shared" si="12"/>
        <v>-2.3221067686405643</v>
      </c>
      <c r="J83">
        <f t="shared" si="13"/>
        <v>18.401159068305848</v>
      </c>
    </row>
    <row r="84" spans="1:10" x14ac:dyDescent="0.25">
      <c r="A84">
        <v>4.2386299999999997</v>
      </c>
      <c r="B84">
        <v>3635.3928700000001</v>
      </c>
      <c r="C84" s="7">
        <f t="shared" si="7"/>
        <v>297.42320000000018</v>
      </c>
      <c r="D84">
        <f t="shared" si="8"/>
        <v>43.931962503776312</v>
      </c>
      <c r="E84">
        <f t="shared" si="9"/>
        <v>1.2084515779934484E-2</v>
      </c>
      <c r="F84" s="23">
        <f t="shared" si="10"/>
        <v>9.7948497307246266E-2</v>
      </c>
      <c r="H84">
        <f t="shared" si="11"/>
        <v>-4.4158303334875599</v>
      </c>
      <c r="I84">
        <f t="shared" si="12"/>
        <v>-2.3233134761360548</v>
      </c>
      <c r="J84">
        <f t="shared" si="13"/>
        <v>18.399952360810357</v>
      </c>
    </row>
    <row r="85" spans="1:10" x14ac:dyDescent="0.25">
      <c r="A85">
        <v>4.2893299999999996</v>
      </c>
      <c r="B85">
        <v>3637.5487899999998</v>
      </c>
      <c r="C85" s="7">
        <f t="shared" si="7"/>
        <v>299.57911999999988</v>
      </c>
      <c r="D85">
        <f t="shared" si="8"/>
        <v>41.737493857490826</v>
      </c>
      <c r="E85">
        <f t="shared" si="9"/>
        <v>1.1474071213073908E-2</v>
      </c>
      <c r="F85" s="23">
        <f t="shared" si="10"/>
        <v>9.7832942712752169E-2</v>
      </c>
      <c r="H85">
        <f t="shared" si="11"/>
        <v>-4.4676654663484818</v>
      </c>
      <c r="I85">
        <f t="shared" si="12"/>
        <v>-2.3244939211046951</v>
      </c>
      <c r="J85">
        <f t="shared" si="13"/>
        <v>18.398771915841717</v>
      </c>
    </row>
    <row r="86" spans="1:10" x14ac:dyDescent="0.25">
      <c r="A86">
        <v>4.3403799999999997</v>
      </c>
      <c r="B86">
        <v>3639.6396599999998</v>
      </c>
      <c r="C86" s="7">
        <f t="shared" si="7"/>
        <v>301.66998999999987</v>
      </c>
      <c r="D86">
        <f t="shared" si="8"/>
        <v>40.083333333334757</v>
      </c>
      <c r="E86">
        <f t="shared" si="9"/>
        <v>1.1012994987897992E-2</v>
      </c>
      <c r="F86" s="23">
        <f t="shared" si="10"/>
        <v>9.7721069933215193E-2</v>
      </c>
      <c r="H86">
        <f t="shared" si="11"/>
        <v>-4.5086793409072161</v>
      </c>
      <c r="I86">
        <f t="shared" si="12"/>
        <v>-2.3256380836838999</v>
      </c>
      <c r="J86">
        <f t="shared" si="13"/>
        <v>18.397627753262512</v>
      </c>
    </row>
    <row r="87" spans="1:10" x14ac:dyDescent="0.25">
      <c r="A87">
        <v>4.3932500000000001</v>
      </c>
      <c r="B87">
        <v>3641.71425</v>
      </c>
      <c r="C87" s="7">
        <f t="shared" si="7"/>
        <v>303.74458000000004</v>
      </c>
      <c r="D87">
        <f t="shared" si="8"/>
        <v>39.724666858404134</v>
      </c>
      <c r="E87">
        <f t="shared" si="9"/>
        <v>1.0908232807778407E-2</v>
      </c>
      <c r="F87" s="23">
        <f t="shared" si="10"/>
        <v>9.7610257770982214E-2</v>
      </c>
      <c r="H87">
        <f t="shared" si="11"/>
        <v>-4.518237471379245</v>
      </c>
      <c r="I87">
        <f t="shared" si="12"/>
        <v>-2.3267726909731974</v>
      </c>
      <c r="J87">
        <f t="shared" si="13"/>
        <v>18.396493145973214</v>
      </c>
    </row>
    <row r="88" spans="1:10" x14ac:dyDescent="0.25">
      <c r="A88">
        <v>4.4446899999999996</v>
      </c>
      <c r="B88">
        <v>3643.78334</v>
      </c>
      <c r="C88" s="7">
        <f t="shared" si="7"/>
        <v>305.81367</v>
      </c>
      <c r="D88">
        <f t="shared" si="8"/>
        <v>40.881825273012666</v>
      </c>
      <c r="E88">
        <f t="shared" si="9"/>
        <v>1.1219609251798343E-2</v>
      </c>
      <c r="F88" s="23">
        <f t="shared" si="10"/>
        <v>9.7499927017608651E-2</v>
      </c>
      <c r="H88">
        <f t="shared" si="11"/>
        <v>-4.4900922055369561</v>
      </c>
      <c r="I88">
        <f t="shared" si="12"/>
        <v>-2.3279036495159628</v>
      </c>
      <c r="J88">
        <f t="shared" si="13"/>
        <v>18.395362187430447</v>
      </c>
    </row>
    <row r="89" spans="1:10" x14ac:dyDescent="0.25">
      <c r="A89">
        <v>4.4958099999999996</v>
      </c>
      <c r="B89">
        <v>3645.9070900000002</v>
      </c>
      <c r="C89" s="7">
        <f t="shared" si="7"/>
        <v>307.9374200000002</v>
      </c>
      <c r="D89">
        <f t="shared" si="8"/>
        <v>40.942873741285212</v>
      </c>
      <c r="E89">
        <f t="shared" si="9"/>
        <v>1.1229818185324413E-2</v>
      </c>
      <c r="F89" s="23">
        <f t="shared" si="10"/>
        <v>9.7386876040289089E-2</v>
      </c>
      <c r="H89">
        <f t="shared" si="11"/>
        <v>-4.4891827004497191</v>
      </c>
      <c r="I89">
        <f t="shared" si="12"/>
        <v>-2.3290638203251324</v>
      </c>
      <c r="J89">
        <f t="shared" si="13"/>
        <v>18.394202016621279</v>
      </c>
    </row>
    <row r="90" spans="1:10" x14ac:dyDescent="0.25">
      <c r="A90">
        <v>4.5479700000000003</v>
      </c>
      <c r="B90">
        <v>3648.0119199999999</v>
      </c>
      <c r="C90" s="7">
        <f t="shared" si="7"/>
        <v>310.04224999999997</v>
      </c>
      <c r="D90">
        <f t="shared" si="8"/>
        <v>41.238057871501766</v>
      </c>
      <c r="E90">
        <f t="shared" si="9"/>
        <v>1.130425524253818E-2</v>
      </c>
      <c r="F90" s="23">
        <f t="shared" si="10"/>
        <v>9.7275026102189063E-2</v>
      </c>
      <c r="H90">
        <f t="shared" si="11"/>
        <v>-4.4825760540124593</v>
      </c>
      <c r="I90">
        <f t="shared" si="12"/>
        <v>-2.3302129917775636</v>
      </c>
      <c r="J90">
        <f t="shared" si="13"/>
        <v>18.393052845168846</v>
      </c>
    </row>
    <row r="91" spans="1:10" x14ac:dyDescent="0.25">
      <c r="A91">
        <v>4.5977600000000001</v>
      </c>
      <c r="B91">
        <v>3650.1113099999998</v>
      </c>
      <c r="C91" s="7">
        <f t="shared" si="7"/>
        <v>312.14163999999982</v>
      </c>
      <c r="D91">
        <f t="shared" si="8"/>
        <v>40.621141070730282</v>
      </c>
      <c r="E91">
        <f t="shared" si="9"/>
        <v>1.1128740364558987E-2</v>
      </c>
      <c r="F91" s="23">
        <f t="shared" si="10"/>
        <v>9.7163657080299226E-2</v>
      </c>
      <c r="H91">
        <f t="shared" si="11"/>
        <v>-4.4982242948919779</v>
      </c>
      <c r="I91">
        <f t="shared" si="12"/>
        <v>-2.3313585357839917</v>
      </c>
      <c r="J91">
        <f t="shared" si="13"/>
        <v>18.391907301162419</v>
      </c>
    </row>
    <row r="92" spans="1:10" x14ac:dyDescent="0.25">
      <c r="A92">
        <v>4.6503300000000003</v>
      </c>
      <c r="B92">
        <v>3652.1698999999999</v>
      </c>
      <c r="C92" s="7">
        <f t="shared" si="7"/>
        <v>314.20022999999992</v>
      </c>
      <c r="D92">
        <f t="shared" si="8"/>
        <v>38.365464501510509</v>
      </c>
      <c r="E92">
        <f t="shared" si="9"/>
        <v>1.050484110870924E-2</v>
      </c>
      <c r="F92" s="23">
        <f t="shared" si="10"/>
        <v>9.7054638044133973E-2</v>
      </c>
      <c r="H92">
        <f t="shared" si="11"/>
        <v>-4.5559190701009191</v>
      </c>
      <c r="I92">
        <f t="shared" si="12"/>
        <v>-2.3324811802552081</v>
      </c>
      <c r="J92">
        <f t="shared" si="13"/>
        <v>18.390784656691203</v>
      </c>
    </row>
    <row r="93" spans="1:10" x14ac:dyDescent="0.25">
      <c r="A93">
        <v>4.7036800000000003</v>
      </c>
      <c r="B93">
        <v>3654.1749799999998</v>
      </c>
      <c r="C93" s="7">
        <f t="shared" si="7"/>
        <v>316.20530999999983</v>
      </c>
      <c r="D93">
        <f t="shared" si="8"/>
        <v>39.681003233075856</v>
      </c>
      <c r="E93">
        <f t="shared" si="9"/>
        <v>1.0859086784365169E-2</v>
      </c>
      <c r="F93" s="23">
        <f t="shared" si="10"/>
        <v>9.6948629091541172E-2</v>
      </c>
      <c r="H93">
        <f t="shared" si="11"/>
        <v>-4.5227530578495578</v>
      </c>
      <c r="I93">
        <f t="shared" si="12"/>
        <v>-2.3335740377591954</v>
      </c>
      <c r="J93">
        <f t="shared" si="13"/>
        <v>18.389691799187215</v>
      </c>
    </row>
    <row r="94" spans="1:10" x14ac:dyDescent="0.25">
      <c r="A94">
        <v>4.7523999999999997</v>
      </c>
      <c r="B94">
        <v>3656.2201399999999</v>
      </c>
      <c r="C94" s="7">
        <f t="shared" si="7"/>
        <v>318.25046999999995</v>
      </c>
      <c r="D94">
        <f t="shared" si="8"/>
        <v>38.97006047387783</v>
      </c>
      <c r="E94">
        <f t="shared" si="9"/>
        <v>1.065856512509606E-2</v>
      </c>
      <c r="F94" s="23">
        <f t="shared" si="10"/>
        <v>9.6840679929311252E-2</v>
      </c>
      <c r="H94">
        <f t="shared" si="11"/>
        <v>-4.5413914729538485</v>
      </c>
      <c r="I94">
        <f t="shared" si="12"/>
        <v>-2.3346881257751013</v>
      </c>
      <c r="J94">
        <f t="shared" si="13"/>
        <v>18.388577711171308</v>
      </c>
    </row>
    <row r="95" spans="1:10" x14ac:dyDescent="0.25">
      <c r="A95">
        <v>4.8045499999999999</v>
      </c>
      <c r="B95">
        <v>3658.1058899999998</v>
      </c>
      <c r="C95" s="7">
        <f t="shared" si="7"/>
        <v>320.13621999999987</v>
      </c>
      <c r="D95">
        <f t="shared" si="8"/>
        <v>37.099673364347467</v>
      </c>
      <c r="E95">
        <f t="shared" si="9"/>
        <v>1.0141771310055617E-2</v>
      </c>
      <c r="F95" s="23">
        <f t="shared" si="10"/>
        <v>9.6741304550799004E-2</v>
      </c>
      <c r="H95">
        <f t="shared" si="11"/>
        <v>-4.5910926106649956</v>
      </c>
      <c r="I95">
        <f t="shared" si="12"/>
        <v>-2.3357148265552237</v>
      </c>
      <c r="J95">
        <f t="shared" si="13"/>
        <v>18.387551010391189</v>
      </c>
    </row>
    <row r="96" spans="1:10" x14ac:dyDescent="0.25">
      <c r="A96">
        <v>4.8534300000000004</v>
      </c>
      <c r="B96">
        <v>3659.9683199999999</v>
      </c>
      <c r="C96" s="7">
        <f t="shared" si="7"/>
        <v>321.99865</v>
      </c>
      <c r="D96">
        <f t="shared" si="8"/>
        <v>36.563362994787099</v>
      </c>
      <c r="E96">
        <f t="shared" si="9"/>
        <v>9.9900763607667226E-3</v>
      </c>
      <c r="F96" s="23">
        <f t="shared" si="10"/>
        <v>9.6643308155335977E-2</v>
      </c>
      <c r="H96">
        <f t="shared" si="11"/>
        <v>-4.6061630426304951</v>
      </c>
      <c r="I96">
        <f t="shared" si="12"/>
        <v>-2.3367283136417067</v>
      </c>
      <c r="J96">
        <f t="shared" si="13"/>
        <v>18.386537523304703</v>
      </c>
    </row>
    <row r="97" spans="1:10" x14ac:dyDescent="0.25">
      <c r="A97">
        <v>4.9023199999999996</v>
      </c>
      <c r="B97">
        <v>3661.6806900000001</v>
      </c>
      <c r="C97" s="7">
        <f t="shared" si="7"/>
        <v>323.71102000000019</v>
      </c>
      <c r="D97">
        <f t="shared" si="8"/>
        <v>39.6468781985687</v>
      </c>
      <c r="E97">
        <f t="shared" si="9"/>
        <v>1.0827508337044182E-2</v>
      </c>
      <c r="F97" s="23">
        <f t="shared" si="10"/>
        <v>9.655333887118743E-2</v>
      </c>
      <c r="H97">
        <f t="shared" si="11"/>
        <v>-4.5256653148878705</v>
      </c>
      <c r="I97">
        <f t="shared" si="12"/>
        <v>-2.3376596889221481</v>
      </c>
      <c r="J97">
        <f t="shared" si="13"/>
        <v>18.385606148024262</v>
      </c>
    </row>
    <row r="98" spans="1:10" x14ac:dyDescent="0.25">
      <c r="A98">
        <v>4.95113</v>
      </c>
      <c r="B98">
        <v>3663.8418200000001</v>
      </c>
      <c r="C98" s="7">
        <f t="shared" si="7"/>
        <v>325.87215000000015</v>
      </c>
      <c r="D98">
        <f t="shared" si="8"/>
        <v>746.92812586693651</v>
      </c>
      <c r="E98">
        <f t="shared" si="9"/>
        <v>0.20386473067413607</v>
      </c>
      <c r="F98" s="23">
        <f t="shared" si="10"/>
        <v>9.6439970603579533E-2</v>
      </c>
      <c r="H98">
        <f t="shared" si="11"/>
        <v>-1.5902985900066693</v>
      </c>
      <c r="I98">
        <f t="shared" si="12"/>
        <v>-2.338834530484855</v>
      </c>
      <c r="J98">
        <f t="shared" si="13"/>
        <v>18.384431306461558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5B68-FC7F-4B22-BC08-755FF65E9C85}">
  <dimension ref="A1:AX100"/>
  <sheetViews>
    <sheetView zoomScaleNormal="100" workbookViewId="0">
      <pane ySplit="1" topLeftCell="A2" activePane="bottomLeft" state="frozen"/>
      <selection pane="bottomLeft" activeCell="C26" sqref="C26"/>
    </sheetView>
  </sheetViews>
  <sheetFormatPr defaultRowHeight="15" x14ac:dyDescent="0.25"/>
  <cols>
    <col min="2" max="2" width="13.42578125" customWidth="1"/>
    <col min="3" max="3" width="20.85546875" style="7" bestFit="1" customWidth="1"/>
    <col min="5" max="5" width="13.7109375" customWidth="1"/>
    <col min="6" max="6" width="18.7109375" style="23" bestFit="1" customWidth="1"/>
    <col min="8" max="8" width="16.140625" customWidth="1"/>
    <col min="9" max="9" width="16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746.30264</v>
      </c>
      <c r="C2" s="7">
        <f>B2-$B$2</f>
        <v>0</v>
      </c>
    </row>
    <row r="3" spans="1:10" x14ac:dyDescent="0.25">
      <c r="A3">
        <v>5.3409999999999999E-2</v>
      </c>
      <c r="B3">
        <v>747.12383999999997</v>
      </c>
      <c r="C3" s="7">
        <f t="shared" ref="C3:C66" si="0">B3-$B$2</f>
        <v>0.82119999999997617</v>
      </c>
      <c r="D3">
        <f>(B4-B2)/(A4-A2)</f>
        <v>19.236419891222432</v>
      </c>
      <c r="E3">
        <f>(1/B3)*D3</f>
        <v>2.574729765178211E-2</v>
      </c>
      <c r="F3" s="23">
        <f>((0.002)/((0.0000008*B3*0.000000001)+(0.0000000245*0.000000001*B3^2)))*10^-9</f>
        <v>0.14012026516358583</v>
      </c>
      <c r="H3">
        <f>LN(E3)</f>
        <v>-3.6594256029414227</v>
      </c>
      <c r="I3">
        <f>LN((0.002)/((0.0000008*B3)+(0.0000000245*B3^2)))</f>
        <v>-1.9652541882510888</v>
      </c>
      <c r="J3">
        <f>LN(F3*10^9)</f>
        <v>18.758011648695323</v>
      </c>
    </row>
    <row r="4" spans="1:10" x14ac:dyDescent="0.25">
      <c r="A4">
        <v>0.10278</v>
      </c>
      <c r="B4">
        <v>748.27973999999995</v>
      </c>
      <c r="C4" s="7">
        <f t="shared" si="0"/>
        <v>1.9770999999999503</v>
      </c>
      <c r="D4">
        <f t="shared" ref="D4:D67" si="1">(B5-B3)/(A5-A3)</f>
        <v>18.848273108405337</v>
      </c>
      <c r="E4">
        <f t="shared" ref="E4:E67" si="2">(1/B4)*D4</f>
        <v>2.5188805871458365E-2</v>
      </c>
      <c r="F4" s="23">
        <f t="shared" ref="F4:F67" si="3">((0.002)/((0.0000008*B4*0.000000001)+(0.0000000245*0.000000001*B4^2)))*10^-9</f>
        <v>0.13969673629741217</v>
      </c>
      <c r="H4">
        <f t="shared" ref="H4:H67" si="4">LN(E4)</f>
        <v>-3.6813555946059582</v>
      </c>
      <c r="I4">
        <f t="shared" ref="I4:I67" si="5">LN((0.002)/((0.0000008*B4)+(0.0000000245*B4^2)))</f>
        <v>-1.9682813752153705</v>
      </c>
      <c r="J4">
        <f t="shared" ref="J4:J67" si="6">LN(F4*10^9)</f>
        <v>18.754984461731041</v>
      </c>
    </row>
    <row r="5" spans="1:10" x14ac:dyDescent="0.25">
      <c r="A5">
        <v>0.15359</v>
      </c>
      <c r="B5">
        <v>749.01206000000002</v>
      </c>
      <c r="C5" s="7">
        <f t="shared" si="0"/>
        <v>2.7094200000000228</v>
      </c>
      <c r="D5">
        <f t="shared" si="1"/>
        <v>13.946065684292039</v>
      </c>
      <c r="E5">
        <f t="shared" si="2"/>
        <v>1.8619280555098192E-2</v>
      </c>
      <c r="F5" s="23">
        <f t="shared" si="3"/>
        <v>0.13942940279383009</v>
      </c>
      <c r="H5">
        <f t="shared" si="4"/>
        <v>-3.9835576461665796</v>
      </c>
      <c r="I5">
        <f t="shared" si="5"/>
        <v>-1.9701968789814679</v>
      </c>
      <c r="J5">
        <f t="shared" si="6"/>
        <v>18.753068957964942</v>
      </c>
    </row>
    <row r="6" spans="1:10" x14ac:dyDescent="0.25">
      <c r="A6">
        <v>0.20660999999999999</v>
      </c>
      <c r="B6">
        <v>749.72775999999999</v>
      </c>
      <c r="C6" s="7">
        <f t="shared" si="0"/>
        <v>3.4251199999999926</v>
      </c>
      <c r="D6">
        <f t="shared" si="1"/>
        <v>13.963050463050601</v>
      </c>
      <c r="E6">
        <f t="shared" si="2"/>
        <v>1.8624160939499694E-2</v>
      </c>
      <c r="F6" s="23">
        <f t="shared" si="3"/>
        <v>0.13916887730421051</v>
      </c>
      <c r="H6">
        <f t="shared" si="4"/>
        <v>-3.9832955659595104</v>
      </c>
      <c r="I6">
        <f t="shared" si="5"/>
        <v>-1.9720671386648245</v>
      </c>
      <c r="J6">
        <f t="shared" si="6"/>
        <v>18.751198698281588</v>
      </c>
    </row>
    <row r="7" spans="1:10" x14ac:dyDescent="0.25">
      <c r="A7">
        <v>0.25940999999999997</v>
      </c>
      <c r="B7">
        <v>750.48963000000003</v>
      </c>
      <c r="C7" s="7">
        <f t="shared" si="0"/>
        <v>4.1869900000000371</v>
      </c>
      <c r="D7">
        <f t="shared" si="1"/>
        <v>14.850205525284732</v>
      </c>
      <c r="E7">
        <f t="shared" si="2"/>
        <v>1.9787356056185253E-2</v>
      </c>
      <c r="F7" s="23">
        <f t="shared" si="3"/>
        <v>0.13889234692184332</v>
      </c>
      <c r="H7">
        <f t="shared" si="4"/>
        <v>-3.9227121282835755</v>
      </c>
      <c r="I7">
        <f t="shared" si="5"/>
        <v>-1.9740561284946836</v>
      </c>
      <c r="J7">
        <f t="shared" si="6"/>
        <v>18.749209708451726</v>
      </c>
    </row>
    <row r="8" spans="1:10" x14ac:dyDescent="0.25">
      <c r="A8">
        <v>0.31122</v>
      </c>
      <c r="B8">
        <v>751.28124000000003</v>
      </c>
      <c r="C8" s="7">
        <f t="shared" si="0"/>
        <v>4.9786000000000286</v>
      </c>
      <c r="D8">
        <f t="shared" si="1"/>
        <v>16.423433296801704</v>
      </c>
      <c r="E8">
        <f t="shared" si="2"/>
        <v>2.1860566219917461E-2</v>
      </c>
      <c r="F8" s="23">
        <f t="shared" si="3"/>
        <v>0.13860589434091419</v>
      </c>
      <c r="H8">
        <f t="shared" si="4"/>
        <v>-3.8230708944686738</v>
      </c>
      <c r="I8">
        <f t="shared" si="5"/>
        <v>-1.976120665418388</v>
      </c>
      <c r="J8">
        <f t="shared" si="6"/>
        <v>18.747145171528022</v>
      </c>
    </row>
    <row r="9" spans="1:10" x14ac:dyDescent="0.25">
      <c r="A9">
        <v>0.35977999999999999</v>
      </c>
      <c r="B9">
        <v>752.13805000000002</v>
      </c>
      <c r="C9" s="7">
        <f t="shared" si="0"/>
        <v>5.8354100000000244</v>
      </c>
      <c r="D9">
        <f t="shared" si="1"/>
        <v>16.371287128712765</v>
      </c>
      <c r="E9">
        <f t="shared" si="2"/>
        <v>2.17663328277472E-2</v>
      </c>
      <c r="F9" s="23">
        <f t="shared" si="3"/>
        <v>0.13829684610933357</v>
      </c>
      <c r="H9">
        <f t="shared" si="4"/>
        <v>-3.827390868648699</v>
      </c>
      <c r="I9">
        <f t="shared" si="5"/>
        <v>-1.978352845276202</v>
      </c>
      <c r="J9">
        <f t="shared" si="6"/>
        <v>18.744912991670208</v>
      </c>
    </row>
    <row r="10" spans="1:10" x14ac:dyDescent="0.25">
      <c r="A10">
        <v>0.40817999999999999</v>
      </c>
      <c r="B10">
        <v>752.86860000000001</v>
      </c>
      <c r="C10" s="7">
        <f t="shared" si="0"/>
        <v>6.5659600000000182</v>
      </c>
      <c r="D10">
        <f t="shared" si="1"/>
        <v>14.431254539793887</v>
      </c>
      <c r="E10">
        <f t="shared" si="2"/>
        <v>1.9168357585631658E-2</v>
      </c>
      <c r="F10" s="23">
        <f t="shared" si="3"/>
        <v>0.13803415516197998</v>
      </c>
      <c r="H10">
        <f t="shared" si="4"/>
        <v>-3.9544944018792183</v>
      </c>
      <c r="I10">
        <f t="shared" si="5"/>
        <v>-1.980254123274527</v>
      </c>
      <c r="J10">
        <f t="shared" si="6"/>
        <v>18.743011713671883</v>
      </c>
    </row>
    <row r="11" spans="1:10" x14ac:dyDescent="0.25">
      <c r="A11">
        <v>0.45615</v>
      </c>
      <c r="B11">
        <v>753.52878999999996</v>
      </c>
      <c r="C11" s="7">
        <f t="shared" si="0"/>
        <v>7.2261499999999614</v>
      </c>
      <c r="D11">
        <f t="shared" si="1"/>
        <v>15.539216710182959</v>
      </c>
      <c r="E11">
        <f t="shared" si="2"/>
        <v>2.062192834089718E-2</v>
      </c>
      <c r="F11" s="23">
        <f t="shared" si="3"/>
        <v>0.137797407610697</v>
      </c>
      <c r="H11">
        <f t="shared" si="4"/>
        <v>-3.8814002867786033</v>
      </c>
      <c r="I11">
        <f t="shared" si="5"/>
        <v>-1.9819707332740464</v>
      </c>
      <c r="J11">
        <f t="shared" si="6"/>
        <v>18.741295103672364</v>
      </c>
    </row>
    <row r="12" spans="1:10" x14ac:dyDescent="0.25">
      <c r="A12">
        <v>0.50392999999999999</v>
      </c>
      <c r="B12">
        <v>754.35648000000003</v>
      </c>
      <c r="C12" s="7">
        <f t="shared" si="0"/>
        <v>8.0538400000000365</v>
      </c>
      <c r="D12">
        <f t="shared" si="1"/>
        <v>16.390039397919711</v>
      </c>
      <c r="E12">
        <f t="shared" si="2"/>
        <v>2.1727180494187193E-2</v>
      </c>
      <c r="F12" s="23">
        <f t="shared" si="3"/>
        <v>0.13750145331954969</v>
      </c>
      <c r="H12">
        <f t="shared" si="4"/>
        <v>-3.8291912448954166</v>
      </c>
      <c r="I12">
        <f t="shared" si="5"/>
        <v>-1.9841207923346438</v>
      </c>
      <c r="J12">
        <f t="shared" si="6"/>
        <v>18.739145044611767</v>
      </c>
    </row>
    <row r="13" spans="1:10" x14ac:dyDescent="0.25">
      <c r="A13">
        <v>0.55513999999999997</v>
      </c>
      <c r="B13">
        <v>755.15124000000003</v>
      </c>
      <c r="C13" s="7">
        <f t="shared" si="0"/>
        <v>8.8486000000000331</v>
      </c>
      <c r="D13">
        <f t="shared" si="1"/>
        <v>15.703113977627785</v>
      </c>
      <c r="E13">
        <f t="shared" si="2"/>
        <v>2.0794660918027209E-2</v>
      </c>
      <c r="F13" s="23">
        <f t="shared" si="3"/>
        <v>0.13721817022599825</v>
      </c>
      <c r="H13">
        <f t="shared" si="4"/>
        <v>-3.8730590118578245</v>
      </c>
      <c r="I13">
        <f t="shared" si="5"/>
        <v>-1.9861831364096818</v>
      </c>
      <c r="J13">
        <f t="shared" si="6"/>
        <v>18.737082700536728</v>
      </c>
    </row>
    <row r="14" spans="1:10" x14ac:dyDescent="0.25">
      <c r="A14">
        <v>0.60316000000000003</v>
      </c>
      <c r="B14">
        <v>755.91470000000004</v>
      </c>
      <c r="C14" s="7">
        <f t="shared" si="0"/>
        <v>9.6120600000000422</v>
      </c>
      <c r="D14">
        <f t="shared" si="1"/>
        <v>16.013371734211219</v>
      </c>
      <c r="E14">
        <f t="shared" si="2"/>
        <v>2.1184098859581932E-2</v>
      </c>
      <c r="F14" s="23">
        <f t="shared" si="3"/>
        <v>0.13694686737810041</v>
      </c>
      <c r="H14">
        <f t="shared" si="4"/>
        <v>-3.8545044325285565</v>
      </c>
      <c r="I14">
        <f t="shared" si="5"/>
        <v>-1.9881622577361988</v>
      </c>
      <c r="J14">
        <f t="shared" si="6"/>
        <v>18.735103579210211</v>
      </c>
    </row>
    <row r="15" spans="1:10" x14ac:dyDescent="0.25">
      <c r="A15">
        <v>0.65236000000000005</v>
      </c>
      <c r="B15">
        <v>756.70806000000005</v>
      </c>
      <c r="C15" s="7">
        <f t="shared" si="0"/>
        <v>10.405420000000049</v>
      </c>
      <c r="D15">
        <f t="shared" si="1"/>
        <v>15.383581177429136</v>
      </c>
      <c r="E15">
        <f t="shared" si="2"/>
        <v>2.0329611894749917E-2</v>
      </c>
      <c r="F15" s="23">
        <f t="shared" si="3"/>
        <v>0.13666579101858692</v>
      </c>
      <c r="H15">
        <f t="shared" si="4"/>
        <v>-3.8956767417971032</v>
      </c>
      <c r="I15">
        <f t="shared" si="5"/>
        <v>-1.9902168151534905</v>
      </c>
      <c r="J15">
        <f t="shared" si="6"/>
        <v>18.733049021792919</v>
      </c>
    </row>
    <row r="16" spans="1:10" x14ac:dyDescent="0.25">
      <c r="A16">
        <v>0.70133999999999996</v>
      </c>
      <c r="B16">
        <v>757.42506000000003</v>
      </c>
      <c r="C16" s="7">
        <f t="shared" si="0"/>
        <v>11.122420000000034</v>
      </c>
      <c r="D16">
        <f t="shared" si="1"/>
        <v>13.958345971083903</v>
      </c>
      <c r="E16">
        <f t="shared" si="2"/>
        <v>1.8428682530102585E-2</v>
      </c>
      <c r="F16" s="23">
        <f t="shared" si="3"/>
        <v>0.13641251180268707</v>
      </c>
      <c r="H16">
        <f t="shared" si="4"/>
        <v>-3.9938469949286945</v>
      </c>
      <c r="I16">
        <f t="shared" si="5"/>
        <v>-1.9920718090208978</v>
      </c>
      <c r="J16">
        <f t="shared" si="6"/>
        <v>18.731194027925515</v>
      </c>
    </row>
    <row r="17" spans="1:50" x14ac:dyDescent="0.25">
      <c r="A17">
        <v>0.75126999999999999</v>
      </c>
      <c r="B17">
        <v>758.08867999999995</v>
      </c>
      <c r="C17" s="7">
        <f t="shared" si="0"/>
        <v>11.786039999999957</v>
      </c>
      <c r="D17">
        <f t="shared" si="1"/>
        <v>13.904271132691814</v>
      </c>
      <c r="E17">
        <f t="shared" si="2"/>
        <v>1.8341219832872079E-2</v>
      </c>
      <c r="F17" s="23">
        <f t="shared" si="3"/>
        <v>0.13617871598072295</v>
      </c>
      <c r="H17">
        <f t="shared" si="4"/>
        <v>-3.9986043022134137</v>
      </c>
      <c r="I17">
        <f t="shared" si="5"/>
        <v>-1.9937871678106363</v>
      </c>
      <c r="J17">
        <f t="shared" si="6"/>
        <v>18.729478669135776</v>
      </c>
    </row>
    <row r="18" spans="1:50" x14ac:dyDescent="0.25">
      <c r="A18">
        <v>0.80225000000000002</v>
      </c>
      <c r="B18">
        <v>758.82813999999996</v>
      </c>
      <c r="C18" s="7">
        <f t="shared" si="0"/>
        <v>12.525499999999965</v>
      </c>
      <c r="D18">
        <f t="shared" si="1"/>
        <v>15.256853818917813</v>
      </c>
      <c r="E18">
        <f t="shared" si="2"/>
        <v>2.010580922699811E-2</v>
      </c>
      <c r="F18" s="23">
        <f t="shared" si="3"/>
        <v>0.13591890885639488</v>
      </c>
      <c r="H18">
        <f t="shared" si="4"/>
        <v>-3.9067464894057005</v>
      </c>
      <c r="I18">
        <f t="shared" si="5"/>
        <v>-1.9956968294876842</v>
      </c>
      <c r="J18">
        <f t="shared" si="6"/>
        <v>18.727569007458726</v>
      </c>
    </row>
    <row r="19" spans="1:50" x14ac:dyDescent="0.25">
      <c r="A19">
        <v>0.85011999999999999</v>
      </c>
      <c r="B19">
        <v>759.59681999999998</v>
      </c>
      <c r="C19" s="7">
        <f t="shared" si="0"/>
        <v>13.294179999999983</v>
      </c>
      <c r="D19">
        <f t="shared" si="1"/>
        <v>15.711494728137749</v>
      </c>
      <c r="E19">
        <f t="shared" si="2"/>
        <v>2.0683992237010351E-2</v>
      </c>
      <c r="F19" s="23">
        <f t="shared" si="3"/>
        <v>0.13564962285093082</v>
      </c>
      <c r="H19">
        <f t="shared" si="4"/>
        <v>-3.8783951997619845</v>
      </c>
      <c r="I19">
        <f t="shared" si="5"/>
        <v>-1.9976800201911917</v>
      </c>
      <c r="J19">
        <f t="shared" si="6"/>
        <v>18.72558581675522</v>
      </c>
    </row>
    <row r="20" spans="1:50" ht="15.75" thickBot="1" x14ac:dyDescent="0.3">
      <c r="A20">
        <v>0.89898999999999996</v>
      </c>
      <c r="B20">
        <v>760.34807000000001</v>
      </c>
      <c r="C20" s="7">
        <f t="shared" si="0"/>
        <v>14.04543000000001</v>
      </c>
      <c r="D20">
        <f t="shared" si="1"/>
        <v>15.107828960959029</v>
      </c>
      <c r="E20">
        <f t="shared" si="2"/>
        <v>1.9869622291484253E-2</v>
      </c>
      <c r="F20" s="23">
        <f t="shared" si="3"/>
        <v>0.13538721560110201</v>
      </c>
      <c r="H20">
        <f t="shared" si="4"/>
        <v>-3.9185632315832692</v>
      </c>
      <c r="I20">
        <f t="shared" si="5"/>
        <v>-1.9996163424514084</v>
      </c>
      <c r="J20">
        <f t="shared" si="6"/>
        <v>18.723649494495003</v>
      </c>
      <c r="AU20" s="76" t="s">
        <v>21</v>
      </c>
      <c r="AV20" s="76"/>
      <c r="AW20" s="76"/>
      <c r="AX20" s="76"/>
    </row>
    <row r="21" spans="1:50" x14ac:dyDescent="0.25">
      <c r="A21">
        <v>0.94694</v>
      </c>
      <c r="B21">
        <v>761.05956000000003</v>
      </c>
      <c r="C21" s="7">
        <f t="shared" si="0"/>
        <v>14.756920000000036</v>
      </c>
      <c r="D21">
        <f t="shared" si="1"/>
        <v>14.297880807880169</v>
      </c>
      <c r="E21">
        <f t="shared" si="2"/>
        <v>1.8786809284519295E-2</v>
      </c>
      <c r="F21" s="23">
        <f t="shared" si="3"/>
        <v>0.13513939779925566</v>
      </c>
      <c r="H21">
        <f t="shared" si="4"/>
        <v>-3.9746002892085914</v>
      </c>
      <c r="I21">
        <f t="shared" si="5"/>
        <v>-2.0014484569931246</v>
      </c>
      <c r="J21">
        <f t="shared" si="6"/>
        <v>18.721817379953286</v>
      </c>
      <c r="AU21" s="9"/>
      <c r="AV21" s="77" t="s">
        <v>28</v>
      </c>
      <c r="AW21" s="77"/>
      <c r="AX21" s="78"/>
    </row>
    <row r="22" spans="1:50" x14ac:dyDescent="0.25">
      <c r="A22">
        <v>0.99950000000000006</v>
      </c>
      <c r="B22">
        <v>761.78515000000004</v>
      </c>
      <c r="C22" s="7">
        <f t="shared" si="0"/>
        <v>15.482510000000048</v>
      </c>
      <c r="D22">
        <f t="shared" si="1"/>
        <v>13.295384615384565</v>
      </c>
      <c r="E22">
        <f t="shared" si="2"/>
        <v>1.7452932254434946E-2</v>
      </c>
      <c r="F22" s="23">
        <f t="shared" si="3"/>
        <v>0.13488736907916296</v>
      </c>
      <c r="H22">
        <f t="shared" si="4"/>
        <v>-4.048247606946985</v>
      </c>
      <c r="I22">
        <f t="shared" si="5"/>
        <v>-2.0033151518855616</v>
      </c>
      <c r="J22">
        <f t="shared" si="6"/>
        <v>18.719950685060848</v>
      </c>
      <c r="AU22" s="10"/>
      <c r="AV22" s="14" t="s">
        <v>8</v>
      </c>
      <c r="AW22" s="14" t="s">
        <v>9</v>
      </c>
      <c r="AX22" s="15" t="s">
        <v>10</v>
      </c>
    </row>
    <row r="23" spans="1:50" ht="15.75" thickBot="1" x14ac:dyDescent="0.3">
      <c r="A23">
        <v>1.05419</v>
      </c>
      <c r="B23">
        <v>762.48549000000003</v>
      </c>
      <c r="C23" s="7">
        <f t="shared" si="0"/>
        <v>16.18285000000003</v>
      </c>
      <c r="D23">
        <f t="shared" si="1"/>
        <v>12.926199607146087</v>
      </c>
      <c r="E23">
        <f t="shared" si="2"/>
        <v>1.6952715529243823E-2</v>
      </c>
      <c r="F23" s="23">
        <f t="shared" si="3"/>
        <v>0.13464477893522167</v>
      </c>
      <c r="H23">
        <f t="shared" si="4"/>
        <v>-4.0773272497726687</v>
      </c>
      <c r="I23">
        <f t="shared" si="5"/>
        <v>-2.0051152355582054</v>
      </c>
      <c r="J23">
        <f t="shared" si="6"/>
        <v>18.718150601388206</v>
      </c>
      <c r="S23" s="76" t="s">
        <v>13</v>
      </c>
      <c r="T23" s="76"/>
      <c r="U23" s="76"/>
      <c r="V23" s="76"/>
      <c r="AU23" s="16" t="s">
        <v>38</v>
      </c>
      <c r="AV23" s="7">
        <f>AVERAGE(F3:F110)</f>
        <v>0.13012234952120827</v>
      </c>
      <c r="AW23" s="7">
        <f>AVERAGE('Pu-12.5mN-15'!F3:F110)</f>
        <v>0.11133162662287042</v>
      </c>
      <c r="AX23" s="11">
        <f>AVERAGE('Pu-32mN-15'!F3:F110)</f>
        <v>0.10411712062819656</v>
      </c>
    </row>
    <row r="24" spans="1:50" x14ac:dyDescent="0.25">
      <c r="A24">
        <v>1.1064099999999999</v>
      </c>
      <c r="B24">
        <v>763.16709000000003</v>
      </c>
      <c r="C24" s="7">
        <f t="shared" si="0"/>
        <v>16.864450000000033</v>
      </c>
      <c r="D24">
        <f t="shared" si="1"/>
        <v>13.159804400978153</v>
      </c>
      <c r="E24">
        <f t="shared" si="2"/>
        <v>1.7243673860436189E-2</v>
      </c>
      <c r="F24" s="23">
        <f t="shared" si="3"/>
        <v>0.13440930807177201</v>
      </c>
      <c r="H24">
        <f t="shared" si="4"/>
        <v>-4.0603099354959973</v>
      </c>
      <c r="I24">
        <f t="shared" si="5"/>
        <v>-2.006865596804809</v>
      </c>
      <c r="J24">
        <f t="shared" si="6"/>
        <v>18.716400240141603</v>
      </c>
      <c r="S24" s="9"/>
      <c r="T24" s="77" t="s">
        <v>28</v>
      </c>
      <c r="U24" s="77"/>
      <c r="V24" s="78"/>
      <c r="AU24" s="16" t="s">
        <v>39</v>
      </c>
      <c r="AV24" s="7">
        <f>AVERAGE('ZnO-2mN-15'!F3:F110)</f>
        <v>0.13115844630599782</v>
      </c>
      <c r="AW24" s="7">
        <f>AVERAGE('ZnO-12.5mN-15'!F3:F110)</f>
        <v>0.12208709681768914</v>
      </c>
      <c r="AX24" s="11">
        <f>AVERAGE('ZnO-32mN-15'!F3:F110)</f>
        <v>0.10785980433314711</v>
      </c>
    </row>
    <row r="25" spans="1:50" ht="15.75" thickBot="1" x14ac:dyDescent="0.3">
      <c r="A25">
        <v>1.1564399999999999</v>
      </c>
      <c r="B25">
        <v>763.83108000000004</v>
      </c>
      <c r="C25" s="7">
        <f t="shared" si="0"/>
        <v>17.528440000000046</v>
      </c>
      <c r="D25">
        <f t="shared" si="1"/>
        <v>12.401194765787652</v>
      </c>
      <c r="E25">
        <f t="shared" si="2"/>
        <v>1.6235519986680366E-2</v>
      </c>
      <c r="F25" s="23">
        <f t="shared" si="3"/>
        <v>0.13418051444753923</v>
      </c>
      <c r="H25">
        <f t="shared" si="4"/>
        <v>-4.1205538451949115</v>
      </c>
      <c r="I25">
        <f t="shared" si="5"/>
        <v>-2.0085692628441678</v>
      </c>
      <c r="J25">
        <f t="shared" si="6"/>
        <v>18.714696574102245</v>
      </c>
      <c r="S25" s="10"/>
      <c r="T25" s="14" t="s">
        <v>8</v>
      </c>
      <c r="U25" s="14" t="s">
        <v>9</v>
      </c>
      <c r="V25" s="15" t="s">
        <v>10</v>
      </c>
      <c r="Y25" s="76" t="s">
        <v>16</v>
      </c>
      <c r="Z25" s="76"/>
      <c r="AA25" s="76"/>
      <c r="AB25" s="76"/>
      <c r="AU25" s="16" t="s">
        <v>40</v>
      </c>
      <c r="AV25" s="7">
        <f>AVERAGE('SS-2mN-15'!F3:F110)</f>
        <v>0.11548360156473812</v>
      </c>
      <c r="AW25" s="7">
        <f>AVERAGE('SS-12.5mN-15'!F3:F110)</f>
        <v>8.9156504287024416E-2</v>
      </c>
      <c r="AX25" s="11">
        <f>AVERAGE('SS-32mN-15'!F3:F110)</f>
        <v>8.0022631416448373E-2</v>
      </c>
    </row>
    <row r="26" spans="1:50" ht="15.75" thickBot="1" x14ac:dyDescent="0.3">
      <c r="A26">
        <v>1.21187</v>
      </c>
      <c r="B26">
        <v>764.47492</v>
      </c>
      <c r="C26" s="7">
        <f t="shared" si="0"/>
        <v>18.172280000000001</v>
      </c>
      <c r="D26">
        <f t="shared" si="1"/>
        <v>12.213734713076095</v>
      </c>
      <c r="E26">
        <f t="shared" si="2"/>
        <v>1.597663231787394E-2</v>
      </c>
      <c r="F26" s="23">
        <f t="shared" si="3"/>
        <v>0.13395922147423042</v>
      </c>
      <c r="H26">
        <f t="shared" si="4"/>
        <v>-4.1366281044158848</v>
      </c>
      <c r="I26">
        <f t="shared" si="5"/>
        <v>-2.010219842701638</v>
      </c>
      <c r="J26">
        <f t="shared" si="6"/>
        <v>18.713045994244773</v>
      </c>
      <c r="S26" s="16" t="s">
        <v>38</v>
      </c>
      <c r="T26" s="7">
        <f>'Pu-2mN-15'!$C$100</f>
        <v>51.303099999999972</v>
      </c>
      <c r="U26" s="7">
        <f>'Pu-12.5mN-15'!$C$100</f>
        <v>152.08121000000006</v>
      </c>
      <c r="V26" s="11">
        <f>'Pu-32mN-15'!$C$99</f>
        <v>263.29748999999993</v>
      </c>
      <c r="Y26" s="9"/>
      <c r="Z26" s="77" t="s">
        <v>28</v>
      </c>
      <c r="AA26" s="77"/>
      <c r="AB26" s="78"/>
      <c r="AU26" s="37" t="s">
        <v>41</v>
      </c>
      <c r="AV26" s="12">
        <f>AVERAGE('HS-2mN-15'!F3:F110)</f>
        <v>0.1504401939316094</v>
      </c>
      <c r="AW26" s="12">
        <f>AVERAGE('HS-12.5mN-15'!F3:F110)</f>
        <v>0.15195620174841268</v>
      </c>
      <c r="AX26" s="13">
        <f>AVERAGE('HS-32mN-15'!F3:F110)</f>
        <v>0.13972430452982607</v>
      </c>
    </row>
    <row r="27" spans="1:50" x14ac:dyDescent="0.25">
      <c r="A27">
        <v>1.26274</v>
      </c>
      <c r="B27">
        <v>765.12940000000003</v>
      </c>
      <c r="C27" s="7">
        <f t="shared" si="0"/>
        <v>18.826760000000036</v>
      </c>
      <c r="D27">
        <f t="shared" si="1"/>
        <v>12.760801692013304</v>
      </c>
      <c r="E27">
        <f t="shared" si="2"/>
        <v>1.6677965442202722E-2</v>
      </c>
      <c r="F27" s="23">
        <f t="shared" si="3"/>
        <v>0.13373483214235191</v>
      </c>
      <c r="H27">
        <f t="shared" si="4"/>
        <v>-4.093666865378327</v>
      </c>
      <c r="I27">
        <f t="shared" si="5"/>
        <v>-2.0118963041799662</v>
      </c>
      <c r="J27">
        <f t="shared" si="6"/>
        <v>18.711369532766444</v>
      </c>
      <c r="S27" s="16" t="s">
        <v>39</v>
      </c>
      <c r="T27" s="7">
        <f>'ZnO-2mN-15'!$C$100</f>
        <v>50.345269999999914</v>
      </c>
      <c r="U27" s="7">
        <f>'ZnO-12.5mN-15'!$C$99</f>
        <v>146.83110000000011</v>
      </c>
      <c r="V27" s="11">
        <f>'ZnO-32mN-15'!$C$99</f>
        <v>254.29984999999988</v>
      </c>
      <c r="Y27" s="10"/>
      <c r="Z27" s="14" t="s">
        <v>8</v>
      </c>
      <c r="AA27" s="14" t="s">
        <v>9</v>
      </c>
      <c r="AB27" s="15" t="s">
        <v>10</v>
      </c>
    </row>
    <row r="28" spans="1:50" x14ac:dyDescent="0.25">
      <c r="A28">
        <v>1.3111600000000001</v>
      </c>
      <c r="B28">
        <v>765.74194</v>
      </c>
      <c r="C28" s="7">
        <f t="shared" si="0"/>
        <v>19.439300000000003</v>
      </c>
      <c r="D28">
        <f t="shared" si="1"/>
        <v>12.543599070425497</v>
      </c>
      <c r="E28">
        <f t="shared" si="2"/>
        <v>1.6380974340292107E-2</v>
      </c>
      <c r="F28" s="23">
        <f t="shared" si="3"/>
        <v>0.13352533243954731</v>
      </c>
      <c r="H28">
        <f t="shared" si="4"/>
        <v>-4.1116347187919722</v>
      </c>
      <c r="I28">
        <f t="shared" si="5"/>
        <v>-2.0134640630417664</v>
      </c>
      <c r="J28">
        <f t="shared" si="6"/>
        <v>18.709801773904644</v>
      </c>
      <c r="S28" s="16" t="s">
        <v>40</v>
      </c>
      <c r="T28" s="7">
        <f>'SS-2mN-15'!$C$99</f>
        <v>61.643299999999954</v>
      </c>
      <c r="U28" s="7">
        <f>'SS-12.5mN-15'!$C$99</f>
        <v>203.97577999999976</v>
      </c>
      <c r="V28" s="11">
        <f>'SS-32mN-15'!$C$98</f>
        <v>358.32744999999977</v>
      </c>
      <c r="Y28" s="16" t="s">
        <v>38</v>
      </c>
      <c r="Z28" s="7">
        <f>('Pu-2mN-15'!$C$100/'Pu-2mN-15'!$B$2)*100</f>
        <v>6.8743023607688123</v>
      </c>
      <c r="AA28" s="7">
        <f>('Pu-12.5mN-15'!$C$100)/('Pu-12.5mN-15'!$B$2)*100</f>
        <v>7.4656526380325161</v>
      </c>
      <c r="AB28" s="11">
        <f>('Pu-32mN-15'!$C$99)/('Pu-32mN-15'!$B$2)*100</f>
        <v>7.8023316469547384</v>
      </c>
    </row>
    <row r="29" spans="1:50" ht="15.75" thickBot="1" x14ac:dyDescent="0.3">
      <c r="A29">
        <v>1.36171</v>
      </c>
      <c r="B29">
        <v>766.37084000000004</v>
      </c>
      <c r="C29" s="7">
        <f t="shared" si="0"/>
        <v>20.068200000000047</v>
      </c>
      <c r="D29">
        <f t="shared" si="1"/>
        <v>12.641084650789942</v>
      </c>
      <c r="E29">
        <f t="shared" si="2"/>
        <v>1.6494735956798592E-2</v>
      </c>
      <c r="F29" s="23">
        <f t="shared" si="3"/>
        <v>0.13331074916059346</v>
      </c>
      <c r="H29">
        <f t="shared" si="4"/>
        <v>-4.1047139818987288</v>
      </c>
      <c r="I29">
        <f t="shared" si="5"/>
        <v>-2.0150724161844455</v>
      </c>
      <c r="J29">
        <f t="shared" si="6"/>
        <v>18.708193420761965</v>
      </c>
      <c r="S29" s="37" t="s">
        <v>41</v>
      </c>
      <c r="T29" s="12">
        <f>'HS-2mN-15'!$C$100</f>
        <v>43.618650000000002</v>
      </c>
      <c r="U29" s="12">
        <f>'HS-12.5mN-15'!$C$99</f>
        <v>107.6737700000001</v>
      </c>
      <c r="V29" s="13">
        <f>'HS-32mN-15'!$C$99</f>
        <v>180.10269000000017</v>
      </c>
      <c r="Y29" s="16" t="s">
        <v>39</v>
      </c>
      <c r="Z29" s="7">
        <f>('ZnO-2mN-15'!$C$100)/('ZnO-2mN-15'!$B$2)*100</f>
        <v>6.7758652953628751</v>
      </c>
      <c r="AA29" s="7">
        <f>('ZnO-12.5mN-15'!$C$99)/('ZnO-12.5mN-15'!$B$2)*100</f>
        <v>7.559144482586877</v>
      </c>
      <c r="AB29" s="11">
        <f>('ZnO-32mN-15'!$C$99)/('ZnO-32mN-15'!$B$2)*100</f>
        <v>7.6651466156531081</v>
      </c>
    </row>
    <row r="30" spans="1:50" x14ac:dyDescent="0.25">
      <c r="A30">
        <v>1.4111</v>
      </c>
      <c r="B30">
        <v>767.00528999999995</v>
      </c>
      <c r="C30" s="7">
        <f t="shared" si="0"/>
        <v>20.702649999999949</v>
      </c>
      <c r="D30">
        <f t="shared" si="1"/>
        <v>12.339767579278904</v>
      </c>
      <c r="E30">
        <f t="shared" si="2"/>
        <v>1.6088243119260503E-2</v>
      </c>
      <c r="F30" s="23">
        <f t="shared" si="3"/>
        <v>0.13309479598860746</v>
      </c>
      <c r="H30">
        <f t="shared" si="4"/>
        <v>-4.1296665147873002</v>
      </c>
      <c r="I30">
        <f t="shared" si="5"/>
        <v>-2.0166936528532702</v>
      </c>
      <c r="J30">
        <f t="shared" si="6"/>
        <v>18.70657218409314</v>
      </c>
      <c r="Y30" s="16" t="s">
        <v>40</v>
      </c>
      <c r="Z30" s="7">
        <f>('SS-2mN-15'!$C$99)/('SS-2mN-15'!$B$2)*100</f>
        <v>7.8168982757433874</v>
      </c>
      <c r="AA30" s="7">
        <f>('SS-12.5mN-15'!$C$99)/('SS-12.5mN-15'!$B$2)*100</f>
        <v>9.0263523476300893</v>
      </c>
      <c r="AB30" s="11">
        <f>('SS-32mN-15'!$C$98)/('SS-32mN-15'!$B$2)*100</f>
        <v>9.3740058049610422</v>
      </c>
    </row>
    <row r="31" spans="1:50" ht="15.75" thickBot="1" x14ac:dyDescent="0.3">
      <c r="A31">
        <v>1.4632499999999999</v>
      </c>
      <c r="B31">
        <v>767.62382000000002</v>
      </c>
      <c r="C31" s="7">
        <f t="shared" si="0"/>
        <v>21.321180000000027</v>
      </c>
      <c r="D31">
        <f t="shared" si="1"/>
        <v>10.543970560483833</v>
      </c>
      <c r="E31">
        <f t="shared" si="2"/>
        <v>1.3735856399667006E-2</v>
      </c>
      <c r="F31" s="23">
        <f t="shared" si="3"/>
        <v>0.1328847664767292</v>
      </c>
      <c r="H31">
        <f t="shared" si="4"/>
        <v>-4.2877456097465743</v>
      </c>
      <c r="I31">
        <f t="shared" si="5"/>
        <v>-2.0182729437851408</v>
      </c>
      <c r="J31">
        <f t="shared" si="6"/>
        <v>18.704992893161272</v>
      </c>
      <c r="Y31" s="37" t="s">
        <v>41</v>
      </c>
      <c r="Z31" s="12">
        <f>('HS-2mN-15'!$C$100)/('HS-2mN-15'!$B$2)*100</f>
        <v>6.2833580543539966</v>
      </c>
      <c r="AA31" s="12">
        <f>('HS-12.5mN-15'!$C$99)/('HS-12.5mN-15'!$B$2)*100</f>
        <v>6.1432607309057037</v>
      </c>
      <c r="AB31" s="13">
        <f>('HS-32mN-15'!$C$99)/('HS-32mN-15'!$B$2)*100</f>
        <v>6.1377545089585226</v>
      </c>
    </row>
    <row r="32" spans="1:50" x14ac:dyDescent="0.25">
      <c r="A32">
        <v>1.51708</v>
      </c>
      <c r="B32">
        <v>768.12274000000002</v>
      </c>
      <c r="C32" s="7">
        <f t="shared" si="0"/>
        <v>21.820100000000025</v>
      </c>
      <c r="D32">
        <f t="shared" si="1"/>
        <v>9.6889096864763005</v>
      </c>
      <c r="E32">
        <f t="shared" si="2"/>
        <v>1.2613751920007342E-2</v>
      </c>
      <c r="F32" s="23">
        <f t="shared" si="3"/>
        <v>0.132715714101588</v>
      </c>
      <c r="H32">
        <f t="shared" si="4"/>
        <v>-4.3729676379701203</v>
      </c>
      <c r="I32">
        <f t="shared" si="5"/>
        <v>-2.0195459264062716</v>
      </c>
      <c r="J32">
        <f t="shared" si="6"/>
        <v>18.703719910540141</v>
      </c>
    </row>
    <row r="33" spans="1:10" x14ac:dyDescent="0.25">
      <c r="A33">
        <v>1.5701000000000001</v>
      </c>
      <c r="B33">
        <v>768.65908000000002</v>
      </c>
      <c r="C33" s="7">
        <f t="shared" si="0"/>
        <v>22.356440000000021</v>
      </c>
      <c r="D33">
        <f t="shared" si="1"/>
        <v>10.110994664633893</v>
      </c>
      <c r="E33">
        <f t="shared" si="2"/>
        <v>1.3154069115574478E-2</v>
      </c>
      <c r="F33" s="23">
        <f t="shared" si="3"/>
        <v>0.13253434205576464</v>
      </c>
      <c r="H33">
        <f t="shared" si="4"/>
        <v>-4.3310241297778367</v>
      </c>
      <c r="I33">
        <f t="shared" si="5"/>
        <v>-2.0209134818120487</v>
      </c>
      <c r="J33">
        <f t="shared" si="6"/>
        <v>18.702352355134362</v>
      </c>
    </row>
    <row r="34" spans="1:10" x14ac:dyDescent="0.25">
      <c r="A34">
        <v>1.6220399999999999</v>
      </c>
      <c r="B34">
        <v>769.18398999999999</v>
      </c>
      <c r="C34" s="7">
        <f t="shared" si="0"/>
        <v>22.881349999999998</v>
      </c>
      <c r="D34">
        <f t="shared" si="1"/>
        <v>10.378762786166639</v>
      </c>
      <c r="E34">
        <f t="shared" si="2"/>
        <v>1.3493212184729221E-2</v>
      </c>
      <c r="F34" s="23">
        <f t="shared" si="3"/>
        <v>0.13235719506163968</v>
      </c>
      <c r="H34">
        <f t="shared" si="4"/>
        <v>-4.3055685211157977</v>
      </c>
      <c r="I34">
        <f t="shared" si="5"/>
        <v>-2.0222509878906592</v>
      </c>
      <c r="J34">
        <f t="shared" si="6"/>
        <v>18.701014849055753</v>
      </c>
    </row>
    <row r="35" spans="1:10" x14ac:dyDescent="0.25">
      <c r="A35">
        <v>1.67275</v>
      </c>
      <c r="B35">
        <v>769.72446000000002</v>
      </c>
      <c r="C35" s="7">
        <f t="shared" si="0"/>
        <v>23.421820000000025</v>
      </c>
      <c r="D35">
        <f t="shared" si="1"/>
        <v>10.26782945736489</v>
      </c>
      <c r="E35">
        <f t="shared" si="2"/>
        <v>1.3339616955091813E-2</v>
      </c>
      <c r="F35" s="23">
        <f t="shared" si="3"/>
        <v>0.13217516777704663</v>
      </c>
      <c r="H35">
        <f t="shared" si="4"/>
        <v>-4.3170169529180233</v>
      </c>
      <c r="I35">
        <f t="shared" si="5"/>
        <v>-2.023627207506054</v>
      </c>
      <c r="J35">
        <f t="shared" si="6"/>
        <v>18.699638629440358</v>
      </c>
    </row>
    <row r="36" spans="1:10" x14ac:dyDescent="0.25">
      <c r="A36">
        <v>1.7252400000000001</v>
      </c>
      <c r="B36">
        <v>770.24363000000005</v>
      </c>
      <c r="C36" s="7">
        <f t="shared" si="0"/>
        <v>23.940990000000056</v>
      </c>
      <c r="D36">
        <f t="shared" si="1"/>
        <v>10.292216484987772</v>
      </c>
      <c r="E36">
        <f t="shared" si="2"/>
        <v>1.3362287053237651E-2</v>
      </c>
      <c r="F36" s="23">
        <f t="shared" si="3"/>
        <v>0.1320006676335882</v>
      </c>
      <c r="H36">
        <f t="shared" si="4"/>
        <v>-4.3153189389048103</v>
      </c>
      <c r="I36">
        <f t="shared" si="5"/>
        <v>-2.0249482985783436</v>
      </c>
      <c r="J36">
        <f t="shared" si="6"/>
        <v>18.69831753836807</v>
      </c>
    </row>
    <row r="37" spans="1:10" x14ac:dyDescent="0.25">
      <c r="A37">
        <v>1.7773300000000001</v>
      </c>
      <c r="B37">
        <v>770.80082000000004</v>
      </c>
      <c r="C37" s="7">
        <f t="shared" si="0"/>
        <v>24.498180000000048</v>
      </c>
      <c r="D37">
        <f t="shared" si="1"/>
        <v>11.198785742263434</v>
      </c>
      <c r="E37">
        <f t="shared" si="2"/>
        <v>1.4528767292000849E-2</v>
      </c>
      <c r="F37" s="23">
        <f t="shared" si="3"/>
        <v>0.1318137726786256</v>
      </c>
      <c r="H37">
        <f t="shared" si="4"/>
        <v>-4.2316246438151452</v>
      </c>
      <c r="I37">
        <f t="shared" si="5"/>
        <v>-2.0263651655702151</v>
      </c>
      <c r="J37">
        <f t="shared" si="6"/>
        <v>18.696900671376195</v>
      </c>
    </row>
    <row r="38" spans="1:10" x14ac:dyDescent="0.25">
      <c r="A38">
        <v>1.8273600000000001</v>
      </c>
      <c r="B38">
        <v>771.38724999999999</v>
      </c>
      <c r="C38" s="7">
        <f t="shared" si="0"/>
        <v>25.084609999999998</v>
      </c>
      <c r="D38">
        <f t="shared" si="1"/>
        <v>11.389587984573996</v>
      </c>
      <c r="E38">
        <f t="shared" si="2"/>
        <v>1.4765071609070538E-2</v>
      </c>
      <c r="F38" s="23">
        <f t="shared" si="3"/>
        <v>0.13161749837759709</v>
      </c>
      <c r="H38">
        <f t="shared" si="4"/>
        <v>-4.2154909138778942</v>
      </c>
      <c r="I38">
        <f t="shared" si="5"/>
        <v>-2.0278553025350532</v>
      </c>
      <c r="J38">
        <f t="shared" si="6"/>
        <v>18.695410534411359</v>
      </c>
    </row>
    <row r="39" spans="1:10" x14ac:dyDescent="0.25">
      <c r="A39">
        <v>1.8758699999999999</v>
      </c>
      <c r="B39">
        <v>771.92314999999996</v>
      </c>
      <c r="C39" s="7">
        <f t="shared" si="0"/>
        <v>25.620509999999967</v>
      </c>
      <c r="D39">
        <f t="shared" si="1"/>
        <v>10.188626069451651</v>
      </c>
      <c r="E39">
        <f t="shared" si="2"/>
        <v>1.3199016080100268E-2</v>
      </c>
      <c r="F39" s="23">
        <f t="shared" si="3"/>
        <v>0.13143851929409961</v>
      </c>
      <c r="H39">
        <f t="shared" si="4"/>
        <v>-4.3276129915543535</v>
      </c>
      <c r="I39">
        <f t="shared" si="5"/>
        <v>-2.0292160705775362</v>
      </c>
      <c r="J39">
        <f t="shared" si="6"/>
        <v>18.694049766368874</v>
      </c>
    </row>
    <row r="40" spans="1:10" x14ac:dyDescent="0.25">
      <c r="A40">
        <v>1.9267099999999999</v>
      </c>
      <c r="B40">
        <v>772.39949000000001</v>
      </c>
      <c r="C40" s="7">
        <f t="shared" si="0"/>
        <v>26.096850000000018</v>
      </c>
      <c r="D40">
        <f t="shared" si="1"/>
        <v>9.7419714314660428</v>
      </c>
      <c r="E40">
        <f t="shared" si="2"/>
        <v>1.2612607281066487E-2</v>
      </c>
      <c r="F40" s="23">
        <f t="shared" si="3"/>
        <v>0.13127973830503958</v>
      </c>
      <c r="H40">
        <f t="shared" si="4"/>
        <v>-4.3730583874066538</v>
      </c>
      <c r="I40">
        <f t="shared" si="5"/>
        <v>-2.0304248256130162</v>
      </c>
      <c r="J40">
        <f t="shared" si="6"/>
        <v>18.692841011333396</v>
      </c>
    </row>
    <row r="41" spans="1:10" x14ac:dyDescent="0.25">
      <c r="A41">
        <v>1.97458</v>
      </c>
      <c r="B41">
        <v>772.88477999999998</v>
      </c>
      <c r="C41" s="7">
        <f t="shared" si="0"/>
        <v>26.582139999999981</v>
      </c>
      <c r="D41">
        <f t="shared" si="1"/>
        <v>10.655981801261198</v>
      </c>
      <c r="E41">
        <f t="shared" si="2"/>
        <v>1.3787283793143396E-2</v>
      </c>
      <c r="F41" s="23">
        <f t="shared" si="3"/>
        <v>0.13111826969989041</v>
      </c>
      <c r="H41">
        <f t="shared" si="4"/>
        <v>-4.2840085758931297</v>
      </c>
      <c r="I41">
        <f t="shared" si="5"/>
        <v>-2.0316555409431953</v>
      </c>
      <c r="J41">
        <f t="shared" si="6"/>
        <v>18.691610296003216</v>
      </c>
    </row>
    <row r="42" spans="1:10" x14ac:dyDescent="0.25">
      <c r="A42">
        <v>2.0234200000000002</v>
      </c>
      <c r="B42">
        <v>773.43002999999999</v>
      </c>
      <c r="C42" s="7">
        <f t="shared" si="0"/>
        <v>27.127389999999991</v>
      </c>
      <c r="D42">
        <f t="shared" si="1"/>
        <v>10.946672178586509</v>
      </c>
      <c r="E42">
        <f t="shared" si="2"/>
        <v>1.4153409815993967E-2</v>
      </c>
      <c r="F42" s="23">
        <f t="shared" si="3"/>
        <v>0.13093720602314643</v>
      </c>
      <c r="H42">
        <f t="shared" si="4"/>
        <v>-4.2577997075277052</v>
      </c>
      <c r="I42">
        <f t="shared" si="5"/>
        <v>-2.0330374140374876</v>
      </c>
      <c r="J42">
        <f t="shared" si="6"/>
        <v>18.690228422908923</v>
      </c>
    </row>
    <row r="43" spans="1:10" x14ac:dyDescent="0.25">
      <c r="A43">
        <v>2.0713400000000002</v>
      </c>
      <c r="B43">
        <v>773.94398000000001</v>
      </c>
      <c r="C43" s="7">
        <f t="shared" si="0"/>
        <v>27.641340000000014</v>
      </c>
      <c r="D43">
        <f t="shared" si="1"/>
        <v>10.014421632449052</v>
      </c>
      <c r="E43">
        <f t="shared" si="2"/>
        <v>1.2939465763980815E-2</v>
      </c>
      <c r="F43" s="23">
        <f t="shared" si="3"/>
        <v>0.1307668794860638</v>
      </c>
      <c r="H43">
        <f t="shared" si="4"/>
        <v>-4.3474732763891062</v>
      </c>
      <c r="I43">
        <f t="shared" si="5"/>
        <v>-2.0343390869617042</v>
      </c>
      <c r="J43">
        <f t="shared" si="6"/>
        <v>18.688926749984706</v>
      </c>
    </row>
    <row r="44" spans="1:10" x14ac:dyDescent="0.25">
      <c r="A44">
        <v>2.1232700000000002</v>
      </c>
      <c r="B44">
        <v>774.42997000000003</v>
      </c>
      <c r="C44" s="7">
        <f t="shared" si="0"/>
        <v>28.127330000000029</v>
      </c>
      <c r="D44">
        <f t="shared" si="1"/>
        <v>9.7010380622839723</v>
      </c>
      <c r="E44">
        <f t="shared" si="2"/>
        <v>1.2526682125026712E-2</v>
      </c>
      <c r="F44" s="23">
        <f t="shared" si="3"/>
        <v>0.13060612466179594</v>
      </c>
      <c r="H44">
        <f t="shared" si="4"/>
        <v>-4.3798943396294963</v>
      </c>
      <c r="I44">
        <f t="shared" si="5"/>
        <v>-2.0355691669009981</v>
      </c>
      <c r="J44">
        <f t="shared" si="6"/>
        <v>18.687696670045412</v>
      </c>
    </row>
    <row r="45" spans="1:10" x14ac:dyDescent="0.25">
      <c r="A45">
        <v>2.1724899999999998</v>
      </c>
      <c r="B45">
        <v>774.92524000000003</v>
      </c>
      <c r="C45" s="7">
        <f t="shared" si="0"/>
        <v>28.622600000000034</v>
      </c>
      <c r="D45">
        <f t="shared" si="1"/>
        <v>10.441590214067203</v>
      </c>
      <c r="E45">
        <f t="shared" si="2"/>
        <v>1.3474319424757932E-2</v>
      </c>
      <c r="F45" s="23">
        <f t="shared" si="3"/>
        <v>0.13044260504245681</v>
      </c>
      <c r="H45">
        <f t="shared" si="4"/>
        <v>-4.3069696699740438</v>
      </c>
      <c r="I45">
        <f t="shared" si="5"/>
        <v>-2.0368219570671191</v>
      </c>
      <c r="J45">
        <f t="shared" si="6"/>
        <v>18.686443879879292</v>
      </c>
    </row>
    <row r="46" spans="1:10" x14ac:dyDescent="0.25">
      <c r="A46">
        <v>2.2213699999999998</v>
      </c>
      <c r="B46">
        <v>775.45429000000001</v>
      </c>
      <c r="C46" s="7">
        <f t="shared" si="0"/>
        <v>29.151650000000018</v>
      </c>
      <c r="D46">
        <f t="shared" si="1"/>
        <v>10.351781497073334</v>
      </c>
      <c r="E46">
        <f t="shared" si="2"/>
        <v>1.3349312307077874E-2</v>
      </c>
      <c r="F46" s="23">
        <f t="shared" si="3"/>
        <v>0.1302682715711527</v>
      </c>
      <c r="H46">
        <f t="shared" si="4"/>
        <v>-4.3162904080411337</v>
      </c>
      <c r="I46">
        <f t="shared" si="5"/>
        <v>-2.0381593274104843</v>
      </c>
      <c r="J46">
        <f t="shared" si="6"/>
        <v>18.685106509535927</v>
      </c>
    </row>
    <row r="47" spans="1:10" x14ac:dyDescent="0.25">
      <c r="A47">
        <v>2.2698800000000001</v>
      </c>
      <c r="B47">
        <v>775.93340000000001</v>
      </c>
      <c r="C47" s="7">
        <f t="shared" si="0"/>
        <v>29.630760000000009</v>
      </c>
      <c r="D47">
        <f t="shared" si="1"/>
        <v>8.9787213179057286</v>
      </c>
      <c r="E47">
        <f t="shared" si="2"/>
        <v>1.1571510284137439E-2</v>
      </c>
      <c r="F47" s="23">
        <f t="shared" si="3"/>
        <v>0.1301106958422418</v>
      </c>
      <c r="H47">
        <f t="shared" si="4"/>
        <v>-4.4592092117978197</v>
      </c>
      <c r="I47">
        <f t="shared" si="5"/>
        <v>-2.0393696843737459</v>
      </c>
      <c r="J47">
        <f t="shared" si="6"/>
        <v>18.683896152572665</v>
      </c>
    </row>
    <row r="48" spans="1:10" x14ac:dyDescent="0.25">
      <c r="A48">
        <v>2.32335</v>
      </c>
      <c r="B48">
        <v>776.36994000000004</v>
      </c>
      <c r="C48" s="7">
        <f t="shared" si="0"/>
        <v>30.067300000000046</v>
      </c>
      <c r="D48">
        <f t="shared" si="1"/>
        <v>8.9772860779318098</v>
      </c>
      <c r="E48">
        <f t="shared" si="2"/>
        <v>1.1563155160195678E-2</v>
      </c>
      <c r="F48" s="23">
        <f t="shared" si="3"/>
        <v>0.12996736990746932</v>
      </c>
      <c r="H48">
        <f t="shared" si="4"/>
        <v>-4.4599315152454428</v>
      </c>
      <c r="I48">
        <f t="shared" si="5"/>
        <v>-2.0404718607442796</v>
      </c>
      <c r="J48">
        <f t="shared" si="6"/>
        <v>18.682793976202131</v>
      </c>
    </row>
    <row r="49" spans="1:10" x14ac:dyDescent="0.25">
      <c r="A49">
        <v>2.37202</v>
      </c>
      <c r="B49">
        <v>776.85033999999996</v>
      </c>
      <c r="C49" s="7">
        <f t="shared" si="0"/>
        <v>30.547699999999963</v>
      </c>
      <c r="D49">
        <f t="shared" si="1"/>
        <v>10.389875484791933</v>
      </c>
      <c r="E49">
        <f t="shared" si="2"/>
        <v>1.3374359190976133E-2</v>
      </c>
      <c r="F49" s="23">
        <f t="shared" si="3"/>
        <v>0.12980991732441163</v>
      </c>
      <c r="H49">
        <f t="shared" si="4"/>
        <v>-4.3144158983028884</v>
      </c>
      <c r="I49">
        <f t="shared" si="5"/>
        <v>-2.0416840729743506</v>
      </c>
      <c r="J49">
        <f t="shared" si="6"/>
        <v>18.681581763972062</v>
      </c>
    </row>
    <row r="50" spans="1:10" x14ac:dyDescent="0.25">
      <c r="A50">
        <v>2.4213300000000002</v>
      </c>
      <c r="B50">
        <v>777.38793999999996</v>
      </c>
      <c r="C50" s="7">
        <f t="shared" si="0"/>
        <v>31.085299999999961</v>
      </c>
      <c r="D50">
        <f t="shared" si="1"/>
        <v>10.530652669110422</v>
      </c>
      <c r="E50">
        <f t="shared" si="2"/>
        <v>1.3546200201035306E-2</v>
      </c>
      <c r="F50" s="23">
        <f t="shared" si="3"/>
        <v>0.12963405633059208</v>
      </c>
      <c r="H50">
        <f t="shared" si="4"/>
        <v>-4.3016491989515764</v>
      </c>
      <c r="I50">
        <f t="shared" si="5"/>
        <v>-2.0430397492560233</v>
      </c>
      <c r="J50">
        <f t="shared" si="6"/>
        <v>18.680226087690389</v>
      </c>
    </row>
    <row r="51" spans="1:10" x14ac:dyDescent="0.25">
      <c r="A51">
        <v>2.4729899999999998</v>
      </c>
      <c r="B51">
        <v>777.91362000000004</v>
      </c>
      <c r="C51" s="7">
        <f t="shared" si="0"/>
        <v>31.61098000000004</v>
      </c>
      <c r="D51">
        <f t="shared" si="1"/>
        <v>10.502083746775227</v>
      </c>
      <c r="E51">
        <f t="shared" si="2"/>
        <v>1.3500321214038168E-2</v>
      </c>
      <c r="F51" s="23">
        <f t="shared" si="3"/>
        <v>0.12946244003273227</v>
      </c>
      <c r="H51">
        <f t="shared" si="4"/>
        <v>-4.3050418001883601</v>
      </c>
      <c r="I51">
        <f t="shared" si="5"/>
        <v>-2.0443644782690833</v>
      </c>
      <c r="J51">
        <f t="shared" si="6"/>
        <v>18.678901358677329</v>
      </c>
    </row>
    <row r="52" spans="1:10" x14ac:dyDescent="0.25">
      <c r="A52">
        <v>2.5221100000000001</v>
      </c>
      <c r="B52">
        <v>778.44633999999996</v>
      </c>
      <c r="C52" s="7">
        <f t="shared" si="0"/>
        <v>32.143699999999967</v>
      </c>
      <c r="D52">
        <f t="shared" si="1"/>
        <v>10.602809706257723</v>
      </c>
      <c r="E52">
        <f t="shared" si="2"/>
        <v>1.3620476019269001E-2</v>
      </c>
      <c r="F52" s="23">
        <f t="shared" si="3"/>
        <v>0.12928887290198288</v>
      </c>
      <c r="H52">
        <f t="shared" si="4"/>
        <v>-4.2961810288517581</v>
      </c>
      <c r="I52">
        <f t="shared" si="5"/>
        <v>-2.0457060533499076</v>
      </c>
      <c r="J52">
        <f t="shared" si="6"/>
        <v>18.677559783596504</v>
      </c>
    </row>
    <row r="53" spans="1:10" x14ac:dyDescent="0.25">
      <c r="A53">
        <v>2.5747800000000001</v>
      </c>
      <c r="B53">
        <v>778.99288000000001</v>
      </c>
      <c r="C53" s="7">
        <f t="shared" si="0"/>
        <v>32.690240000000017</v>
      </c>
      <c r="D53">
        <f t="shared" si="1"/>
        <v>10.050082821787866</v>
      </c>
      <c r="E53">
        <f t="shared" si="2"/>
        <v>1.2901379563042817E-2</v>
      </c>
      <c r="F53" s="23">
        <f t="shared" si="3"/>
        <v>0.12911116558014962</v>
      </c>
      <c r="H53">
        <f t="shared" si="4"/>
        <v>-4.3504210304609554</v>
      </c>
      <c r="I53">
        <f t="shared" si="5"/>
        <v>-2.047081497029354</v>
      </c>
      <c r="J53">
        <f t="shared" si="6"/>
        <v>18.676184339917057</v>
      </c>
    </row>
    <row r="54" spans="1:10" x14ac:dyDescent="0.25">
      <c r="A54">
        <v>2.6247400000000001</v>
      </c>
      <c r="B54">
        <v>779.47778000000005</v>
      </c>
      <c r="C54" s="7">
        <f t="shared" si="0"/>
        <v>33.175140000000056</v>
      </c>
      <c r="D54">
        <f t="shared" si="1"/>
        <v>9.9429938210080202</v>
      </c>
      <c r="E54">
        <f t="shared" si="2"/>
        <v>1.2755968259939391E-2</v>
      </c>
      <c r="F54" s="23">
        <f t="shared" si="3"/>
        <v>0.1289538070851102</v>
      </c>
      <c r="H54">
        <f t="shared" si="4"/>
        <v>-4.3617560180830006</v>
      </c>
      <c r="I54">
        <f t="shared" si="5"/>
        <v>-2.0483010233596173</v>
      </c>
      <c r="J54">
        <f t="shared" si="6"/>
        <v>18.674964813586794</v>
      </c>
    </row>
    <row r="55" spans="1:10" x14ac:dyDescent="0.25">
      <c r="A55">
        <v>2.6751200000000002</v>
      </c>
      <c r="B55">
        <v>779.99055999999996</v>
      </c>
      <c r="C55" s="7">
        <f t="shared" si="0"/>
        <v>33.687919999999963</v>
      </c>
      <c r="D55">
        <f t="shared" si="1"/>
        <v>9.8805636540329367</v>
      </c>
      <c r="E55">
        <f t="shared" si="2"/>
        <v>1.2667542609788683E-2</v>
      </c>
      <c r="F55" s="23">
        <f t="shared" si="3"/>
        <v>0.12878771384812879</v>
      </c>
      <c r="H55">
        <f t="shared" si="4"/>
        <v>-4.3687122569104773</v>
      </c>
      <c r="I55">
        <f t="shared" si="5"/>
        <v>-2.0495898592396218</v>
      </c>
      <c r="J55">
        <f t="shared" si="6"/>
        <v>18.67367597770679</v>
      </c>
    </row>
    <row r="56" spans="1:10" x14ac:dyDescent="0.25">
      <c r="A56">
        <v>2.7276400000000001</v>
      </c>
      <c r="B56">
        <v>780.49449000000004</v>
      </c>
      <c r="C56" s="7">
        <f t="shared" si="0"/>
        <v>34.191850000000045</v>
      </c>
      <c r="D56">
        <f t="shared" si="1"/>
        <v>9.853971386285</v>
      </c>
      <c r="E56">
        <f t="shared" si="2"/>
        <v>1.2625292699100283E-2</v>
      </c>
      <c r="F56" s="23">
        <f t="shared" si="3"/>
        <v>0.1286247996727049</v>
      </c>
      <c r="H56">
        <f t="shared" si="4"/>
        <v>-4.3720531200023096</v>
      </c>
      <c r="I56">
        <f t="shared" si="5"/>
        <v>-2.0508556422813817</v>
      </c>
      <c r="J56">
        <f t="shared" si="6"/>
        <v>18.67241019466503</v>
      </c>
    </row>
    <row r="57" spans="1:10" x14ac:dyDescent="0.25">
      <c r="A57">
        <v>2.7764700000000002</v>
      </c>
      <c r="B57">
        <v>780.98925999999994</v>
      </c>
      <c r="C57" s="7">
        <f t="shared" si="0"/>
        <v>34.686619999999948</v>
      </c>
      <c r="D57">
        <f t="shared" si="1"/>
        <v>9.6870244496293445</v>
      </c>
      <c r="E57">
        <f t="shared" si="2"/>
        <v>1.2403530939246649E-2</v>
      </c>
      <c r="F57" s="23">
        <f t="shared" si="3"/>
        <v>0.12846514741341167</v>
      </c>
      <c r="H57">
        <f t="shared" si="4"/>
        <v>-4.3897740937405816</v>
      </c>
      <c r="I57">
        <f t="shared" si="5"/>
        <v>-2.0520976377901556</v>
      </c>
      <c r="J57">
        <f t="shared" si="6"/>
        <v>18.671168199156256</v>
      </c>
    </row>
    <row r="58" spans="1:10" x14ac:dyDescent="0.25">
      <c r="A58">
        <v>2.8262100000000001</v>
      </c>
      <c r="B58">
        <v>781.44934000000001</v>
      </c>
      <c r="C58" s="7">
        <f t="shared" si="0"/>
        <v>35.14670000000001</v>
      </c>
      <c r="D58">
        <f t="shared" si="1"/>
        <v>9.0941907485955475</v>
      </c>
      <c r="E58">
        <f t="shared" si="2"/>
        <v>1.163759476538242E-2</v>
      </c>
      <c r="F58" s="23">
        <f t="shared" si="3"/>
        <v>0.12831695551745798</v>
      </c>
      <c r="H58">
        <f t="shared" si="4"/>
        <v>-4.4535144933072797</v>
      </c>
      <c r="I58">
        <f t="shared" si="5"/>
        <v>-2.0532518608509869</v>
      </c>
      <c r="J58">
        <f t="shared" si="6"/>
        <v>18.670013976095422</v>
      </c>
    </row>
    <row r="59" spans="1:10" x14ac:dyDescent="0.25">
      <c r="A59">
        <v>2.8778600000000001</v>
      </c>
      <c r="B59">
        <v>781.91132000000005</v>
      </c>
      <c r="C59" s="7">
        <f t="shared" si="0"/>
        <v>35.608680000000049</v>
      </c>
      <c r="D59">
        <f t="shared" si="1"/>
        <v>8.0180781129155996</v>
      </c>
      <c r="E59">
        <f t="shared" si="2"/>
        <v>1.0254459691049874E-2</v>
      </c>
      <c r="F59" s="23">
        <f t="shared" si="3"/>
        <v>0.12816840952971018</v>
      </c>
      <c r="H59">
        <f t="shared" si="4"/>
        <v>-4.5800425762129713</v>
      </c>
      <c r="I59">
        <f t="shared" si="5"/>
        <v>-2.0544101803857426</v>
      </c>
      <c r="J59">
        <f t="shared" si="6"/>
        <v>18.66885565656067</v>
      </c>
    </row>
    <row r="60" spans="1:10" x14ac:dyDescent="0.25">
      <c r="A60">
        <v>2.9296500000000001</v>
      </c>
      <c r="B60">
        <v>782.27873</v>
      </c>
      <c r="C60" s="7">
        <f t="shared" si="0"/>
        <v>35.976089999999999</v>
      </c>
      <c r="D60">
        <f t="shared" si="1"/>
        <v>7.6664745990579162</v>
      </c>
      <c r="E60">
        <f t="shared" si="2"/>
        <v>9.8001828568928563E-3</v>
      </c>
      <c r="F60" s="23">
        <f t="shared" si="3"/>
        <v>0.12805045586613858</v>
      </c>
      <c r="H60">
        <f t="shared" si="4"/>
        <v>-4.6253542346130674</v>
      </c>
      <c r="I60">
        <f t="shared" si="5"/>
        <v>-2.0553309062793823</v>
      </c>
      <c r="J60">
        <f t="shared" si="6"/>
        <v>18.66793493066703</v>
      </c>
    </row>
    <row r="61" spans="1:10" x14ac:dyDescent="0.25">
      <c r="A61">
        <v>2.9819900000000001</v>
      </c>
      <c r="B61">
        <v>782.70962999999995</v>
      </c>
      <c r="C61" s="7">
        <f t="shared" si="0"/>
        <v>36.406989999999951</v>
      </c>
      <c r="D61">
        <f t="shared" si="1"/>
        <v>7.7111636707662301</v>
      </c>
      <c r="E61">
        <f t="shared" si="2"/>
        <v>9.8518829655465344E-3</v>
      </c>
      <c r="F61" s="23">
        <f t="shared" si="3"/>
        <v>0.12791232668979449</v>
      </c>
      <c r="H61">
        <f t="shared" si="4"/>
        <v>-4.6200926780527753</v>
      </c>
      <c r="I61">
        <f t="shared" si="5"/>
        <v>-2.056410197482371</v>
      </c>
      <c r="J61">
        <f t="shared" si="6"/>
        <v>18.666855639464039</v>
      </c>
    </row>
    <row r="62" spans="1:10" x14ac:dyDescent="0.25">
      <c r="A62">
        <v>3.0353500000000002</v>
      </c>
      <c r="B62">
        <v>783.09379999999999</v>
      </c>
      <c r="C62" s="7">
        <f t="shared" si="0"/>
        <v>36.791159999999991</v>
      </c>
      <c r="D62">
        <f t="shared" si="1"/>
        <v>7.1744960060867742</v>
      </c>
      <c r="E62">
        <f t="shared" si="2"/>
        <v>9.1617326124747434E-3</v>
      </c>
      <c r="F62" s="23">
        <f t="shared" si="3"/>
        <v>0.12778936566643972</v>
      </c>
      <c r="H62">
        <f t="shared" si="4"/>
        <v>-4.6927199683491851</v>
      </c>
      <c r="I62">
        <f t="shared" si="5"/>
        <v>-2.0573719512486419</v>
      </c>
      <c r="J62">
        <f t="shared" si="6"/>
        <v>18.66589388569777</v>
      </c>
    </row>
    <row r="63" spans="1:10" x14ac:dyDescent="0.25">
      <c r="A63">
        <v>3.0871499999999998</v>
      </c>
      <c r="B63">
        <v>783.46410000000003</v>
      </c>
      <c r="C63" s="7">
        <f t="shared" si="0"/>
        <v>37.161460000000034</v>
      </c>
      <c r="D63">
        <f t="shared" si="1"/>
        <v>6.9422551697231354</v>
      </c>
      <c r="E63">
        <f t="shared" si="2"/>
        <v>8.8609741910613826E-3</v>
      </c>
      <c r="F63" s="23">
        <f t="shared" si="3"/>
        <v>0.12767101176653572</v>
      </c>
      <c r="H63">
        <f t="shared" si="4"/>
        <v>-4.7260985665652289</v>
      </c>
      <c r="I63">
        <f t="shared" si="5"/>
        <v>-2.0582985443239457</v>
      </c>
      <c r="J63">
        <f t="shared" si="6"/>
        <v>18.664967292622464</v>
      </c>
    </row>
    <row r="64" spans="1:10" x14ac:dyDescent="0.25">
      <c r="A64">
        <v>3.1378699999999999</v>
      </c>
      <c r="B64">
        <v>783.80552</v>
      </c>
      <c r="C64" s="7">
        <f t="shared" si="0"/>
        <v>37.502880000000005</v>
      </c>
      <c r="D64">
        <f t="shared" si="1"/>
        <v>7.3104581673306672</v>
      </c>
      <c r="E64">
        <f t="shared" si="2"/>
        <v>9.3268776256266572E-3</v>
      </c>
      <c r="F64" s="23">
        <f t="shared" si="3"/>
        <v>0.1275620340314409</v>
      </c>
      <c r="H64">
        <f t="shared" si="4"/>
        <v>-4.6748549797666437</v>
      </c>
      <c r="I64">
        <f t="shared" si="5"/>
        <v>-2.0591524912834904</v>
      </c>
      <c r="J64">
        <f t="shared" si="6"/>
        <v>18.664113345662919</v>
      </c>
    </row>
    <row r="65" spans="1:10" x14ac:dyDescent="0.25">
      <c r="A65">
        <v>3.1875499999999999</v>
      </c>
      <c r="B65">
        <v>784.19807000000003</v>
      </c>
      <c r="C65" s="7">
        <f t="shared" si="0"/>
        <v>37.895430000000033</v>
      </c>
      <c r="D65">
        <f t="shared" si="1"/>
        <v>7.5827012117033297</v>
      </c>
      <c r="E65">
        <f t="shared" si="2"/>
        <v>9.6693698974588526E-3</v>
      </c>
      <c r="F65" s="23">
        <f t="shared" si="3"/>
        <v>0.12743690850520473</v>
      </c>
      <c r="H65">
        <f t="shared" si="4"/>
        <v>-4.6387921321923171</v>
      </c>
      <c r="I65">
        <f t="shared" si="5"/>
        <v>-2.0601338721083202</v>
      </c>
      <c r="J65">
        <f t="shared" si="6"/>
        <v>18.66313196483809</v>
      </c>
    </row>
    <row r="66" spans="1:10" x14ac:dyDescent="0.25">
      <c r="A66">
        <v>3.2393800000000001</v>
      </c>
      <c r="B66">
        <v>784.57524000000001</v>
      </c>
      <c r="C66" s="7">
        <f t="shared" si="0"/>
        <v>38.272600000000011</v>
      </c>
      <c r="D66">
        <f t="shared" si="1"/>
        <v>7.4863909846243404</v>
      </c>
      <c r="E66">
        <f t="shared" si="2"/>
        <v>9.5419669178246555E-3</v>
      </c>
      <c r="F66" s="23">
        <f t="shared" si="3"/>
        <v>0.12731685873072754</v>
      </c>
      <c r="H66">
        <f t="shared" si="4"/>
        <v>-4.6520556389006611</v>
      </c>
      <c r="I66">
        <f t="shared" si="5"/>
        <v>-2.0610763491100621</v>
      </c>
      <c r="J66">
        <f t="shared" si="6"/>
        <v>18.662189487836351</v>
      </c>
    </row>
    <row r="67" spans="1:10" x14ac:dyDescent="0.25">
      <c r="A67">
        <v>3.2922600000000002</v>
      </c>
      <c r="B67">
        <v>784.98197000000005</v>
      </c>
      <c r="C67" s="7">
        <f t="shared" ref="C67:C100" si="7">B67-$B$2</f>
        <v>38.67933000000005</v>
      </c>
      <c r="D67">
        <f t="shared" si="1"/>
        <v>7.690462427745711</v>
      </c>
      <c r="E67">
        <f t="shared" si="2"/>
        <v>9.7969924426999401E-3</v>
      </c>
      <c r="F67" s="23">
        <f t="shared" si="3"/>
        <v>0.12718759030466181</v>
      </c>
      <c r="H67">
        <f t="shared" si="4"/>
        <v>-4.6256798340091363</v>
      </c>
      <c r="I67">
        <f t="shared" si="5"/>
        <v>-2.0620921933333918</v>
      </c>
      <c r="J67">
        <f t="shared" si="6"/>
        <v>18.661173643613019</v>
      </c>
    </row>
    <row r="68" spans="1:10" x14ac:dyDescent="0.25">
      <c r="A68">
        <v>3.3431799999999998</v>
      </c>
      <c r="B68">
        <v>785.37351000000001</v>
      </c>
      <c r="C68" s="7">
        <f t="shared" si="7"/>
        <v>39.070870000000014</v>
      </c>
      <c r="D68">
        <f t="shared" ref="D68:D100" si="8">(B69-B67)/(A69-A67)</f>
        <v>8.4036881138495012</v>
      </c>
      <c r="E68">
        <f t="shared" ref="E68:E100" si="9">(1/B68)*D68</f>
        <v>1.0700243905411964E-2</v>
      </c>
      <c r="F68" s="23">
        <f t="shared" ref="F68:F100" si="10">((0.002)/((0.0000008*B68*0.000000001)+(0.0000000245*0.000000001*B68^2)))*10^-9</f>
        <v>0.12706333553956833</v>
      </c>
      <c r="H68">
        <f t="shared" ref="H68:H100" si="11">LN(E68)</f>
        <v>-4.5374887428757615</v>
      </c>
      <c r="I68">
        <f t="shared" ref="I68:I100" si="12">LN((0.002)/((0.0000008*B68)+(0.0000000245*B68^2)))</f>
        <v>-2.0630696117996026</v>
      </c>
      <c r="J68">
        <f t="shared" ref="J68:J100" si="13">LN(F68*10^9)</f>
        <v>18.660196225146809</v>
      </c>
    </row>
    <row r="69" spans="1:10" x14ac:dyDescent="0.25">
      <c r="A69">
        <v>3.3920400000000002</v>
      </c>
      <c r="B69">
        <v>785.82048999999995</v>
      </c>
      <c r="C69" s="7">
        <f t="shared" si="7"/>
        <v>39.517849999999953</v>
      </c>
      <c r="D69">
        <f t="shared" si="8"/>
        <v>8.4379729191551203</v>
      </c>
      <c r="E69">
        <f t="shared" si="9"/>
        <v>1.073778684385682E-2</v>
      </c>
      <c r="F69" s="23">
        <f t="shared" si="10"/>
        <v>0.12692170943920325</v>
      </c>
      <c r="H69">
        <f t="shared" si="11"/>
        <v>-4.533986277816072</v>
      </c>
      <c r="I69">
        <f t="shared" si="12"/>
        <v>-2.0641848437224573</v>
      </c>
      <c r="J69">
        <f t="shared" si="13"/>
        <v>18.659080993223956</v>
      </c>
    </row>
    <row r="70" spans="1:10" x14ac:dyDescent="0.25">
      <c r="A70">
        <v>3.4436200000000001</v>
      </c>
      <c r="B70">
        <v>786.22101999999995</v>
      </c>
      <c r="C70" s="7">
        <f t="shared" si="7"/>
        <v>39.918379999999956</v>
      </c>
      <c r="D70">
        <f t="shared" si="8"/>
        <v>7.9073999597829392</v>
      </c>
      <c r="E70">
        <f t="shared" si="9"/>
        <v>1.0057477170710774E-2</v>
      </c>
      <c r="F70" s="23">
        <f t="shared" si="10"/>
        <v>0.12679500215839759</v>
      </c>
      <c r="H70">
        <f t="shared" si="11"/>
        <v>-4.5994389240200357</v>
      </c>
      <c r="I70">
        <f t="shared" si="12"/>
        <v>-2.0651836529104024</v>
      </c>
      <c r="J70">
        <f t="shared" si="13"/>
        <v>18.658082184036008</v>
      </c>
    </row>
    <row r="71" spans="1:10" x14ac:dyDescent="0.25">
      <c r="A71">
        <v>3.4914999999999998</v>
      </c>
      <c r="B71">
        <v>786.60695999999996</v>
      </c>
      <c r="C71" s="7">
        <f t="shared" si="7"/>
        <v>40.304319999999962</v>
      </c>
      <c r="D71">
        <f t="shared" si="8"/>
        <v>7.9274151436031719</v>
      </c>
      <c r="E71">
        <f t="shared" si="9"/>
        <v>1.0077987542346654E-2</v>
      </c>
      <c r="F71" s="23">
        <f t="shared" si="10"/>
        <v>0.12667308984788656</v>
      </c>
      <c r="H71">
        <f t="shared" si="11"/>
        <v>-4.5974016848480659</v>
      </c>
      <c r="I71">
        <f t="shared" si="12"/>
        <v>-2.0661456068900694</v>
      </c>
      <c r="J71">
        <f t="shared" si="13"/>
        <v>18.657120230056343</v>
      </c>
    </row>
    <row r="72" spans="1:10" x14ac:dyDescent="0.25">
      <c r="A72">
        <v>3.5393699999999999</v>
      </c>
      <c r="B72">
        <v>786.98006999999996</v>
      </c>
      <c r="C72" s="7">
        <f t="shared" si="7"/>
        <v>40.677429999999958</v>
      </c>
      <c r="D72">
        <f t="shared" si="8"/>
        <v>7.5307135470535336</v>
      </c>
      <c r="E72">
        <f t="shared" si="9"/>
        <v>9.5691286655499863E-3</v>
      </c>
      <c r="F72" s="23">
        <f t="shared" si="10"/>
        <v>0.12655539743262842</v>
      </c>
      <c r="H72">
        <f t="shared" si="11"/>
        <v>-4.649213126194315</v>
      </c>
      <c r="I72">
        <f t="shared" si="12"/>
        <v>-2.067075142306849</v>
      </c>
      <c r="J72">
        <f t="shared" si="13"/>
        <v>18.656190694639562</v>
      </c>
    </row>
    <row r="73" spans="1:10" x14ac:dyDescent="0.25">
      <c r="A73">
        <v>3.5882000000000001</v>
      </c>
      <c r="B73">
        <v>787.33518000000004</v>
      </c>
      <c r="C73" s="7">
        <f t="shared" si="7"/>
        <v>41.03254000000004</v>
      </c>
      <c r="D73">
        <f t="shared" si="8"/>
        <v>7.5285847203559193</v>
      </c>
      <c r="E73">
        <f t="shared" si="9"/>
        <v>9.5621088852601756E-3</v>
      </c>
      <c r="F73" s="23">
        <f t="shared" si="10"/>
        <v>0.12644353516850271</v>
      </c>
      <c r="H73">
        <f t="shared" si="11"/>
        <v>-4.6499469815537715</v>
      </c>
      <c r="I73">
        <f t="shared" si="12"/>
        <v>-2.067959432768196</v>
      </c>
      <c r="J73">
        <f t="shared" si="13"/>
        <v>18.655306404178216</v>
      </c>
    </row>
    <row r="74" spans="1:10" x14ac:dyDescent="0.25">
      <c r="A74">
        <v>3.6360999999999999</v>
      </c>
      <c r="B74">
        <v>787.70830999999998</v>
      </c>
      <c r="C74" s="7">
        <f t="shared" si="7"/>
        <v>41.405669999999986</v>
      </c>
      <c r="D74">
        <f t="shared" si="8"/>
        <v>7.8162847790500596</v>
      </c>
      <c r="E74">
        <f t="shared" si="9"/>
        <v>9.9228161996285907E-3</v>
      </c>
      <c r="F74" s="23">
        <f t="shared" si="10"/>
        <v>0.12632615621091106</v>
      </c>
      <c r="H74">
        <f t="shared" si="11"/>
        <v>-4.612918506883215</v>
      </c>
      <c r="I74">
        <f t="shared" si="12"/>
        <v>-2.0688881751770531</v>
      </c>
      <c r="J74">
        <f t="shared" si="13"/>
        <v>18.65437766176936</v>
      </c>
    </row>
    <row r="75" spans="1:10" x14ac:dyDescent="0.25">
      <c r="A75">
        <v>3.6859600000000001</v>
      </c>
      <c r="B75">
        <v>788.09929999999997</v>
      </c>
      <c r="C75" s="7">
        <f t="shared" si="7"/>
        <v>41.796659999999974</v>
      </c>
      <c r="D75">
        <f t="shared" si="8"/>
        <v>7.7327453594499742</v>
      </c>
      <c r="E75">
        <f t="shared" si="9"/>
        <v>9.8118921809091496E-3</v>
      </c>
      <c r="F75" s="23">
        <f t="shared" si="10"/>
        <v>0.12620333417398974</v>
      </c>
      <c r="H75">
        <f t="shared" si="11"/>
        <v>-4.6241601411390167</v>
      </c>
      <c r="I75">
        <f t="shared" si="12"/>
        <v>-2.069860909461819</v>
      </c>
      <c r="J75">
        <f t="shared" si="13"/>
        <v>18.653404927484591</v>
      </c>
    </row>
    <row r="76" spans="1:10" x14ac:dyDescent="0.25">
      <c r="A76">
        <v>3.7336100000000001</v>
      </c>
      <c r="B76">
        <v>788.46232999999995</v>
      </c>
      <c r="C76" s="7">
        <f t="shared" si="7"/>
        <v>42.159689999999955</v>
      </c>
      <c r="D76">
        <f t="shared" si="8"/>
        <v>7.8160489982354111</v>
      </c>
      <c r="E76">
        <f t="shared" si="9"/>
        <v>9.9130278021467566E-3</v>
      </c>
      <c r="F76" s="23">
        <f t="shared" si="10"/>
        <v>0.12608945555512299</v>
      </c>
      <c r="H76">
        <f t="shared" si="11"/>
        <v>-4.6139054473204846</v>
      </c>
      <c r="I76">
        <f t="shared" si="12"/>
        <v>-2.0707636592131924</v>
      </c>
      <c r="J76">
        <f t="shared" si="13"/>
        <v>18.652502177733219</v>
      </c>
    </row>
    <row r="77" spans="1:10" x14ac:dyDescent="0.25">
      <c r="A77">
        <v>3.7822900000000002</v>
      </c>
      <c r="B77">
        <v>788.85221999999999</v>
      </c>
      <c r="C77" s="7">
        <f t="shared" si="7"/>
        <v>42.549579999999992</v>
      </c>
      <c r="D77">
        <f t="shared" si="8"/>
        <v>7.8101395730709404</v>
      </c>
      <c r="E77">
        <f t="shared" si="9"/>
        <v>9.900637121957951E-3</v>
      </c>
      <c r="F77" s="23">
        <f t="shared" si="10"/>
        <v>0.12596732284526874</v>
      </c>
      <c r="H77">
        <f t="shared" si="11"/>
        <v>-4.6151561681590074</v>
      </c>
      <c r="I77">
        <f t="shared" si="12"/>
        <v>-2.0717327481636074</v>
      </c>
      <c r="J77">
        <f t="shared" si="13"/>
        <v>18.651533088782802</v>
      </c>
    </row>
    <row r="78" spans="1:10" x14ac:dyDescent="0.25">
      <c r="A78">
        <v>3.8310499999999998</v>
      </c>
      <c r="B78">
        <v>789.22334999999998</v>
      </c>
      <c r="C78" s="7">
        <f t="shared" si="7"/>
        <v>42.920709999999985</v>
      </c>
      <c r="D78">
        <f t="shared" si="8"/>
        <v>7.5466188524586713</v>
      </c>
      <c r="E78">
        <f t="shared" si="9"/>
        <v>9.5620825872152308E-3</v>
      </c>
      <c r="F78" s="23">
        <f t="shared" si="10"/>
        <v>0.12585123148555516</v>
      </c>
      <c r="H78">
        <f t="shared" si="11"/>
        <v>-4.6499497317923879</v>
      </c>
      <c r="I78">
        <f t="shared" si="12"/>
        <v>-2.0726547721045869</v>
      </c>
      <c r="J78">
        <f t="shared" si="13"/>
        <v>18.650611064841826</v>
      </c>
    </row>
    <row r="79" spans="1:10" x14ac:dyDescent="0.25">
      <c r="A79">
        <v>3.8798900000000001</v>
      </c>
      <c r="B79">
        <v>789.58876999999995</v>
      </c>
      <c r="C79" s="7">
        <f t="shared" si="7"/>
        <v>43.286129999999957</v>
      </c>
      <c r="D79">
        <f t="shared" si="8"/>
        <v>7.3975735879082318</v>
      </c>
      <c r="E79">
        <f t="shared" si="9"/>
        <v>9.3688941243531519E-3</v>
      </c>
      <c r="F79" s="23">
        <f t="shared" si="10"/>
        <v>0.12573708299352565</v>
      </c>
      <c r="H79">
        <f t="shared" si="11"/>
        <v>-4.6703602127116755</v>
      </c>
      <c r="I79">
        <f t="shared" si="12"/>
        <v>-2.0735621950117156</v>
      </c>
      <c r="J79">
        <f t="shared" si="13"/>
        <v>18.649703641934696</v>
      </c>
    </row>
    <row r="80" spans="1:10" x14ac:dyDescent="0.25">
      <c r="A80">
        <v>3.93161</v>
      </c>
      <c r="B80">
        <v>789.96725000000004</v>
      </c>
      <c r="C80" s="7">
        <f t="shared" si="7"/>
        <v>43.664610000000039</v>
      </c>
      <c r="D80">
        <f t="shared" si="8"/>
        <v>8.119000786782518</v>
      </c>
      <c r="E80">
        <f t="shared" si="9"/>
        <v>1.0277642252615557E-2</v>
      </c>
      <c r="F80" s="23">
        <f t="shared" si="10"/>
        <v>0.12561901853936402</v>
      </c>
      <c r="H80">
        <f t="shared" si="11"/>
        <v>-4.5777843981189159</v>
      </c>
      <c r="I80">
        <f t="shared" si="12"/>
        <v>-2.0745016149193636</v>
      </c>
      <c r="J80">
        <f t="shared" si="13"/>
        <v>18.648764222027047</v>
      </c>
    </row>
    <row r="81" spans="1:10" x14ac:dyDescent="0.25">
      <c r="A81">
        <v>3.9815700000000001</v>
      </c>
      <c r="B81">
        <v>790.41431</v>
      </c>
      <c r="C81" s="7">
        <f t="shared" si="7"/>
        <v>44.111670000000004</v>
      </c>
      <c r="D81">
        <f t="shared" si="8"/>
        <v>8.7601777957368423</v>
      </c>
      <c r="E81">
        <f t="shared" si="9"/>
        <v>1.1083020240026831E-2</v>
      </c>
      <c r="F81" s="23">
        <f t="shared" si="10"/>
        <v>0.12547977510736408</v>
      </c>
      <c r="H81">
        <f t="shared" si="11"/>
        <v>-4.50234104996753</v>
      </c>
      <c r="I81">
        <f t="shared" si="12"/>
        <v>-2.0756106879200789</v>
      </c>
      <c r="J81">
        <f t="shared" si="13"/>
        <v>18.647655149026331</v>
      </c>
    </row>
    <row r="82" spans="1:10" x14ac:dyDescent="0.25">
      <c r="A82">
        <v>4.0305999999999997</v>
      </c>
      <c r="B82">
        <v>790.83442000000002</v>
      </c>
      <c r="C82" s="7">
        <f t="shared" si="7"/>
        <v>44.531780000000026</v>
      </c>
      <c r="D82">
        <f t="shared" si="8"/>
        <v>8.6891985374052965</v>
      </c>
      <c r="E82">
        <f t="shared" si="9"/>
        <v>1.0987380313321842E-2</v>
      </c>
      <c r="F82" s="23">
        <f t="shared" si="10"/>
        <v>0.12534913657580421</v>
      </c>
      <c r="H82">
        <f t="shared" si="11"/>
        <v>-4.5110079090156683</v>
      </c>
      <c r="I82">
        <f t="shared" si="12"/>
        <v>-2.0766523425084249</v>
      </c>
      <c r="J82">
        <f t="shared" si="13"/>
        <v>18.646613494437986</v>
      </c>
    </row>
    <row r="83" spans="1:10" x14ac:dyDescent="0.25">
      <c r="A83">
        <v>4.0827600000000004</v>
      </c>
      <c r="B83">
        <v>791.29357000000005</v>
      </c>
      <c r="C83" s="7">
        <f t="shared" si="7"/>
        <v>44.990930000000048</v>
      </c>
      <c r="D83">
        <f t="shared" si="8"/>
        <v>8.5317792578489033</v>
      </c>
      <c r="E83">
        <f t="shared" si="9"/>
        <v>1.0782065697625853E-2</v>
      </c>
      <c r="F83" s="23">
        <f t="shared" si="10"/>
        <v>0.12520659128942002</v>
      </c>
      <c r="H83">
        <f t="shared" si="11"/>
        <v>-4.5298711087022712</v>
      </c>
      <c r="I83">
        <f t="shared" si="12"/>
        <v>-2.0777901756202657</v>
      </c>
      <c r="J83">
        <f t="shared" si="13"/>
        <v>18.645475661326145</v>
      </c>
    </row>
    <row r="84" spans="1:10" x14ac:dyDescent="0.25">
      <c r="A84">
        <v>4.1356999999999999</v>
      </c>
      <c r="B84">
        <v>791.73110999999994</v>
      </c>
      <c r="C84" s="7">
        <f t="shared" si="7"/>
        <v>45.428469999999948</v>
      </c>
      <c r="D84">
        <f t="shared" si="8"/>
        <v>8.4780926588640941</v>
      </c>
      <c r="E84">
        <f t="shared" si="9"/>
        <v>1.0708297996353956E-2</v>
      </c>
      <c r="F84" s="23">
        <f t="shared" si="10"/>
        <v>0.12507098109400308</v>
      </c>
      <c r="H84">
        <f t="shared" si="11"/>
        <v>-4.5367363243916889</v>
      </c>
      <c r="I84">
        <f t="shared" si="12"/>
        <v>-2.078873854092905</v>
      </c>
      <c r="J84">
        <f t="shared" si="13"/>
        <v>18.644391982853506</v>
      </c>
    </row>
    <row r="85" spans="1:10" x14ac:dyDescent="0.25">
      <c r="A85">
        <v>4.1861499999999996</v>
      </c>
      <c r="B85">
        <v>792.17012</v>
      </c>
      <c r="C85" s="7">
        <f t="shared" si="7"/>
        <v>45.86748</v>
      </c>
      <c r="D85">
        <f t="shared" si="8"/>
        <v>8.3897841586099933</v>
      </c>
      <c r="E85">
        <f t="shared" si="9"/>
        <v>1.0590886915313081E-2</v>
      </c>
      <c r="F85" s="23">
        <f t="shared" si="10"/>
        <v>0.1249351366285773</v>
      </c>
      <c r="H85">
        <f t="shared" si="11"/>
        <v>-4.5477613726100437</v>
      </c>
      <c r="I85">
        <f t="shared" si="12"/>
        <v>-2.0799605833300321</v>
      </c>
      <c r="J85">
        <f t="shared" si="13"/>
        <v>18.643305253616379</v>
      </c>
    </row>
    <row r="86" spans="1:10" x14ac:dyDescent="0.25">
      <c r="A86">
        <v>4.2380899999999997</v>
      </c>
      <c r="B86">
        <v>792.59014000000002</v>
      </c>
      <c r="C86" s="7">
        <f t="shared" si="7"/>
        <v>46.287500000000023</v>
      </c>
      <c r="D86">
        <f t="shared" si="8"/>
        <v>7.7489357676657464</v>
      </c>
      <c r="E86">
        <f t="shared" si="9"/>
        <v>9.7767249131635002E-3</v>
      </c>
      <c r="F86" s="23">
        <f t="shared" si="10"/>
        <v>0.12480537539605434</v>
      </c>
      <c r="H86">
        <f t="shared" si="11"/>
        <v>-4.6277507269735372</v>
      </c>
      <c r="I86">
        <f t="shared" si="12"/>
        <v>-2.0809997518906167</v>
      </c>
      <c r="J86">
        <f t="shared" si="13"/>
        <v>18.642266085055795</v>
      </c>
    </row>
    <row r="87" spans="1:10" x14ac:dyDescent="0.25">
      <c r="A87">
        <v>4.2918599999999998</v>
      </c>
      <c r="B87">
        <v>792.98925999999994</v>
      </c>
      <c r="C87" s="7">
        <f t="shared" si="7"/>
        <v>46.686619999999948</v>
      </c>
      <c r="D87">
        <f t="shared" si="8"/>
        <v>7.1429119877140561</v>
      </c>
      <c r="E87">
        <f t="shared" si="9"/>
        <v>9.0075772119713911E-3</v>
      </c>
      <c r="F87" s="23">
        <f t="shared" si="10"/>
        <v>0.12468225827853754</v>
      </c>
      <c r="H87">
        <f t="shared" si="11"/>
        <v>-4.7096891434141366</v>
      </c>
      <c r="I87">
        <f t="shared" si="12"/>
        <v>-2.0819867116504844</v>
      </c>
      <c r="J87">
        <f t="shared" si="13"/>
        <v>18.641279125295927</v>
      </c>
    </row>
    <row r="88" spans="1:10" x14ac:dyDescent="0.25">
      <c r="A88">
        <v>4.3422799999999997</v>
      </c>
      <c r="B88">
        <v>793.33435999999995</v>
      </c>
      <c r="C88" s="7">
        <f t="shared" si="7"/>
        <v>47.03171999999995</v>
      </c>
      <c r="D88">
        <f t="shared" si="8"/>
        <v>7.0395408163270208</v>
      </c>
      <c r="E88">
        <f t="shared" si="9"/>
        <v>8.8733592937119497E-3</v>
      </c>
      <c r="F88" s="23">
        <f t="shared" si="10"/>
        <v>0.12457595160848299</v>
      </c>
      <c r="H88">
        <f t="shared" si="11"/>
        <v>-4.7247018290250571</v>
      </c>
      <c r="I88">
        <f t="shared" si="12"/>
        <v>-2.082839696003925</v>
      </c>
      <c r="J88">
        <f t="shared" si="13"/>
        <v>18.640426140942488</v>
      </c>
    </row>
    <row r="89" spans="1:10" x14ac:dyDescent="0.25">
      <c r="A89">
        <v>4.3937799999999996</v>
      </c>
      <c r="B89">
        <v>793.70672999999999</v>
      </c>
      <c r="C89" s="7">
        <f t="shared" si="7"/>
        <v>47.404089999999997</v>
      </c>
      <c r="D89">
        <f t="shared" si="8"/>
        <v>7.1418558736428341</v>
      </c>
      <c r="E89">
        <f t="shared" si="9"/>
        <v>8.9981042162044327E-3</v>
      </c>
      <c r="F89" s="23">
        <f t="shared" si="10"/>
        <v>0.12446139697186959</v>
      </c>
      <c r="H89">
        <f t="shared" si="11"/>
        <v>-4.710741366478147</v>
      </c>
      <c r="I89">
        <f t="shared" si="12"/>
        <v>-2.0837596756402808</v>
      </c>
      <c r="J89">
        <f t="shared" si="13"/>
        <v>18.63950616130613</v>
      </c>
    </row>
    <row r="90" spans="1:10" x14ac:dyDescent="0.25">
      <c r="A90">
        <v>4.4435799999999999</v>
      </c>
      <c r="B90">
        <v>794.05782999999997</v>
      </c>
      <c r="C90" s="7">
        <f t="shared" si="7"/>
        <v>47.75518999999997</v>
      </c>
      <c r="D90">
        <f t="shared" si="8"/>
        <v>7.2110367568612554</v>
      </c>
      <c r="E90">
        <f t="shared" si="9"/>
        <v>9.081248851687861E-3</v>
      </c>
      <c r="F90" s="23">
        <f t="shared" si="10"/>
        <v>0.12435353045222226</v>
      </c>
      <c r="H90">
        <f t="shared" si="11"/>
        <v>-4.701543557094376</v>
      </c>
      <c r="I90">
        <f t="shared" si="12"/>
        <v>-2.0846267178834572</v>
      </c>
      <c r="J90">
        <f t="shared" si="13"/>
        <v>18.638639119062955</v>
      </c>
    </row>
    <row r="91" spans="1:10" x14ac:dyDescent="0.25">
      <c r="A91">
        <v>4.4968899999999996</v>
      </c>
      <c r="B91">
        <v>794.45025999999996</v>
      </c>
      <c r="C91" s="7">
        <f t="shared" si="7"/>
        <v>48.147619999999961</v>
      </c>
      <c r="D91">
        <f t="shared" si="8"/>
        <v>7.7385397321867719</v>
      </c>
      <c r="E91">
        <f t="shared" si="9"/>
        <v>9.7407479383124287E-3</v>
      </c>
      <c r="F91" s="23">
        <f t="shared" si="10"/>
        <v>0.12423313224180037</v>
      </c>
      <c r="H91">
        <f t="shared" si="11"/>
        <v>-4.6314373738947712</v>
      </c>
      <c r="I91">
        <f t="shared" si="12"/>
        <v>-2.0855953798263895</v>
      </c>
      <c r="J91">
        <f t="shared" si="13"/>
        <v>18.63767045712002</v>
      </c>
    </row>
    <row r="92" spans="1:10" x14ac:dyDescent="0.25">
      <c r="A92">
        <v>4.54589</v>
      </c>
      <c r="B92">
        <v>794.84956</v>
      </c>
      <c r="C92" s="7">
        <f t="shared" si="7"/>
        <v>48.54692</v>
      </c>
      <c r="D92">
        <f t="shared" si="8"/>
        <v>7.8973200843125255</v>
      </c>
      <c r="E92">
        <f t="shared" si="9"/>
        <v>9.9356160986143402E-3</v>
      </c>
      <c r="F92" s="23">
        <f t="shared" si="10"/>
        <v>0.12411080571008962</v>
      </c>
      <c r="H92">
        <f t="shared" si="11"/>
        <v>-4.6116293919554998</v>
      </c>
      <c r="I92">
        <f t="shared" si="12"/>
        <v>-2.0865805179587129</v>
      </c>
      <c r="J92">
        <f t="shared" si="13"/>
        <v>18.636685318987698</v>
      </c>
    </row>
    <row r="93" spans="1:10" x14ac:dyDescent="0.25">
      <c r="A93">
        <v>4.5965199999999999</v>
      </c>
      <c r="B93">
        <v>795.23707000000002</v>
      </c>
      <c r="C93" s="7">
        <f t="shared" si="7"/>
        <v>48.93443000000002</v>
      </c>
      <c r="D93">
        <f t="shared" si="8"/>
        <v>7.0336189848383448</v>
      </c>
      <c r="E93">
        <f t="shared" si="9"/>
        <v>8.8446819824915153E-3</v>
      </c>
      <c r="F93" s="23">
        <f t="shared" si="10"/>
        <v>0.12399226376583637</v>
      </c>
      <c r="H93">
        <f t="shared" si="11"/>
        <v>-4.7279389065117909</v>
      </c>
      <c r="I93">
        <f t="shared" si="12"/>
        <v>-2.0875361043085645</v>
      </c>
      <c r="J93">
        <f t="shared" si="13"/>
        <v>18.635729732637845</v>
      </c>
    </row>
    <row r="94" spans="1:10" x14ac:dyDescent="0.25">
      <c r="A94">
        <v>4.6520799999999998</v>
      </c>
      <c r="B94">
        <v>795.59645999999998</v>
      </c>
      <c r="C94" s="7">
        <f t="shared" si="7"/>
        <v>49.293819999999982</v>
      </c>
      <c r="D94">
        <f t="shared" si="8"/>
        <v>6.9557606317194738</v>
      </c>
      <c r="E94">
        <f t="shared" si="9"/>
        <v>8.7428250142282862E-3</v>
      </c>
      <c r="F94" s="23">
        <f t="shared" si="10"/>
        <v>0.12388247567112122</v>
      </c>
      <c r="H94">
        <f t="shared" si="11"/>
        <v>-4.7395219133690922</v>
      </c>
      <c r="I94">
        <f t="shared" si="12"/>
        <v>-2.0884219396473633</v>
      </c>
      <c r="J94">
        <f t="shared" si="13"/>
        <v>18.634843897299049</v>
      </c>
    </row>
    <row r="95" spans="1:10" x14ac:dyDescent="0.25">
      <c r="A95">
        <v>4.7016299999999998</v>
      </c>
      <c r="B95">
        <v>795.96819000000005</v>
      </c>
      <c r="C95" s="7">
        <f t="shared" si="7"/>
        <v>49.665550000000053</v>
      </c>
      <c r="D95">
        <f t="shared" si="8"/>
        <v>6.7408838684107346</v>
      </c>
      <c r="E95">
        <f t="shared" si="9"/>
        <v>8.4687855031125477E-3</v>
      </c>
      <c r="F95" s="23">
        <f t="shared" si="10"/>
        <v>0.12376907125937667</v>
      </c>
      <c r="H95">
        <f t="shared" si="11"/>
        <v>-4.7713681686614979</v>
      </c>
      <c r="I95">
        <f t="shared" si="12"/>
        <v>-2.0893377782203642</v>
      </c>
      <c r="J95">
        <f t="shared" si="13"/>
        <v>18.633928058726045</v>
      </c>
    </row>
    <row r="96" spans="1:10" x14ac:dyDescent="0.25">
      <c r="A96">
        <v>4.7530000000000001</v>
      </c>
      <c r="B96">
        <v>796.27674999999999</v>
      </c>
      <c r="C96" s="7">
        <f t="shared" si="7"/>
        <v>49.974109999999996</v>
      </c>
      <c r="D96">
        <f t="shared" si="8"/>
        <v>5.8888351393184886</v>
      </c>
      <c r="E96">
        <f t="shared" si="9"/>
        <v>7.3954628705641453E-3</v>
      </c>
      <c r="F96" s="23">
        <f t="shared" si="10"/>
        <v>0.12367505649357532</v>
      </c>
      <c r="H96">
        <f t="shared" si="11"/>
        <v>-4.9068885924098176</v>
      </c>
      <c r="I96">
        <f t="shared" si="12"/>
        <v>-2.0900976650778862</v>
      </c>
      <c r="J96">
        <f t="shared" si="13"/>
        <v>18.633168171868526</v>
      </c>
    </row>
    <row r="97" spans="1:10" x14ac:dyDescent="0.25">
      <c r="A97">
        <v>4.8049900000000001</v>
      </c>
      <c r="B97">
        <v>796.57686000000001</v>
      </c>
      <c r="C97" s="7">
        <f t="shared" si="7"/>
        <v>50.274220000000014</v>
      </c>
      <c r="D97">
        <f t="shared" si="8"/>
        <v>5.5788861985469342</v>
      </c>
      <c r="E97">
        <f t="shared" si="9"/>
        <v>7.0035755225766085E-3</v>
      </c>
      <c r="F97" s="23">
        <f t="shared" si="10"/>
        <v>0.12358371908413486</v>
      </c>
      <c r="H97">
        <f t="shared" si="11"/>
        <v>-4.9613344713955732</v>
      </c>
      <c r="I97">
        <f t="shared" si="12"/>
        <v>-2.0908364652550011</v>
      </c>
      <c r="J97">
        <f t="shared" si="13"/>
        <v>18.632429371691408</v>
      </c>
    </row>
    <row r="98" spans="1:10" x14ac:dyDescent="0.25">
      <c r="A98">
        <v>4.8562500000000002</v>
      </c>
      <c r="B98">
        <v>796.85276999999996</v>
      </c>
      <c r="C98" s="7">
        <f t="shared" si="7"/>
        <v>50.550129999999967</v>
      </c>
      <c r="D98">
        <f t="shared" si="8"/>
        <v>5.4787359716474819</v>
      </c>
      <c r="E98">
        <f t="shared" si="9"/>
        <v>6.8754683147395999E-3</v>
      </c>
      <c r="F98" s="23">
        <f t="shared" si="10"/>
        <v>0.12349983611415963</v>
      </c>
      <c r="H98">
        <f t="shared" si="11"/>
        <v>-4.9797955192418843</v>
      </c>
      <c r="I98">
        <f t="shared" si="12"/>
        <v>-2.0915154499258386</v>
      </c>
      <c r="J98">
        <f t="shared" si="13"/>
        <v>18.631750387020574</v>
      </c>
    </row>
    <row r="99" spans="1:10" x14ac:dyDescent="0.25">
      <c r="A99">
        <v>4.9065700000000003</v>
      </c>
      <c r="B99">
        <v>797.13338999999996</v>
      </c>
      <c r="C99" s="7">
        <f t="shared" si="7"/>
        <v>50.830749999999966</v>
      </c>
      <c r="D99">
        <f t="shared" si="8"/>
        <v>7.4264720386626797</v>
      </c>
      <c r="E99">
        <f t="shared" si="9"/>
        <v>9.3164734181598891E-3</v>
      </c>
      <c r="F99" s="23">
        <f t="shared" si="10"/>
        <v>0.12341460878067349</v>
      </c>
      <c r="H99">
        <f t="shared" si="11"/>
        <v>-4.6759711105011252</v>
      </c>
      <c r="I99">
        <f t="shared" si="12"/>
        <v>-2.0922057889370467</v>
      </c>
      <c r="J99">
        <f t="shared" si="13"/>
        <v>18.631060048009363</v>
      </c>
    </row>
    <row r="100" spans="1:10" x14ac:dyDescent="0.25">
      <c r="A100">
        <v>4.9576399999999996</v>
      </c>
      <c r="B100">
        <v>797.60573999999997</v>
      </c>
      <c r="C100" s="7">
        <f t="shared" si="7"/>
        <v>51.303099999999972</v>
      </c>
      <c r="D100">
        <f t="shared" si="8"/>
        <v>162.46245136622935</v>
      </c>
      <c r="E100">
        <f t="shared" si="9"/>
        <v>0.20368766574602304</v>
      </c>
      <c r="F100" s="23">
        <f t="shared" si="10"/>
        <v>0.12327135009595079</v>
      </c>
      <c r="H100">
        <f t="shared" si="11"/>
        <v>-1.5911675086576647</v>
      </c>
      <c r="I100">
        <f t="shared" si="12"/>
        <v>-2.0933672551305813</v>
      </c>
      <c r="J100">
        <f t="shared" si="13"/>
        <v>18.62989858181583</v>
      </c>
    </row>
  </sheetData>
  <mergeCells count="6">
    <mergeCell ref="T24:V24"/>
    <mergeCell ref="S23:V23"/>
    <mergeCell ref="Y25:AB25"/>
    <mergeCell ref="Z26:AB26"/>
    <mergeCell ref="AU20:AX20"/>
    <mergeCell ref="AV21:AX2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2DECB-F8D3-4D2C-BF60-698F2A81A44C}">
  <dimension ref="A1:J100"/>
  <sheetViews>
    <sheetView zoomScale="85" zoomScaleNormal="85" workbookViewId="0">
      <pane ySplit="1" topLeftCell="A2" activePane="bottomLeft" state="frozen"/>
      <selection pane="bottomLeft" activeCell="B13" sqref="B13"/>
    </sheetView>
  </sheetViews>
  <sheetFormatPr defaultRowHeight="15" x14ac:dyDescent="0.25"/>
  <cols>
    <col min="2" max="2" width="16.7109375" customWidth="1"/>
    <col min="3" max="3" width="20.85546875" style="7" bestFit="1" customWidth="1"/>
    <col min="5" max="5" width="15.140625" customWidth="1"/>
    <col min="6" max="6" width="18.7109375" style="23" bestFit="1" customWidth="1"/>
    <col min="8" max="8" width="19.710937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2037.0785699999999</v>
      </c>
      <c r="C2" s="7">
        <f>B2-$B$2</f>
        <v>0</v>
      </c>
    </row>
    <row r="3" spans="1:10" x14ac:dyDescent="0.25">
      <c r="A3">
        <v>5.7090000000000002E-2</v>
      </c>
      <c r="B3">
        <v>2039.47119</v>
      </c>
      <c r="C3" s="7">
        <f t="shared" ref="C3:C66" si="0">B3-$B$2</f>
        <v>2.392620000000079</v>
      </c>
      <c r="D3">
        <f>(B4-B2)/(A4-A2)</f>
        <v>44.901674282683366</v>
      </c>
      <c r="E3">
        <f>(1/B3)*D3</f>
        <v>2.2016331734837285E-2</v>
      </c>
      <c r="F3" s="23">
        <f>((0.0125)/((0.0000008*B3*0.000000001)+(0.0000000245*0.000000001*B3^2)))*10^-9</f>
        <v>0.12072871004601871</v>
      </c>
      <c r="H3">
        <f>LN(E3)</f>
        <v>-3.8159707494469544</v>
      </c>
      <c r="I3">
        <f>LN((0.0125)/((0.0000008*B3)+(0.0000000245*B3^2)))</f>
        <v>-2.1142093163133371</v>
      </c>
      <c r="J3">
        <f>LN(F3*10^9)</f>
        <v>18.609056520633075</v>
      </c>
    </row>
    <row r="4" spans="1:10" x14ac:dyDescent="0.25">
      <c r="A4">
        <v>0.10745</v>
      </c>
      <c r="B4">
        <v>2041.9032099999999</v>
      </c>
      <c r="C4" s="7">
        <f t="shared" si="0"/>
        <v>4.8246400000000449</v>
      </c>
      <c r="D4">
        <f t="shared" ref="D4:D67" si="1">(B5-B3)/(A5-A3)</f>
        <v>51.134018540911633</v>
      </c>
      <c r="E4">
        <f t="shared" ref="E4:E67" si="2">(1/B4)*D4</f>
        <v>2.5042332217554836E-2</v>
      </c>
      <c r="F4" s="23">
        <f t="shared" ref="F4:F67" si="3">((0.0125)/((0.0000008*B4*0.000000001)+(0.0000000245*0.000000001*B4^2)))*10^-9</f>
        <v>0.12044355273055463</v>
      </c>
      <c r="H4">
        <f t="shared" ref="H4:H67" si="4">LN(E4)</f>
        <v>-3.6871875974087622</v>
      </c>
      <c r="I4">
        <f t="shared" ref="I4:I67" si="5">LN((0.0125)/((0.0000008*B4)+(0.0000000245*B4^2)))</f>
        <v>-2.1165740778747768</v>
      </c>
      <c r="J4">
        <f t="shared" ref="J4:J67" si="6">LN(F4*10^9)</f>
        <v>18.606691759071634</v>
      </c>
    </row>
    <row r="5" spans="1:10" x14ac:dyDescent="0.25">
      <c r="A5">
        <v>0.15633</v>
      </c>
      <c r="B5">
        <v>2044.54573</v>
      </c>
      <c r="C5" s="7">
        <f t="shared" si="0"/>
        <v>7.467160000000149</v>
      </c>
      <c r="D5">
        <f t="shared" si="1"/>
        <v>52.858428805236727</v>
      </c>
      <c r="E5">
        <f t="shared" si="2"/>
        <v>2.5853385438943804E-2</v>
      </c>
      <c r="F5" s="23">
        <f t="shared" si="3"/>
        <v>0.1201348578003863</v>
      </c>
      <c r="H5">
        <f t="shared" si="4"/>
        <v>-3.6553137218467873</v>
      </c>
      <c r="I5">
        <f t="shared" si="5"/>
        <v>-2.1191403522042398</v>
      </c>
      <c r="J5">
        <f t="shared" si="6"/>
        <v>18.60412548474217</v>
      </c>
    </row>
    <row r="6" spans="1:10" x14ac:dyDescent="0.25">
      <c r="A6">
        <v>0.20521</v>
      </c>
      <c r="B6">
        <v>2047.0706499999999</v>
      </c>
      <c r="C6" s="7">
        <f t="shared" si="0"/>
        <v>9.9920799999999872</v>
      </c>
      <c r="D6">
        <f t="shared" si="1"/>
        <v>48.523076923074392</v>
      </c>
      <c r="E6">
        <f t="shared" si="2"/>
        <v>2.370366500202345E-2</v>
      </c>
      <c r="F6" s="23">
        <f t="shared" si="3"/>
        <v>0.11984100812421895</v>
      </c>
      <c r="H6">
        <f t="shared" si="4"/>
        <v>-3.7421256013612174</v>
      </c>
      <c r="I6">
        <f t="shared" si="5"/>
        <v>-2.1215893469971174</v>
      </c>
      <c r="J6">
        <f t="shared" si="6"/>
        <v>18.601676489949295</v>
      </c>
    </row>
    <row r="7" spans="1:10" x14ac:dyDescent="0.25">
      <c r="A7">
        <v>0.25707999999999998</v>
      </c>
      <c r="B7">
        <v>2049.4344299999998</v>
      </c>
      <c r="C7" s="7">
        <f t="shared" si="0"/>
        <v>12.355859999999893</v>
      </c>
      <c r="D7">
        <f t="shared" si="1"/>
        <v>46.54328120330662</v>
      </c>
      <c r="E7">
        <f t="shared" si="2"/>
        <v>2.271030510759333E-2</v>
      </c>
      <c r="F7" s="23">
        <f t="shared" si="3"/>
        <v>0.11956688793647439</v>
      </c>
      <c r="H7">
        <f t="shared" si="4"/>
        <v>-3.7849364880102536</v>
      </c>
      <c r="I7">
        <f t="shared" si="5"/>
        <v>-2.1238793325159437</v>
      </c>
      <c r="J7">
        <f t="shared" si="6"/>
        <v>18.599386504430466</v>
      </c>
    </row>
    <row r="8" spans="1:10" x14ac:dyDescent="0.25">
      <c r="A8">
        <v>0.30559999999999998</v>
      </c>
      <c r="B8">
        <v>2051.7431299999998</v>
      </c>
      <c r="C8" s="7">
        <f t="shared" si="0"/>
        <v>14.664559999999938</v>
      </c>
      <c r="D8">
        <f t="shared" si="1"/>
        <v>46.852707654726338</v>
      </c>
      <c r="E8">
        <f t="shared" si="2"/>
        <v>2.2835562098227347E-2</v>
      </c>
      <c r="F8" s="23">
        <f t="shared" si="3"/>
        <v>0.1193000621195672</v>
      </c>
      <c r="H8">
        <f t="shared" si="4"/>
        <v>-3.7794362170042834</v>
      </c>
      <c r="I8">
        <f t="shared" si="5"/>
        <v>-2.1261134291779227</v>
      </c>
      <c r="J8">
        <f t="shared" si="6"/>
        <v>18.597152407768487</v>
      </c>
    </row>
    <row r="9" spans="1:10" x14ac:dyDescent="0.25">
      <c r="A9">
        <v>0.35532000000000002</v>
      </c>
      <c r="B9">
        <v>2054.0372400000001</v>
      </c>
      <c r="C9" s="7">
        <f t="shared" si="0"/>
        <v>16.958670000000211</v>
      </c>
      <c r="D9">
        <f t="shared" si="1"/>
        <v>44.865763306689075</v>
      </c>
      <c r="E9">
        <f t="shared" si="2"/>
        <v>2.1842721462386472E-2</v>
      </c>
      <c r="F9" s="23">
        <f t="shared" si="3"/>
        <v>0.11903580629355792</v>
      </c>
      <c r="H9">
        <f t="shared" si="4"/>
        <v>-3.82388752678487</v>
      </c>
      <c r="I9">
        <f t="shared" si="5"/>
        <v>-2.128330937906719</v>
      </c>
      <c r="J9">
        <f t="shared" si="6"/>
        <v>18.594934899039693</v>
      </c>
    </row>
    <row r="10" spans="1:10" x14ac:dyDescent="0.25">
      <c r="A10">
        <v>0.40817999999999999</v>
      </c>
      <c r="B10">
        <v>2056.34546</v>
      </c>
      <c r="C10" s="7">
        <f t="shared" si="0"/>
        <v>19.266890000000103</v>
      </c>
      <c r="D10">
        <f t="shared" si="1"/>
        <v>45.191937245553376</v>
      </c>
      <c r="E10">
        <f t="shared" si="2"/>
        <v>2.1976821562634408E-2</v>
      </c>
      <c r="F10" s="23">
        <f t="shared" si="3"/>
        <v>0.11877081031062568</v>
      </c>
      <c r="H10">
        <f t="shared" si="4"/>
        <v>-3.8177669463487054</v>
      </c>
      <c r="I10">
        <f t="shared" si="5"/>
        <v>-2.1305596066998906</v>
      </c>
      <c r="J10">
        <f t="shared" si="6"/>
        <v>18.59270623024652</v>
      </c>
    </row>
    <row r="11" spans="1:10" x14ac:dyDescent="0.25">
      <c r="A11">
        <v>0.45602999999999999</v>
      </c>
      <c r="B11">
        <v>2058.5885199999998</v>
      </c>
      <c r="C11" s="7">
        <f t="shared" si="0"/>
        <v>21.50994999999989</v>
      </c>
      <c r="D11">
        <f t="shared" si="1"/>
        <v>46.517886683208715</v>
      </c>
      <c r="E11">
        <f t="shared" si="2"/>
        <v>2.2596981490603435E-2</v>
      </c>
      <c r="F11" s="23">
        <f t="shared" si="3"/>
        <v>0.11851414193214592</v>
      </c>
      <c r="H11">
        <f t="shared" si="4"/>
        <v>-3.7899389439868232</v>
      </c>
      <c r="I11">
        <f t="shared" si="5"/>
        <v>-2.132722984328002</v>
      </c>
      <c r="J11">
        <f t="shared" si="6"/>
        <v>18.590542852618409</v>
      </c>
    </row>
    <row r="12" spans="1:10" x14ac:dyDescent="0.25">
      <c r="A12">
        <v>0.50490000000000002</v>
      </c>
      <c r="B12">
        <v>2060.84467</v>
      </c>
      <c r="C12" s="7">
        <f t="shared" si="0"/>
        <v>23.766100000000051</v>
      </c>
      <c r="D12">
        <f t="shared" si="1"/>
        <v>46.772247516556625</v>
      </c>
      <c r="E12">
        <f t="shared" si="2"/>
        <v>2.2695668527292077E-2</v>
      </c>
      <c r="F12" s="23">
        <f t="shared" si="3"/>
        <v>0.11825681410114389</v>
      </c>
      <c r="H12">
        <f t="shared" si="4"/>
        <v>-3.785581186477724</v>
      </c>
      <c r="I12">
        <f t="shared" si="5"/>
        <v>-2.134896628736338</v>
      </c>
      <c r="J12">
        <f t="shared" si="6"/>
        <v>18.588369208210072</v>
      </c>
    </row>
    <row r="13" spans="1:10" x14ac:dyDescent="0.25">
      <c r="A13">
        <v>0.55266999999999999</v>
      </c>
      <c r="B13">
        <v>2063.1085899999998</v>
      </c>
      <c r="C13" s="7">
        <f t="shared" si="0"/>
        <v>26.030019999999922</v>
      </c>
      <c r="D13">
        <f t="shared" si="1"/>
        <v>47.127457130908248</v>
      </c>
      <c r="E13">
        <f t="shared" si="2"/>
        <v>2.2842935829620218E-2</v>
      </c>
      <c r="F13" s="23">
        <f t="shared" si="3"/>
        <v>0.1179994415851916</v>
      </c>
      <c r="H13">
        <f t="shared" si="4"/>
        <v>-3.7791133635046537</v>
      </c>
      <c r="I13">
        <f t="shared" si="5"/>
        <v>-2.1370753868565546</v>
      </c>
      <c r="J13">
        <f t="shared" si="6"/>
        <v>18.586190450089855</v>
      </c>
    </row>
    <row r="14" spans="1:10" x14ac:dyDescent="0.25">
      <c r="A14">
        <v>0.60053999999999996</v>
      </c>
      <c r="B14">
        <v>2065.35194</v>
      </c>
      <c r="C14" s="7">
        <f t="shared" si="0"/>
        <v>28.273370000000114</v>
      </c>
      <c r="D14">
        <f t="shared" si="1"/>
        <v>45.748954828185795</v>
      </c>
      <c r="E14">
        <f t="shared" si="2"/>
        <v>2.2150682381127641E-2</v>
      </c>
      <c r="F14" s="23">
        <f t="shared" si="3"/>
        <v>0.11774523548184257</v>
      </c>
      <c r="H14">
        <f t="shared" si="4"/>
        <v>-3.8098869756911413</v>
      </c>
      <c r="I14">
        <f t="shared" si="5"/>
        <v>-2.139232009903473</v>
      </c>
      <c r="J14">
        <f t="shared" si="6"/>
        <v>18.584033827042937</v>
      </c>
    </row>
    <row r="15" spans="1:10" x14ac:dyDescent="0.25">
      <c r="A15">
        <v>0.65073999999999999</v>
      </c>
      <c r="B15">
        <v>2067.59519</v>
      </c>
      <c r="C15" s="7">
        <f t="shared" si="0"/>
        <v>30.516620000000103</v>
      </c>
      <c r="D15">
        <f t="shared" si="1"/>
        <v>45.114436441108488</v>
      </c>
      <c r="E15">
        <f t="shared" si="2"/>
        <v>2.1819762717240839E-2</v>
      </c>
      <c r="F15" s="23">
        <f t="shared" si="3"/>
        <v>0.11749186124204368</v>
      </c>
      <c r="H15">
        <f t="shared" si="4"/>
        <v>-3.8249391731899229</v>
      </c>
      <c r="I15">
        <f t="shared" si="5"/>
        <v>-2.1413862138220852</v>
      </c>
      <c r="J15">
        <f t="shared" si="6"/>
        <v>18.581879623124326</v>
      </c>
    </row>
    <row r="16" spans="1:10" x14ac:dyDescent="0.25">
      <c r="A16">
        <v>0.69911000000000001</v>
      </c>
      <c r="B16">
        <v>2069.7988700000001</v>
      </c>
      <c r="C16" s="7">
        <f t="shared" si="0"/>
        <v>32.720300000000179</v>
      </c>
      <c r="D16">
        <f t="shared" si="1"/>
        <v>45.48357683141564</v>
      </c>
      <c r="E16">
        <f t="shared" si="2"/>
        <v>2.1974877603163266E-2</v>
      </c>
      <c r="F16" s="23">
        <f t="shared" si="3"/>
        <v>0.11724375193508818</v>
      </c>
      <c r="H16">
        <f t="shared" si="4"/>
        <v>-3.8178554052483298</v>
      </c>
      <c r="I16">
        <f t="shared" si="5"/>
        <v>-2.1435001614757265</v>
      </c>
      <c r="J16">
        <f t="shared" si="6"/>
        <v>18.579765675470686</v>
      </c>
    </row>
    <row r="17" spans="1:10" x14ac:dyDescent="0.25">
      <c r="A17">
        <v>0.74724999999999997</v>
      </c>
      <c r="B17">
        <v>2071.9848099999999</v>
      </c>
      <c r="C17" s="7">
        <f t="shared" si="0"/>
        <v>34.906240000000025</v>
      </c>
      <c r="D17">
        <f t="shared" si="1"/>
        <v>44.073888605006637</v>
      </c>
      <c r="E17">
        <f t="shared" si="2"/>
        <v>2.1271337701074478E-2</v>
      </c>
      <c r="F17" s="23">
        <f t="shared" si="3"/>
        <v>0.1169984155955693</v>
      </c>
      <c r="H17">
        <f t="shared" si="4"/>
        <v>-3.8503947603007265</v>
      </c>
      <c r="I17">
        <f t="shared" si="5"/>
        <v>-2.1455948861942846</v>
      </c>
      <c r="J17">
        <f t="shared" si="6"/>
        <v>18.577670950752125</v>
      </c>
    </row>
    <row r="18" spans="1:10" x14ac:dyDescent="0.25">
      <c r="A18">
        <v>0.79696</v>
      </c>
      <c r="B18">
        <v>2074.1115</v>
      </c>
      <c r="C18" s="7">
        <f t="shared" si="0"/>
        <v>37.032930000000079</v>
      </c>
      <c r="D18">
        <f t="shared" si="1"/>
        <v>41.342967435415027</v>
      </c>
      <c r="E18">
        <f t="shared" si="2"/>
        <v>1.9932856760793729E-2</v>
      </c>
      <c r="F18" s="23">
        <f t="shared" si="3"/>
        <v>0.11676046741412835</v>
      </c>
      <c r="H18">
        <f t="shared" si="4"/>
        <v>-3.9153858153008541</v>
      </c>
      <c r="I18">
        <f t="shared" si="5"/>
        <v>-2.1476307297999848</v>
      </c>
      <c r="J18">
        <f t="shared" si="6"/>
        <v>18.575635107146425</v>
      </c>
    </row>
    <row r="19" spans="1:10" x14ac:dyDescent="0.25">
      <c r="A19">
        <v>0.84828000000000003</v>
      </c>
      <c r="B19">
        <v>2076.1616899999999</v>
      </c>
      <c r="C19" s="7">
        <f t="shared" si="0"/>
        <v>39.083120000000008</v>
      </c>
      <c r="D19">
        <f t="shared" si="1"/>
        <v>39.734926829268936</v>
      </c>
      <c r="E19">
        <f t="shared" si="2"/>
        <v>1.9138647544001706E-2</v>
      </c>
      <c r="F19" s="23">
        <f t="shared" si="3"/>
        <v>0.11653176511027584</v>
      </c>
      <c r="H19">
        <f t="shared" si="4"/>
        <v>-3.956045556686882</v>
      </c>
      <c r="I19">
        <f t="shared" si="5"/>
        <v>-2.1495913812510996</v>
      </c>
      <c r="J19">
        <f t="shared" si="6"/>
        <v>18.573674455695311</v>
      </c>
    </row>
    <row r="20" spans="1:10" x14ac:dyDescent="0.25">
      <c r="A20">
        <v>0.89946000000000004</v>
      </c>
      <c r="B20">
        <v>2078.18433</v>
      </c>
      <c r="C20" s="7">
        <f t="shared" si="0"/>
        <v>41.105760000000146</v>
      </c>
      <c r="D20">
        <f t="shared" si="1"/>
        <v>39.572811773821115</v>
      </c>
      <c r="E20">
        <f t="shared" si="2"/>
        <v>1.9042012396379253E-2</v>
      </c>
      <c r="F20" s="23">
        <f t="shared" si="3"/>
        <v>0.11630679390369046</v>
      </c>
      <c r="H20">
        <f t="shared" si="4"/>
        <v>-3.9611075621168927</v>
      </c>
      <c r="I20">
        <f t="shared" si="5"/>
        <v>-2.1515238041070606</v>
      </c>
      <c r="J20">
        <f t="shared" si="6"/>
        <v>18.571742032839349</v>
      </c>
    </row>
    <row r="21" spans="1:10" x14ac:dyDescent="0.25">
      <c r="A21">
        <v>0.95155999999999996</v>
      </c>
      <c r="B21">
        <v>2080.2487700000001</v>
      </c>
      <c r="C21" s="7">
        <f t="shared" si="0"/>
        <v>43.17020000000025</v>
      </c>
      <c r="D21">
        <f t="shared" si="1"/>
        <v>39.589520494972028</v>
      </c>
      <c r="E21">
        <f t="shared" si="2"/>
        <v>1.9031147171389519E-2</v>
      </c>
      <c r="F21" s="23">
        <f t="shared" si="3"/>
        <v>0.1160778445903833</v>
      </c>
      <c r="H21">
        <f t="shared" si="4"/>
        <v>-3.9616783172319421</v>
      </c>
      <c r="I21">
        <f t="shared" si="5"/>
        <v>-2.1534942388902509</v>
      </c>
      <c r="J21">
        <f t="shared" si="6"/>
        <v>18.56977159805616</v>
      </c>
    </row>
    <row r="22" spans="1:10" x14ac:dyDescent="0.25">
      <c r="A22">
        <v>1.0028999999999999</v>
      </c>
      <c r="B22">
        <v>2082.2794699999999</v>
      </c>
      <c r="C22" s="7">
        <f t="shared" si="0"/>
        <v>45.200900000000047</v>
      </c>
      <c r="D22">
        <f t="shared" si="1"/>
        <v>40.368955463958748</v>
      </c>
      <c r="E22">
        <f t="shared" si="2"/>
        <v>1.9386905574187287E-2</v>
      </c>
      <c r="F22" s="23">
        <f t="shared" si="3"/>
        <v>0.11585329601523819</v>
      </c>
      <c r="H22">
        <f t="shared" si="4"/>
        <v>-3.943157411210648</v>
      </c>
      <c r="I22">
        <f t="shared" si="5"/>
        <v>-2.1554305777942817</v>
      </c>
      <c r="J22">
        <f t="shared" si="6"/>
        <v>18.56783525915213</v>
      </c>
    </row>
    <row r="23" spans="1:10" x14ac:dyDescent="0.25">
      <c r="A23">
        <v>1.0510299999999999</v>
      </c>
      <c r="B23">
        <v>2084.2642700000001</v>
      </c>
      <c r="C23" s="7">
        <f t="shared" si="0"/>
        <v>47.185700000000224</v>
      </c>
      <c r="D23">
        <f t="shared" si="1"/>
        <v>40.557457212713103</v>
      </c>
      <c r="E23">
        <f t="shared" si="2"/>
        <v>1.9458884267450932E-2</v>
      </c>
      <c r="F23" s="23">
        <f t="shared" si="3"/>
        <v>0.11563445199110846</v>
      </c>
      <c r="H23">
        <f t="shared" si="4"/>
        <v>-3.9394515385313369</v>
      </c>
      <c r="I23">
        <f t="shared" si="5"/>
        <v>-2.1573213395405206</v>
      </c>
      <c r="J23">
        <f t="shared" si="6"/>
        <v>18.565944497405891</v>
      </c>
    </row>
    <row r="24" spans="1:10" x14ac:dyDescent="0.25">
      <c r="A24">
        <v>1.1010599999999999</v>
      </c>
      <c r="B24">
        <v>2086.2605899999999</v>
      </c>
      <c r="C24" s="7">
        <f t="shared" si="0"/>
        <v>49.182019999999966</v>
      </c>
      <c r="D24">
        <f t="shared" si="1"/>
        <v>39.213947990541421</v>
      </c>
      <c r="E24">
        <f t="shared" si="2"/>
        <v>1.8796284691617274E-2</v>
      </c>
      <c r="F24" s="23">
        <f t="shared" si="3"/>
        <v>0.11541496268512089</v>
      </c>
      <c r="H24">
        <f t="shared" si="4"/>
        <v>-3.9740960514625048</v>
      </c>
      <c r="I24">
        <f t="shared" si="5"/>
        <v>-2.159221273996708</v>
      </c>
      <c r="J24">
        <f t="shared" si="6"/>
        <v>18.564044562949704</v>
      </c>
    </row>
    <row r="25" spans="1:10" x14ac:dyDescent="0.25">
      <c r="A25">
        <v>1.15255</v>
      </c>
      <c r="B25">
        <v>2088.2452699999999</v>
      </c>
      <c r="C25" s="7">
        <f t="shared" si="0"/>
        <v>51.166699999999992</v>
      </c>
      <c r="D25">
        <f t="shared" si="1"/>
        <v>38.423382742710878</v>
      </c>
      <c r="E25">
        <f t="shared" si="2"/>
        <v>1.8399841864701495E-2</v>
      </c>
      <c r="F25" s="23">
        <f t="shared" si="3"/>
        <v>0.11519737206527819</v>
      </c>
      <c r="H25">
        <f t="shared" si="4"/>
        <v>-3.9954132087138299</v>
      </c>
      <c r="I25">
        <f t="shared" si="5"/>
        <v>-2.1611083429138915</v>
      </c>
      <c r="J25">
        <f t="shared" si="6"/>
        <v>18.562157494032519</v>
      </c>
    </row>
    <row r="26" spans="1:10" x14ac:dyDescent="0.25">
      <c r="A26">
        <v>1.2029300000000001</v>
      </c>
      <c r="B26">
        <v>2090.1747799999998</v>
      </c>
      <c r="C26" s="7">
        <f t="shared" si="0"/>
        <v>53.096209999999928</v>
      </c>
      <c r="D26">
        <f t="shared" si="1"/>
        <v>37.7341069126281</v>
      </c>
      <c r="E26">
        <f t="shared" si="2"/>
        <v>1.8053086887130129E-2</v>
      </c>
      <c r="F26" s="23">
        <f t="shared" si="3"/>
        <v>0.11498641940377476</v>
      </c>
      <c r="H26">
        <f t="shared" si="4"/>
        <v>-4.0144385901477042</v>
      </c>
      <c r="I26">
        <f t="shared" si="5"/>
        <v>-2.162941249733402</v>
      </c>
      <c r="J26">
        <f t="shared" si="6"/>
        <v>18.56032458721301</v>
      </c>
    </row>
    <row r="27" spans="1:10" x14ac:dyDescent="0.25">
      <c r="A27">
        <v>1.2533799999999999</v>
      </c>
      <c r="B27">
        <v>2092.0500000000002</v>
      </c>
      <c r="C27" s="7">
        <f t="shared" si="0"/>
        <v>54.971430000000282</v>
      </c>
      <c r="D27">
        <f t="shared" si="1"/>
        <v>36.677808272890509</v>
      </c>
      <c r="E27">
        <f t="shared" si="2"/>
        <v>1.7531994107641072E-2</v>
      </c>
      <c r="F27" s="23">
        <f t="shared" si="3"/>
        <v>0.11478195699855412</v>
      </c>
      <c r="H27">
        <f t="shared" si="4"/>
        <v>-4.0437278325172876</v>
      </c>
      <c r="I27">
        <f t="shared" si="5"/>
        <v>-2.164720976451155</v>
      </c>
      <c r="J27">
        <f t="shared" si="6"/>
        <v>18.558544860495257</v>
      </c>
    </row>
    <row r="28" spans="1:10" x14ac:dyDescent="0.25">
      <c r="A28">
        <v>1.3049500000000001</v>
      </c>
      <c r="B28">
        <v>2093.9166500000001</v>
      </c>
      <c r="C28" s="7">
        <f t="shared" si="0"/>
        <v>56.838080000000218</v>
      </c>
      <c r="D28">
        <f t="shared" si="1"/>
        <v>35.240438721981938</v>
      </c>
      <c r="E28">
        <f t="shared" si="2"/>
        <v>1.6829914754239114E-2</v>
      </c>
      <c r="F28" s="23">
        <f t="shared" si="3"/>
        <v>0.11457897015839874</v>
      </c>
      <c r="H28">
        <f t="shared" si="4"/>
        <v>-4.0845973358998489</v>
      </c>
      <c r="I28">
        <f t="shared" si="5"/>
        <v>-2.1664909980120854</v>
      </c>
      <c r="J28">
        <f t="shared" si="6"/>
        <v>18.556774838934327</v>
      </c>
    </row>
    <row r="29" spans="1:10" x14ac:dyDescent="0.25">
      <c r="A29">
        <v>1.35823</v>
      </c>
      <c r="B29">
        <v>2095.74496</v>
      </c>
      <c r="C29" s="7">
        <f t="shared" si="0"/>
        <v>58.666390000000092</v>
      </c>
      <c r="D29">
        <f t="shared" si="1"/>
        <v>35.251895780672299</v>
      </c>
      <c r="E29">
        <f t="shared" si="2"/>
        <v>1.6820699299533233E-2</v>
      </c>
      <c r="F29" s="23">
        <f t="shared" si="3"/>
        <v>0.11438067410599577</v>
      </c>
      <c r="H29">
        <f t="shared" si="4"/>
        <v>-4.0851450498239714</v>
      </c>
      <c r="I29">
        <f t="shared" si="5"/>
        <v>-2.1682231469470623</v>
      </c>
      <c r="J29">
        <f t="shared" si="6"/>
        <v>18.55504268999935</v>
      </c>
    </row>
    <row r="30" spans="1:10" x14ac:dyDescent="0.25">
      <c r="A30">
        <v>1.40781</v>
      </c>
      <c r="B30">
        <v>2097.5426600000001</v>
      </c>
      <c r="C30" s="7">
        <f t="shared" si="0"/>
        <v>60.464090000000169</v>
      </c>
      <c r="D30">
        <f t="shared" si="1"/>
        <v>35.837400854178796</v>
      </c>
      <c r="E30">
        <f t="shared" si="2"/>
        <v>1.7085421687766195E-2</v>
      </c>
      <c r="F30" s="23">
        <f t="shared" si="3"/>
        <v>0.11418619947483008</v>
      </c>
      <c r="H30">
        <f t="shared" si="4"/>
        <v>-4.069529711965524</v>
      </c>
      <c r="I30">
        <f t="shared" si="5"/>
        <v>-2.1699248342917588</v>
      </c>
      <c r="J30">
        <f t="shared" si="6"/>
        <v>18.553341002654651</v>
      </c>
    </row>
    <row r="31" spans="1:10" x14ac:dyDescent="0.25">
      <c r="A31">
        <v>1.4565699999999999</v>
      </c>
      <c r="B31">
        <v>2099.2692099999999</v>
      </c>
      <c r="C31" s="7">
        <f t="shared" si="0"/>
        <v>62.19064000000003</v>
      </c>
      <c r="D31">
        <f t="shared" si="1"/>
        <v>33.522800507763371</v>
      </c>
      <c r="E31">
        <f t="shared" si="2"/>
        <v>1.5968795401788118E-2</v>
      </c>
      <c r="F31" s="23">
        <f t="shared" si="3"/>
        <v>0.11399988838598436</v>
      </c>
      <c r="H31">
        <f t="shared" si="4"/>
        <v>-4.1371187484173877</v>
      </c>
      <c r="I31">
        <f t="shared" si="5"/>
        <v>-2.1715578096584331</v>
      </c>
      <c r="J31">
        <f t="shared" si="6"/>
        <v>18.551708027287976</v>
      </c>
    </row>
    <row r="32" spans="1:10" x14ac:dyDescent="0.25">
      <c r="A32">
        <v>1.5102199999999999</v>
      </c>
      <c r="B32">
        <v>2100.9757300000001</v>
      </c>
      <c r="C32" s="7">
        <f t="shared" si="0"/>
        <v>63.897160000000213</v>
      </c>
      <c r="D32">
        <f t="shared" si="1"/>
        <v>31.867370782316112</v>
      </c>
      <c r="E32">
        <f t="shared" si="2"/>
        <v>1.516789096003318E-2</v>
      </c>
      <c r="F32" s="23">
        <f t="shared" si="3"/>
        <v>0.1138161864583556</v>
      </c>
      <c r="H32">
        <f t="shared" si="4"/>
        <v>-4.188574522311689</v>
      </c>
      <c r="I32">
        <f t="shared" si="5"/>
        <v>-2.1731705313908196</v>
      </c>
      <c r="J32">
        <f t="shared" si="6"/>
        <v>18.55009530555559</v>
      </c>
    </row>
    <row r="33" spans="1:10" x14ac:dyDescent="0.25">
      <c r="A33">
        <v>1.5635600000000001</v>
      </c>
      <c r="B33">
        <v>2102.6786999999999</v>
      </c>
      <c r="C33" s="7">
        <f t="shared" si="0"/>
        <v>65.600130000000036</v>
      </c>
      <c r="D33">
        <f t="shared" si="1"/>
        <v>32.565825242718546</v>
      </c>
      <c r="E33">
        <f t="shared" si="2"/>
        <v>1.5487780060129276E-2</v>
      </c>
      <c r="F33" s="23">
        <f t="shared" si="3"/>
        <v>0.11363330897867908</v>
      </c>
      <c r="H33">
        <f t="shared" si="4"/>
        <v>-4.1677039492118872</v>
      </c>
      <c r="I33">
        <f t="shared" si="5"/>
        <v>-2.1747786028330851</v>
      </c>
      <c r="J33">
        <f t="shared" si="6"/>
        <v>18.548487234113328</v>
      </c>
    </row>
    <row r="34" spans="1:10" x14ac:dyDescent="0.25">
      <c r="A34">
        <v>1.6132200000000001</v>
      </c>
      <c r="B34">
        <v>2104.3300100000001</v>
      </c>
      <c r="C34" s="7">
        <f t="shared" si="0"/>
        <v>67.25144000000023</v>
      </c>
      <c r="D34">
        <f t="shared" si="1"/>
        <v>31.916448833383974</v>
      </c>
      <c r="E34">
        <f t="shared" si="2"/>
        <v>1.5167035912482174E-2</v>
      </c>
      <c r="F34" s="23">
        <f t="shared" si="3"/>
        <v>0.11345639972720081</v>
      </c>
      <c r="H34">
        <f t="shared" si="4"/>
        <v>-4.1886308961117527</v>
      </c>
      <c r="I34">
        <f t="shared" si="5"/>
        <v>-2.1763366592353259</v>
      </c>
      <c r="J34">
        <f t="shared" si="6"/>
        <v>18.546929177711085</v>
      </c>
    </row>
    <row r="35" spans="1:10" x14ac:dyDescent="0.25">
      <c r="A35">
        <v>1.6668499999999999</v>
      </c>
      <c r="B35">
        <v>2105.9753500000002</v>
      </c>
      <c r="C35" s="7">
        <f t="shared" si="0"/>
        <v>68.896780000000263</v>
      </c>
      <c r="D35">
        <f t="shared" si="1"/>
        <v>30.831210796426483</v>
      </c>
      <c r="E35">
        <f t="shared" si="2"/>
        <v>1.463987258750511E-2</v>
      </c>
      <c r="F35" s="23">
        <f t="shared" si="3"/>
        <v>0.11328054064005763</v>
      </c>
      <c r="H35">
        <f t="shared" si="4"/>
        <v>-4.2240064735261118</v>
      </c>
      <c r="I35">
        <f t="shared" si="5"/>
        <v>-2.1778878764487373</v>
      </c>
      <c r="J35">
        <f t="shared" si="6"/>
        <v>18.545377960497675</v>
      </c>
    </row>
    <row r="36" spans="1:10" x14ac:dyDescent="0.25">
      <c r="A36">
        <v>1.71844</v>
      </c>
      <c r="B36">
        <v>2107.5740700000001</v>
      </c>
      <c r="C36" s="7">
        <f t="shared" si="0"/>
        <v>70.49550000000022</v>
      </c>
      <c r="D36">
        <f t="shared" si="1"/>
        <v>32.454937343358694</v>
      </c>
      <c r="E36">
        <f t="shared" si="2"/>
        <v>1.539919180318948E-2</v>
      </c>
      <c r="F36" s="23">
        <f t="shared" si="3"/>
        <v>0.11311005582259748</v>
      </c>
      <c r="H36">
        <f t="shared" si="4"/>
        <v>-4.1734402512520647</v>
      </c>
      <c r="I36">
        <f t="shared" si="5"/>
        <v>-2.1793939889141041</v>
      </c>
      <c r="J36">
        <f t="shared" si="6"/>
        <v>18.543871848032307</v>
      </c>
    </row>
    <row r="37" spans="1:10" x14ac:dyDescent="0.25">
      <c r="A37">
        <v>1.7665999999999999</v>
      </c>
      <c r="B37">
        <v>2109.2127300000002</v>
      </c>
      <c r="C37" s="7">
        <f t="shared" si="0"/>
        <v>72.134160000000293</v>
      </c>
      <c r="D37">
        <f t="shared" si="1"/>
        <v>33.312781646867137</v>
      </c>
      <c r="E37">
        <f t="shared" si="2"/>
        <v>1.5793941110372082E-2</v>
      </c>
      <c r="F37" s="23">
        <f t="shared" si="3"/>
        <v>0.11293571097453614</v>
      </c>
      <c r="H37">
        <f t="shared" si="4"/>
        <v>-4.148128886521266</v>
      </c>
      <c r="I37">
        <f t="shared" si="5"/>
        <v>-2.1809365516004378</v>
      </c>
      <c r="J37">
        <f t="shared" si="6"/>
        <v>18.542329285345975</v>
      </c>
    </row>
    <row r="38" spans="1:10" x14ac:dyDescent="0.25">
      <c r="A38">
        <v>1.8160799999999999</v>
      </c>
      <c r="B38">
        <v>2110.8267300000002</v>
      </c>
      <c r="C38" s="7">
        <f t="shared" si="0"/>
        <v>73.748160000000325</v>
      </c>
      <c r="D38">
        <f t="shared" si="1"/>
        <v>31.63449226829195</v>
      </c>
      <c r="E38">
        <f t="shared" si="2"/>
        <v>1.4986778317087139E-2</v>
      </c>
      <c r="F38" s="23">
        <f t="shared" si="3"/>
        <v>0.1127643835739975</v>
      </c>
      <c r="H38">
        <f t="shared" si="4"/>
        <v>-4.2005869121089896</v>
      </c>
      <c r="I38">
        <f t="shared" si="5"/>
        <v>-2.1824547382346871</v>
      </c>
      <c r="J38">
        <f t="shared" si="6"/>
        <v>18.540811098711725</v>
      </c>
    </row>
    <row r="39" spans="1:10" x14ac:dyDescent="0.25">
      <c r="A39">
        <v>1.8681300000000001</v>
      </c>
      <c r="B39">
        <v>2112.4245799999999</v>
      </c>
      <c r="C39" s="7">
        <f t="shared" si="0"/>
        <v>75.346009999999978</v>
      </c>
      <c r="D39">
        <f t="shared" si="1"/>
        <v>31.447940947937763</v>
      </c>
      <c r="E39">
        <f t="shared" si="2"/>
        <v>1.4887130762291057E-2</v>
      </c>
      <c r="F39" s="23">
        <f t="shared" si="3"/>
        <v>0.11259515426164285</v>
      </c>
      <c r="H39">
        <f t="shared" si="4"/>
        <v>-4.2072581464695116</v>
      </c>
      <c r="I39">
        <f t="shared" si="5"/>
        <v>-2.183956599179107</v>
      </c>
      <c r="J39">
        <f t="shared" si="6"/>
        <v>18.539309237767306</v>
      </c>
    </row>
    <row r="40" spans="1:10" x14ac:dyDescent="0.25">
      <c r="A40">
        <v>1.9190400000000001</v>
      </c>
      <c r="B40">
        <v>2114.0646099999999</v>
      </c>
      <c r="C40" s="7">
        <f t="shared" si="0"/>
        <v>76.986040000000003</v>
      </c>
      <c r="D40">
        <f t="shared" si="1"/>
        <v>32.788403157256511</v>
      </c>
      <c r="E40">
        <f t="shared" si="2"/>
        <v>1.550965046298018E-2</v>
      </c>
      <c r="F40" s="23">
        <f t="shared" si="3"/>
        <v>0.11242185350830348</v>
      </c>
      <c r="H40">
        <f t="shared" si="4"/>
        <v>-4.1662928382835993</v>
      </c>
      <c r="I40">
        <f t="shared" si="5"/>
        <v>-2.185496934190418</v>
      </c>
      <c r="J40">
        <f t="shared" si="6"/>
        <v>18.537768902755992</v>
      </c>
    </row>
    <row r="41" spans="1:10" x14ac:dyDescent="0.25">
      <c r="A41">
        <v>1.96695</v>
      </c>
      <c r="B41">
        <v>2115.66473</v>
      </c>
      <c r="C41" s="7">
        <f t="shared" si="0"/>
        <v>78.586160000000064</v>
      </c>
      <c r="D41">
        <f t="shared" si="1"/>
        <v>32.420448671561324</v>
      </c>
      <c r="E41">
        <f t="shared" si="2"/>
        <v>1.5324001110308875E-2</v>
      </c>
      <c r="F41" s="23">
        <f t="shared" si="3"/>
        <v>0.11225315535298014</v>
      </c>
      <c r="H41">
        <f t="shared" si="4"/>
        <v>-4.1783349796881852</v>
      </c>
      <c r="I41">
        <f t="shared" si="5"/>
        <v>-2.1869986427060324</v>
      </c>
      <c r="J41">
        <f t="shared" si="6"/>
        <v>18.536267194240377</v>
      </c>
    </row>
    <row r="42" spans="1:10" x14ac:dyDescent="0.25">
      <c r="A42">
        <v>2.0157699999999998</v>
      </c>
      <c r="B42">
        <v>2117.20064</v>
      </c>
      <c r="C42" s="7">
        <f t="shared" si="0"/>
        <v>80.122070000000122</v>
      </c>
      <c r="D42">
        <f t="shared" si="1"/>
        <v>31.303306377315462</v>
      </c>
      <c r="E42">
        <f t="shared" si="2"/>
        <v>1.4785233759099686E-2</v>
      </c>
      <c r="F42" s="23">
        <f t="shared" si="3"/>
        <v>0.11209158367887469</v>
      </c>
      <c r="H42">
        <f t="shared" si="4"/>
        <v>-4.2141263152447053</v>
      </c>
      <c r="I42">
        <f t="shared" si="5"/>
        <v>-2.1884390304123573</v>
      </c>
      <c r="J42">
        <f t="shared" si="6"/>
        <v>18.534826806534053</v>
      </c>
    </row>
    <row r="43" spans="1:10" x14ac:dyDescent="0.25">
      <c r="A43">
        <v>2.0646399999999998</v>
      </c>
      <c r="B43">
        <v>2118.7227499999999</v>
      </c>
      <c r="C43" s="7">
        <f t="shared" si="0"/>
        <v>81.644180000000006</v>
      </c>
      <c r="D43">
        <f t="shared" si="1"/>
        <v>31.861965413687088</v>
      </c>
      <c r="E43">
        <f t="shared" si="2"/>
        <v>1.5038289183276618E-2</v>
      </c>
      <c r="F43" s="23">
        <f t="shared" si="3"/>
        <v>0.11193180762265206</v>
      </c>
      <c r="H43">
        <f t="shared" si="4"/>
        <v>-4.1971557180425183</v>
      </c>
      <c r="I43">
        <f t="shared" si="5"/>
        <v>-2.1898654536299107</v>
      </c>
      <c r="J43">
        <f t="shared" si="6"/>
        <v>18.533400383316501</v>
      </c>
    </row>
    <row r="44" spans="1:10" x14ac:dyDescent="0.25">
      <c r="A44">
        <v>2.1123400000000001</v>
      </c>
      <c r="B44">
        <v>2120.2775499999998</v>
      </c>
      <c r="C44" s="7">
        <f t="shared" si="0"/>
        <v>83.198979999999892</v>
      </c>
      <c r="D44">
        <f t="shared" si="1"/>
        <v>32.067489798055277</v>
      </c>
      <c r="E44">
        <f t="shared" si="2"/>
        <v>1.5124194376370812E-2</v>
      </c>
      <c r="F44" s="23">
        <f t="shared" si="3"/>
        <v>0.11176895254473959</v>
      </c>
      <c r="H44">
        <f t="shared" si="4"/>
        <v>-4.1914595408560062</v>
      </c>
      <c r="I44">
        <f t="shared" si="5"/>
        <v>-2.191321462152735</v>
      </c>
      <c r="J44">
        <f t="shared" si="6"/>
        <v>18.531944374793675</v>
      </c>
    </row>
    <row r="45" spans="1:10" x14ac:dyDescent="0.25">
      <c r="A45">
        <v>2.1602100000000002</v>
      </c>
      <c r="B45">
        <v>2121.7874400000001</v>
      </c>
      <c r="C45" s="7">
        <f t="shared" si="0"/>
        <v>84.708870000000161</v>
      </c>
      <c r="D45">
        <f t="shared" si="1"/>
        <v>30.949226006195136</v>
      </c>
      <c r="E45">
        <f t="shared" si="2"/>
        <v>1.4586393256336335E-2</v>
      </c>
      <c r="F45" s="23">
        <f t="shared" si="3"/>
        <v>0.11161114143064804</v>
      </c>
      <c r="H45">
        <f t="shared" si="4"/>
        <v>-4.227666153564817</v>
      </c>
      <c r="I45">
        <f t="shared" si="5"/>
        <v>-2.192734400410012</v>
      </c>
      <c r="J45">
        <f t="shared" si="6"/>
        <v>18.5305314365364</v>
      </c>
    </row>
    <row r="46" spans="1:10" x14ac:dyDescent="0.25">
      <c r="A46">
        <v>2.2092399999999999</v>
      </c>
      <c r="B46">
        <v>2123.2765300000001</v>
      </c>
      <c r="C46" s="7">
        <f t="shared" si="0"/>
        <v>86.197960000000194</v>
      </c>
      <c r="D46">
        <f t="shared" si="1"/>
        <v>30.39285714285425</v>
      </c>
      <c r="E46">
        <f t="shared" si="2"/>
        <v>1.431413040808879E-2</v>
      </c>
      <c r="F46" s="23">
        <f t="shared" si="3"/>
        <v>0.11145583143165726</v>
      </c>
      <c r="H46">
        <f t="shared" si="4"/>
        <v>-4.2465080891798612</v>
      </c>
      <c r="I46">
        <f t="shared" si="5"/>
        <v>-2.1941268972202215</v>
      </c>
      <c r="J46">
        <f t="shared" si="6"/>
        <v>18.529138939726188</v>
      </c>
    </row>
    <row r="47" spans="1:10" x14ac:dyDescent="0.25">
      <c r="A47">
        <v>2.2582100000000001</v>
      </c>
      <c r="B47">
        <v>2124.7659399999998</v>
      </c>
      <c r="C47" s="7">
        <f t="shared" si="0"/>
        <v>87.687369999999873</v>
      </c>
      <c r="D47">
        <f t="shared" si="1"/>
        <v>30.261230769228348</v>
      </c>
      <c r="E47">
        <f t="shared" si="2"/>
        <v>1.4242147899466212E-2</v>
      </c>
      <c r="F47" s="23">
        <f t="shared" si="3"/>
        <v>0.11130081211960861</v>
      </c>
      <c r="H47">
        <f t="shared" si="4"/>
        <v>-4.2515495487361861</v>
      </c>
      <c r="I47">
        <f t="shared" si="5"/>
        <v>-2.1955187240551237</v>
      </c>
      <c r="J47">
        <f t="shared" si="6"/>
        <v>18.527747112891287</v>
      </c>
    </row>
    <row r="48" spans="1:10" x14ac:dyDescent="0.25">
      <c r="A48">
        <v>2.30674</v>
      </c>
      <c r="B48">
        <v>2126.2269999999999</v>
      </c>
      <c r="C48" s="7">
        <f t="shared" si="0"/>
        <v>89.148429999999962</v>
      </c>
      <c r="D48">
        <f t="shared" si="1"/>
        <v>28.609028459275894</v>
      </c>
      <c r="E48">
        <f t="shared" si="2"/>
        <v>1.3455302965899642E-2</v>
      </c>
      <c r="F48" s="23">
        <f t="shared" si="3"/>
        <v>0.1111490575372182</v>
      </c>
      <c r="H48">
        <f t="shared" si="4"/>
        <v>-4.3083819780816954</v>
      </c>
      <c r="I48">
        <f t="shared" si="5"/>
        <v>-2.1968831178051973</v>
      </c>
      <c r="J48">
        <f t="shared" si="6"/>
        <v>18.526382719141214</v>
      </c>
    </row>
    <row r="49" spans="1:10" x14ac:dyDescent="0.25">
      <c r="A49">
        <v>2.3601100000000002</v>
      </c>
      <c r="B49">
        <v>2127.6812</v>
      </c>
      <c r="C49" s="7">
        <f t="shared" si="0"/>
        <v>90.60263000000009</v>
      </c>
      <c r="D49">
        <f t="shared" si="1"/>
        <v>27.171849891295064</v>
      </c>
      <c r="E49">
        <f t="shared" si="2"/>
        <v>1.2770639648127297E-2</v>
      </c>
      <c r="F49" s="23">
        <f t="shared" si="3"/>
        <v>0.11099832345874505</v>
      </c>
      <c r="H49">
        <f t="shared" si="4"/>
        <v>-4.3606065202839792</v>
      </c>
      <c r="I49">
        <f t="shared" si="5"/>
        <v>-2.1982401817591386</v>
      </c>
      <c r="J49">
        <f t="shared" si="6"/>
        <v>18.525025655187271</v>
      </c>
    </row>
    <row r="50" spans="1:10" x14ac:dyDescent="0.25">
      <c r="A50">
        <v>2.4125299999999998</v>
      </c>
      <c r="B50">
        <v>2129.10151</v>
      </c>
      <c r="C50" s="7">
        <f t="shared" si="0"/>
        <v>92.022940000000062</v>
      </c>
      <c r="D50">
        <f t="shared" si="1"/>
        <v>28.184762279754288</v>
      </c>
      <c r="E50">
        <f t="shared" si="2"/>
        <v>1.3237866840719252E-2</v>
      </c>
      <c r="F50" s="23">
        <f t="shared" si="3"/>
        <v>0.11085139802576903</v>
      </c>
      <c r="H50">
        <f t="shared" si="4"/>
        <v>-4.3246738562029519</v>
      </c>
      <c r="I50">
        <f t="shared" si="5"/>
        <v>-2.1995647311295299</v>
      </c>
      <c r="J50">
        <f t="shared" si="6"/>
        <v>18.52370110581688</v>
      </c>
    </row>
    <row r="51" spans="1:10" x14ac:dyDescent="0.25">
      <c r="A51">
        <v>2.4617</v>
      </c>
      <c r="B51">
        <v>2130.5444900000002</v>
      </c>
      <c r="C51" s="7">
        <f t="shared" si="0"/>
        <v>93.465920000000324</v>
      </c>
      <c r="D51">
        <f t="shared" si="1"/>
        <v>28.475324929151331</v>
      </c>
      <c r="E51">
        <f t="shared" si="2"/>
        <v>1.3365280595079866E-2</v>
      </c>
      <c r="F51" s="23">
        <f t="shared" si="3"/>
        <v>0.11070242601849967</v>
      </c>
      <c r="H51">
        <f t="shared" si="4"/>
        <v>-4.315094934843227</v>
      </c>
      <c r="I51">
        <f t="shared" si="5"/>
        <v>-2.2009095242547487</v>
      </c>
      <c r="J51">
        <f t="shared" si="6"/>
        <v>18.522356312691663</v>
      </c>
    </row>
    <row r="52" spans="1:10" x14ac:dyDescent="0.25">
      <c r="A52">
        <v>2.5148600000000001</v>
      </c>
      <c r="B52">
        <v>2132.01539</v>
      </c>
      <c r="C52" s="7">
        <f t="shared" si="0"/>
        <v>94.936820000000125</v>
      </c>
      <c r="D52">
        <f t="shared" si="1"/>
        <v>27.340445355443382</v>
      </c>
      <c r="E52">
        <f t="shared" si="2"/>
        <v>1.2823756096546462E-2</v>
      </c>
      <c r="F52" s="23">
        <f t="shared" si="3"/>
        <v>0.11055088044242634</v>
      </c>
      <c r="H52">
        <f t="shared" si="4"/>
        <v>-4.3564558831518818</v>
      </c>
      <c r="I52">
        <f t="shared" si="5"/>
        <v>-2.2022794075093435</v>
      </c>
      <c r="J52">
        <f t="shared" si="6"/>
        <v>18.520986429437066</v>
      </c>
    </row>
    <row r="53" spans="1:10" x14ac:dyDescent="0.25">
      <c r="A53">
        <v>2.5690300000000001</v>
      </c>
      <c r="B53">
        <v>2133.47894</v>
      </c>
      <c r="C53" s="7">
        <f t="shared" si="0"/>
        <v>96.400370000000066</v>
      </c>
      <c r="D53">
        <f t="shared" si="1"/>
        <v>28.145247592179572</v>
      </c>
      <c r="E53">
        <f t="shared" si="2"/>
        <v>1.3192184401023229E-2</v>
      </c>
      <c r="F53" s="23">
        <f t="shared" si="3"/>
        <v>0.11040040078450875</v>
      </c>
      <c r="H53">
        <f t="shared" si="4"/>
        <v>-4.3281307155763828</v>
      </c>
      <c r="I53">
        <f t="shared" si="5"/>
        <v>-2.2036415148512685</v>
      </c>
      <c r="J53">
        <f t="shared" si="6"/>
        <v>18.519624322095144</v>
      </c>
    </row>
    <row r="54" spans="1:10" x14ac:dyDescent="0.25">
      <c r="A54">
        <v>2.6176499999999998</v>
      </c>
      <c r="B54">
        <v>2134.9084400000002</v>
      </c>
      <c r="C54" s="7">
        <f t="shared" si="0"/>
        <v>97.829870000000255</v>
      </c>
      <c r="D54">
        <f t="shared" si="1"/>
        <v>27.230893076995013</v>
      </c>
      <c r="E54">
        <f t="shared" si="2"/>
        <v>1.2755063667739779E-2</v>
      </c>
      <c r="F54" s="23">
        <f t="shared" si="3"/>
        <v>0.11025371850417993</v>
      </c>
      <c r="H54">
        <f t="shared" si="4"/>
        <v>-4.3618269358100887</v>
      </c>
      <c r="I54">
        <f t="shared" si="5"/>
        <v>-2.2049710372948859</v>
      </c>
      <c r="J54">
        <f t="shared" si="6"/>
        <v>18.518294799651525</v>
      </c>
    </row>
    <row r="55" spans="1:10" x14ac:dyDescent="0.25">
      <c r="A55">
        <v>2.67462</v>
      </c>
      <c r="B55">
        <v>2136.3542499999999</v>
      </c>
      <c r="C55" s="7">
        <f t="shared" si="0"/>
        <v>99.275679999999966</v>
      </c>
      <c r="D55">
        <f t="shared" si="1"/>
        <v>26.360738101763101</v>
      </c>
      <c r="E55">
        <f t="shared" si="2"/>
        <v>1.2339123112078956E-2</v>
      </c>
      <c r="F55" s="23">
        <f t="shared" si="3"/>
        <v>0.1101056597991646</v>
      </c>
      <c r="H55">
        <f t="shared" si="4"/>
        <v>-4.394980323639305</v>
      </c>
      <c r="I55">
        <f t="shared" si="5"/>
        <v>-2.2063148305877824</v>
      </c>
      <c r="J55">
        <f t="shared" si="6"/>
        <v>18.516951006358628</v>
      </c>
    </row>
    <row r="56" spans="1:10" x14ac:dyDescent="0.25">
      <c r="A56">
        <v>2.7271200000000002</v>
      </c>
      <c r="B56">
        <v>2137.7941500000002</v>
      </c>
      <c r="C56" s="7">
        <f t="shared" si="0"/>
        <v>100.71558000000027</v>
      </c>
      <c r="D56">
        <f t="shared" si="1"/>
        <v>28.092903100019079</v>
      </c>
      <c r="E56">
        <f t="shared" si="2"/>
        <v>1.3141070247581637E-2</v>
      </c>
      <c r="F56" s="23">
        <f t="shared" si="3"/>
        <v>0.10995850253156261</v>
      </c>
      <c r="H56">
        <f t="shared" si="4"/>
        <v>-4.3320128196548664</v>
      </c>
      <c r="I56">
        <f t="shared" si="5"/>
        <v>-2.2076522340793625</v>
      </c>
      <c r="J56">
        <f t="shared" si="6"/>
        <v>18.515613602867049</v>
      </c>
    </row>
    <row r="57" spans="1:10" x14ac:dyDescent="0.25">
      <c r="A57">
        <v>2.7772000000000001</v>
      </c>
      <c r="B57">
        <v>2139.2360199999998</v>
      </c>
      <c r="C57" s="7">
        <f t="shared" si="0"/>
        <v>102.15744999999993</v>
      </c>
      <c r="D57">
        <f t="shared" si="1"/>
        <v>28.200080393928129</v>
      </c>
      <c r="E57">
        <f t="shared" si="2"/>
        <v>1.318231374672166E-2</v>
      </c>
      <c r="F57" s="23">
        <f t="shared" si="3"/>
        <v>0.10981143935987644</v>
      </c>
      <c r="H57">
        <f t="shared" si="4"/>
        <v>-4.3288792154877074</v>
      </c>
      <c r="I57">
        <f t="shared" si="5"/>
        <v>-2.2089905717280094</v>
      </c>
      <c r="J57">
        <f t="shared" si="6"/>
        <v>18.514275265218402</v>
      </c>
    </row>
    <row r="58" spans="1:10" x14ac:dyDescent="0.25">
      <c r="A58">
        <v>2.8266300000000002</v>
      </c>
      <c r="B58">
        <v>2140.60034</v>
      </c>
      <c r="C58" s="7">
        <f t="shared" si="0"/>
        <v>103.52177000000006</v>
      </c>
      <c r="D58">
        <f t="shared" si="1"/>
        <v>27.279141716570614</v>
      </c>
      <c r="E58">
        <f t="shared" si="2"/>
        <v>1.2743687463195775E-2</v>
      </c>
      <c r="F58" s="23">
        <f t="shared" si="3"/>
        <v>0.10967255737509479</v>
      </c>
      <c r="H58">
        <f t="shared" si="4"/>
        <v>-4.362719230906456</v>
      </c>
      <c r="I58">
        <f t="shared" si="5"/>
        <v>-2.2102561036609378</v>
      </c>
      <c r="J58">
        <f t="shared" si="6"/>
        <v>18.513009733285472</v>
      </c>
    </row>
    <row r="59" spans="1:10" x14ac:dyDescent="0.25">
      <c r="A59">
        <v>2.8774000000000002</v>
      </c>
      <c r="B59">
        <v>2141.9693900000002</v>
      </c>
      <c r="C59" s="7">
        <f t="shared" si="0"/>
        <v>104.8908200000003</v>
      </c>
      <c r="D59">
        <f t="shared" si="1"/>
        <v>26.01377067992787</v>
      </c>
      <c r="E59">
        <f t="shared" si="2"/>
        <v>1.2144791051345447E-2</v>
      </c>
      <c r="F59" s="23">
        <f t="shared" si="3"/>
        <v>0.10953345857765426</v>
      </c>
      <c r="H59">
        <f t="shared" si="4"/>
        <v>-4.4108549211761696</v>
      </c>
      <c r="I59">
        <f t="shared" si="5"/>
        <v>-2.2115252186120578</v>
      </c>
      <c r="J59">
        <f t="shared" si="6"/>
        <v>18.511740618334354</v>
      </c>
    </row>
    <row r="60" spans="1:10" x14ac:dyDescent="0.25">
      <c r="A60">
        <v>2.9312</v>
      </c>
      <c r="B60">
        <v>2143.3206</v>
      </c>
      <c r="C60" s="7">
        <f t="shared" si="0"/>
        <v>106.24203000000011</v>
      </c>
      <c r="D60">
        <f t="shared" si="1"/>
        <v>23.992800443046555</v>
      </c>
      <c r="E60">
        <f t="shared" si="2"/>
        <v>1.1194219121043561E-2</v>
      </c>
      <c r="F60" s="23">
        <f t="shared" si="3"/>
        <v>0.10939643169125948</v>
      </c>
      <c r="H60">
        <f t="shared" si="4"/>
        <v>-4.4923577838391298</v>
      </c>
      <c r="I60">
        <f t="shared" si="5"/>
        <v>-2.212777006607928</v>
      </c>
      <c r="J60">
        <f t="shared" si="6"/>
        <v>18.510488830338485</v>
      </c>
    </row>
    <row r="61" spans="1:10" x14ac:dyDescent="0.25">
      <c r="A61">
        <v>2.9857399999999998</v>
      </c>
      <c r="B61">
        <v>2144.5687699999999</v>
      </c>
      <c r="C61" s="7">
        <f t="shared" si="0"/>
        <v>107.49019999999996</v>
      </c>
      <c r="D61">
        <f t="shared" si="1"/>
        <v>23.161730572832983</v>
      </c>
      <c r="E61">
        <f t="shared" si="2"/>
        <v>1.0800180855395459E-2</v>
      </c>
      <c r="F61" s="23">
        <f t="shared" si="3"/>
        <v>0.10927008248637188</v>
      </c>
      <c r="H61">
        <f t="shared" si="4"/>
        <v>-4.5281923991222239</v>
      </c>
      <c r="I61">
        <f t="shared" si="5"/>
        <v>-2.2139326405139634</v>
      </c>
      <c r="J61">
        <f t="shared" si="6"/>
        <v>18.509333196432447</v>
      </c>
    </row>
    <row r="62" spans="1:10" x14ac:dyDescent="0.25">
      <c r="A62">
        <v>3.03891</v>
      </c>
      <c r="B62">
        <v>2145.8153499999999</v>
      </c>
      <c r="C62" s="7">
        <f t="shared" si="0"/>
        <v>108.73677999999995</v>
      </c>
      <c r="D62">
        <f t="shared" si="1"/>
        <v>22.490562646055203</v>
      </c>
      <c r="E62">
        <f t="shared" si="2"/>
        <v>1.0481126740963617E-2</v>
      </c>
      <c r="F62" s="23">
        <f t="shared" si="3"/>
        <v>0.10914411258711801</v>
      </c>
      <c r="H62">
        <f t="shared" si="4"/>
        <v>-4.5581790924176708</v>
      </c>
      <c r="I62">
        <f t="shared" si="5"/>
        <v>-2.2150861361755334</v>
      </c>
      <c r="J62">
        <f t="shared" si="6"/>
        <v>18.508179700770878</v>
      </c>
    </row>
    <row r="63" spans="1:10" x14ac:dyDescent="0.25">
      <c r="A63">
        <v>3.097</v>
      </c>
      <c r="B63">
        <v>2147.07107</v>
      </c>
      <c r="C63" s="7">
        <f t="shared" si="0"/>
        <v>109.99250000000006</v>
      </c>
      <c r="D63">
        <f t="shared" si="1"/>
        <v>22.548526628819541</v>
      </c>
      <c r="E63">
        <f t="shared" si="2"/>
        <v>1.0501993596709187E-2</v>
      </c>
      <c r="F63" s="23">
        <f t="shared" si="3"/>
        <v>0.10901743917953756</v>
      </c>
      <c r="H63">
        <f t="shared" si="4"/>
        <v>-4.5561901734877379</v>
      </c>
      <c r="I63">
        <f t="shared" si="5"/>
        <v>-2.2162474170776023</v>
      </c>
      <c r="J63">
        <f t="shared" si="6"/>
        <v>18.50701841986881</v>
      </c>
    </row>
    <row r="64" spans="1:10" x14ac:dyDescent="0.25">
      <c r="A64">
        <v>3.14988</v>
      </c>
      <c r="B64">
        <v>2148.31756</v>
      </c>
      <c r="C64" s="7">
        <f t="shared" si="0"/>
        <v>111.23899000000006</v>
      </c>
      <c r="D64">
        <f t="shared" si="1"/>
        <v>23.514766319409631</v>
      </c>
      <c r="E64">
        <f t="shared" si="2"/>
        <v>1.0945665928183183E-2</v>
      </c>
      <c r="F64" s="23">
        <f t="shared" si="3"/>
        <v>0.10889191484814467</v>
      </c>
      <c r="H64">
        <f t="shared" si="4"/>
        <v>-4.5148117067167286</v>
      </c>
      <c r="I64">
        <f t="shared" si="5"/>
        <v>-2.2173994956181207</v>
      </c>
      <c r="J64">
        <f t="shared" si="6"/>
        <v>18.505866341328289</v>
      </c>
    </row>
    <row r="65" spans="1:10" x14ac:dyDescent="0.25">
      <c r="A65">
        <v>3.2016300000000002</v>
      </c>
      <c r="B65">
        <v>2149.5314199999998</v>
      </c>
      <c r="C65" s="7">
        <f t="shared" si="0"/>
        <v>112.4528499999999</v>
      </c>
      <c r="D65">
        <f t="shared" si="1"/>
        <v>22.831756756756576</v>
      </c>
      <c r="E65">
        <f t="shared" si="2"/>
        <v>1.0621736693086617E-2</v>
      </c>
      <c r="F65" s="23">
        <f t="shared" si="3"/>
        <v>0.10876988467642175</v>
      </c>
      <c r="H65">
        <f t="shared" si="4"/>
        <v>-4.5448527461155175</v>
      </c>
      <c r="I65">
        <f t="shared" si="5"/>
        <v>-2.218520778128648</v>
      </c>
      <c r="J65">
        <f t="shared" si="6"/>
        <v>18.504745058817765</v>
      </c>
    </row>
    <row r="66" spans="1:10" x14ac:dyDescent="0.25">
      <c r="A66">
        <v>3.2534800000000001</v>
      </c>
      <c r="B66">
        <v>2150.6829299999999</v>
      </c>
      <c r="C66" s="7">
        <f t="shared" si="0"/>
        <v>113.60436000000004</v>
      </c>
      <c r="D66">
        <f t="shared" si="1"/>
        <v>22.591758870659991</v>
      </c>
      <c r="E66">
        <f t="shared" si="2"/>
        <v>1.0504458167927149E-2</v>
      </c>
      <c r="F66" s="23">
        <f t="shared" si="3"/>
        <v>0.10865431209351174</v>
      </c>
      <c r="H66">
        <f t="shared" si="4"/>
        <v>-4.5559555245087591</v>
      </c>
      <c r="I66">
        <f t="shared" si="5"/>
        <v>-2.2195838851380052</v>
      </c>
      <c r="J66">
        <f t="shared" si="6"/>
        <v>18.503681951808407</v>
      </c>
    </row>
    <row r="67" spans="1:10" x14ac:dyDescent="0.25">
      <c r="A67">
        <v>3.30647</v>
      </c>
      <c r="B67">
        <v>2151.8999399999998</v>
      </c>
      <c r="C67" s="7">
        <f t="shared" ref="C67:C100" si="7">B67-$B$2</f>
        <v>114.82136999999989</v>
      </c>
      <c r="D67">
        <f t="shared" si="1"/>
        <v>23.48126856376571</v>
      </c>
      <c r="E67">
        <f t="shared" si="2"/>
        <v>1.0911877512188467E-2</v>
      </c>
      <c r="F67" s="23">
        <f t="shared" si="3"/>
        <v>0.10853236563524073</v>
      </c>
      <c r="H67">
        <f t="shared" si="4"/>
        <v>-4.5179034030000746</v>
      </c>
      <c r="I67">
        <f t="shared" si="5"/>
        <v>-2.2207068496988276</v>
      </c>
      <c r="J67">
        <f t="shared" si="6"/>
        <v>18.502558987247586</v>
      </c>
    </row>
    <row r="68" spans="1:10" x14ac:dyDescent="0.25">
      <c r="A68">
        <v>3.35785</v>
      </c>
      <c r="B68">
        <v>2153.1336700000002</v>
      </c>
      <c r="C68" s="7">
        <f t="shared" si="7"/>
        <v>116.05510000000027</v>
      </c>
      <c r="D68">
        <f t="shared" ref="D68:D100" si="8">(B69-B67)/(A69-A67)</f>
        <v>24.559837123849004</v>
      </c>
      <c r="E68">
        <f t="shared" ref="E68:E100" si="9">(1/B68)*D68</f>
        <v>1.140655476529193E-2</v>
      </c>
      <c r="F68" s="23">
        <f t="shared" ref="F68:F100" si="10">((0.0125)/((0.0000008*B68*0.000000001)+(0.0000000245*0.000000001*B68^2)))*10^-9</f>
        <v>0.10840895323613466</v>
      </c>
      <c r="H68">
        <f t="shared" ref="H68:H100" si="11">LN(E68)</f>
        <v>-4.4735671094074405</v>
      </c>
      <c r="I68">
        <f t="shared" ref="I68:I100" si="12">LN((0.0125)/((0.0000008*B68)+(0.0000000245*B68^2)))</f>
        <v>-2.2218445989580369</v>
      </c>
      <c r="J68">
        <f t="shared" ref="J68:J100" si="13">LN(F68*10^9)</f>
        <v>18.501421237988374</v>
      </c>
    </row>
    <row r="69" spans="1:10" x14ac:dyDescent="0.25">
      <c r="A69">
        <v>3.4071600000000002</v>
      </c>
      <c r="B69">
        <v>2154.3728700000001</v>
      </c>
      <c r="C69" s="7">
        <f t="shared" si="7"/>
        <v>117.29430000000025</v>
      </c>
      <c r="D69">
        <f t="shared" si="8"/>
        <v>24.477027163482031</v>
      </c>
      <c r="E69">
        <f t="shared" si="9"/>
        <v>1.1361555608283365E-2</v>
      </c>
      <c r="F69" s="23">
        <f t="shared" si="10"/>
        <v>0.10828520544599338</v>
      </c>
      <c r="H69">
        <f t="shared" si="11"/>
        <v>-4.4775199377153072</v>
      </c>
      <c r="I69">
        <f t="shared" si="12"/>
        <v>-2.2229867414536741</v>
      </c>
      <c r="J69">
        <f t="shared" si="13"/>
        <v>18.500279095492736</v>
      </c>
    </row>
    <row r="70" spans="1:10" x14ac:dyDescent="0.25">
      <c r="A70">
        <v>3.45688</v>
      </c>
      <c r="B70">
        <v>2155.5576299999998</v>
      </c>
      <c r="C70" s="7">
        <f t="shared" si="7"/>
        <v>118.47905999999989</v>
      </c>
      <c r="D70">
        <f t="shared" si="8"/>
        <v>23.863817891372076</v>
      </c>
      <c r="E70">
        <f t="shared" si="9"/>
        <v>1.1070832697417642E-2</v>
      </c>
      <c r="F70" s="23">
        <f t="shared" si="10"/>
        <v>0.10816709211489836</v>
      </c>
      <c r="H70">
        <f t="shared" si="11"/>
        <v>-4.5034413140049514</v>
      </c>
      <c r="I70">
        <f t="shared" si="12"/>
        <v>-2.2240780982482131</v>
      </c>
      <c r="J70">
        <f t="shared" si="13"/>
        <v>18.499187738698197</v>
      </c>
    </row>
    <row r="71" spans="1:10" x14ac:dyDescent="0.25">
      <c r="A71">
        <v>3.50732</v>
      </c>
      <c r="B71">
        <v>2156.76307</v>
      </c>
      <c r="C71" s="7">
        <f t="shared" si="7"/>
        <v>119.68450000000007</v>
      </c>
      <c r="D71">
        <f t="shared" si="8"/>
        <v>24.497406164178667</v>
      </c>
      <c r="E71">
        <f t="shared" si="9"/>
        <v>1.1358413218832918E-2</v>
      </c>
      <c r="F71" s="23">
        <f t="shared" si="10"/>
        <v>0.10804711534671409</v>
      </c>
      <c r="H71">
        <f t="shared" si="11"/>
        <v>-4.4777965568862568</v>
      </c>
      <c r="I71">
        <f t="shared" si="12"/>
        <v>-2.2251878937783669</v>
      </c>
      <c r="J71">
        <f t="shared" si="13"/>
        <v>18.498077943168045</v>
      </c>
    </row>
    <row r="72" spans="1:10" x14ac:dyDescent="0.25">
      <c r="A72">
        <v>3.5551900000000001</v>
      </c>
      <c r="B72">
        <v>2157.9659700000002</v>
      </c>
      <c r="C72" s="7">
        <f t="shared" si="7"/>
        <v>120.8874000000003</v>
      </c>
      <c r="D72">
        <f t="shared" si="8"/>
        <v>25.01639344262491</v>
      </c>
      <c r="E72">
        <f t="shared" si="9"/>
        <v>1.1592580138149679E-2</v>
      </c>
      <c r="F72" s="23">
        <f t="shared" si="10"/>
        <v>0.10792759026032034</v>
      </c>
      <c r="H72">
        <f t="shared" si="11"/>
        <v>-4.4573900287918056</v>
      </c>
      <c r="I72">
        <f t="shared" si="12"/>
        <v>-2.2262947372696948</v>
      </c>
      <c r="J72">
        <f t="shared" si="13"/>
        <v>18.496971099676717</v>
      </c>
    </row>
    <row r="73" spans="1:10" x14ac:dyDescent="0.25">
      <c r="A73">
        <v>3.6030899999999999</v>
      </c>
      <c r="B73">
        <v>2159.1588900000002</v>
      </c>
      <c r="C73" s="7">
        <f t="shared" si="7"/>
        <v>122.08032000000026</v>
      </c>
      <c r="D73">
        <f t="shared" si="8"/>
        <v>24.539425587463825</v>
      </c>
      <c r="E73">
        <f t="shared" si="9"/>
        <v>1.1365270847419583E-2</v>
      </c>
      <c r="F73" s="23">
        <f t="shared" si="10"/>
        <v>0.10780925259646058</v>
      </c>
      <c r="H73">
        <f t="shared" si="11"/>
        <v>-4.4771929902484837</v>
      </c>
      <c r="I73">
        <f t="shared" si="12"/>
        <v>-2.2273917930545233</v>
      </c>
      <c r="J73">
        <f t="shared" si="13"/>
        <v>18.495874043891888</v>
      </c>
    </row>
    <row r="74" spans="1:10" x14ac:dyDescent="0.25">
      <c r="A74">
        <v>3.6509399999999999</v>
      </c>
      <c r="B74">
        <v>2160.3156199999999</v>
      </c>
      <c r="C74" s="7">
        <f t="shared" si="7"/>
        <v>123.23704999999995</v>
      </c>
      <c r="D74">
        <f t="shared" si="8"/>
        <v>23.681073330600096</v>
      </c>
      <c r="E74">
        <f t="shared" si="9"/>
        <v>1.0961858124508722E-2</v>
      </c>
      <c r="F74" s="23">
        <f t="shared" si="10"/>
        <v>0.10769469074693901</v>
      </c>
      <c r="H74">
        <f t="shared" si="11"/>
        <v>-4.5133334749242948</v>
      </c>
      <c r="I74">
        <f t="shared" si="12"/>
        <v>-2.2284549927207187</v>
      </c>
      <c r="J74">
        <f t="shared" si="13"/>
        <v>18.494810844225693</v>
      </c>
    </row>
    <row r="75" spans="1:10" x14ac:dyDescent="0.25">
      <c r="A75">
        <v>3.7007300000000001</v>
      </c>
      <c r="B75">
        <v>2161.47111</v>
      </c>
      <c r="C75" s="7">
        <f t="shared" si="7"/>
        <v>124.39254000000005</v>
      </c>
      <c r="D75">
        <f t="shared" si="8"/>
        <v>23.979527075443212</v>
      </c>
      <c r="E75">
        <f t="shared" si="9"/>
        <v>1.109407706839219E-2</v>
      </c>
      <c r="F75" s="23">
        <f t="shared" si="10"/>
        <v>0.10758043392557702</v>
      </c>
      <c r="H75">
        <f t="shared" si="11"/>
        <v>-4.5013439105197719</v>
      </c>
      <c r="I75">
        <f t="shared" si="12"/>
        <v>-2.2295164886298657</v>
      </c>
      <c r="J75">
        <f t="shared" si="13"/>
        <v>18.493749348316545</v>
      </c>
    </row>
    <row r="76" spans="1:10" x14ac:dyDescent="0.25">
      <c r="A76">
        <v>3.7486299999999999</v>
      </c>
      <c r="B76">
        <v>2162.6581799999999</v>
      </c>
      <c r="C76" s="7">
        <f t="shared" si="7"/>
        <v>125.57961</v>
      </c>
      <c r="D76">
        <f t="shared" si="8"/>
        <v>24.19753602004814</v>
      </c>
      <c r="E76">
        <f t="shared" si="9"/>
        <v>1.118879360771111E-2</v>
      </c>
      <c r="F76" s="23">
        <f t="shared" si="10"/>
        <v>0.10746324366972168</v>
      </c>
      <c r="H76">
        <f t="shared" si="11"/>
        <v>-4.492842572326226</v>
      </c>
      <c r="I76">
        <f t="shared" si="12"/>
        <v>-2.2306064092335953</v>
      </c>
      <c r="J76">
        <f t="shared" si="13"/>
        <v>18.492659427712816</v>
      </c>
    </row>
    <row r="77" spans="1:10" x14ac:dyDescent="0.25">
      <c r="A77">
        <v>3.7965100000000001</v>
      </c>
      <c r="B77">
        <v>2163.7887500000002</v>
      </c>
      <c r="C77" s="7">
        <f t="shared" si="7"/>
        <v>126.71018000000026</v>
      </c>
      <c r="D77">
        <f t="shared" si="8"/>
        <v>23.627827703748657</v>
      </c>
      <c r="E77">
        <f t="shared" si="9"/>
        <v>1.0919655490282338E-2</v>
      </c>
      <c r="F77" s="23">
        <f t="shared" si="10"/>
        <v>0.10735180916869784</v>
      </c>
      <c r="H77">
        <f t="shared" si="11"/>
        <v>-4.5171908576719861</v>
      </c>
      <c r="I77">
        <f t="shared" si="12"/>
        <v>-2.2316439018072951</v>
      </c>
      <c r="J77">
        <f t="shared" si="13"/>
        <v>18.491621935139115</v>
      </c>
    </row>
    <row r="78" spans="1:10" x14ac:dyDescent="0.25">
      <c r="A78">
        <v>3.84544</v>
      </c>
      <c r="B78">
        <v>2164.9455899999998</v>
      </c>
      <c r="C78" s="7">
        <f t="shared" si="7"/>
        <v>127.86701999999991</v>
      </c>
      <c r="D78">
        <f t="shared" si="8"/>
        <v>23.589335251204382</v>
      </c>
      <c r="E78">
        <f t="shared" si="9"/>
        <v>1.0896040695047854E-2</v>
      </c>
      <c r="F78" s="23">
        <f t="shared" si="10"/>
        <v>0.10723796469243831</v>
      </c>
      <c r="H78">
        <f t="shared" si="11"/>
        <v>-4.5193557947207355</v>
      </c>
      <c r="I78">
        <f t="shared" si="12"/>
        <v>-2.2327049447907674</v>
      </c>
      <c r="J78">
        <f t="shared" si="13"/>
        <v>18.490560892155642</v>
      </c>
    </row>
    <row r="79" spans="1:10" x14ac:dyDescent="0.25">
      <c r="A79">
        <v>3.89384</v>
      </c>
      <c r="B79">
        <v>2166.0846999999999</v>
      </c>
      <c r="C79" s="7">
        <f t="shared" si="7"/>
        <v>129.00612999999998</v>
      </c>
      <c r="D79">
        <f t="shared" si="8"/>
        <v>21.886954839959568</v>
      </c>
      <c r="E79">
        <f t="shared" si="9"/>
        <v>1.0104385502542708E-2</v>
      </c>
      <c r="F79" s="23">
        <f t="shared" si="10"/>
        <v>0.10712604188739085</v>
      </c>
      <c r="H79">
        <f t="shared" si="11"/>
        <v>-4.5947857412034674</v>
      </c>
      <c r="I79">
        <f t="shared" si="12"/>
        <v>-2.2337491762081911</v>
      </c>
      <c r="J79">
        <f t="shared" si="13"/>
        <v>18.489516660738222</v>
      </c>
    </row>
    <row r="80" spans="1:10" x14ac:dyDescent="0.25">
      <c r="A80">
        <v>3.9488500000000002</v>
      </c>
      <c r="B80">
        <v>2167.20892</v>
      </c>
      <c r="C80" s="7">
        <f t="shared" si="7"/>
        <v>130.13035000000013</v>
      </c>
      <c r="D80">
        <f t="shared" si="8"/>
        <v>21.520463320466387</v>
      </c>
      <c r="E80">
        <f t="shared" si="9"/>
        <v>9.930036334690976E-3</v>
      </c>
      <c r="F80" s="23">
        <f t="shared" si="10"/>
        <v>0.10701575380644056</v>
      </c>
      <c r="H80">
        <f t="shared" si="11"/>
        <v>-4.612191141849074</v>
      </c>
      <c r="I80">
        <f t="shared" si="12"/>
        <v>-2.2347792235218806</v>
      </c>
      <c r="J80">
        <f t="shared" si="13"/>
        <v>18.488486613424531</v>
      </c>
    </row>
    <row r="81" spans="1:10" x14ac:dyDescent="0.25">
      <c r="A81">
        <v>3.9974400000000001</v>
      </c>
      <c r="B81">
        <v>2168.3142200000002</v>
      </c>
      <c r="C81" s="7">
        <f t="shared" si="7"/>
        <v>131.23565000000031</v>
      </c>
      <c r="D81">
        <f t="shared" si="8"/>
        <v>23.051929682764698</v>
      </c>
      <c r="E81">
        <f t="shared" si="9"/>
        <v>1.0631268046918356E-2</v>
      </c>
      <c r="F81" s="23">
        <f t="shared" si="10"/>
        <v>0.10690748777222335</v>
      </c>
      <c r="H81">
        <f t="shared" si="11"/>
        <v>-4.5439558042866004</v>
      </c>
      <c r="I81">
        <f t="shared" si="12"/>
        <v>-2.2357914187622092</v>
      </c>
      <c r="J81">
        <f t="shared" si="13"/>
        <v>18.487474418184203</v>
      </c>
    </row>
    <row r="82" spans="1:10" x14ac:dyDescent="0.25">
      <c r="A82">
        <v>4.0478300000000003</v>
      </c>
      <c r="B82">
        <v>2169.4906000000001</v>
      </c>
      <c r="C82" s="7">
        <f t="shared" si="7"/>
        <v>132.41203000000019</v>
      </c>
      <c r="D82">
        <f t="shared" si="8"/>
        <v>22.745871381383687</v>
      </c>
      <c r="E82">
        <f t="shared" si="9"/>
        <v>1.0484429562121027E-2</v>
      </c>
      <c r="F82" s="23">
        <f t="shared" si="10"/>
        <v>0.1067924397186996</v>
      </c>
      <c r="H82">
        <f t="shared" si="11"/>
        <v>-4.5578640212469388</v>
      </c>
      <c r="I82">
        <f t="shared" si="12"/>
        <v>-2.2368681441124654</v>
      </c>
      <c r="J82">
        <f t="shared" si="13"/>
        <v>18.486397692833947</v>
      </c>
    </row>
    <row r="83" spans="1:10" x14ac:dyDescent="0.25">
      <c r="A83">
        <v>4.1003800000000004</v>
      </c>
      <c r="B83">
        <v>2170.6556799999998</v>
      </c>
      <c r="C83" s="7">
        <f t="shared" si="7"/>
        <v>133.57710999999995</v>
      </c>
      <c r="D83">
        <f t="shared" si="8"/>
        <v>22.096669529534449</v>
      </c>
      <c r="E83">
        <f t="shared" si="9"/>
        <v>1.0179721147452759E-2</v>
      </c>
      <c r="F83" s="23">
        <f t="shared" si="10"/>
        <v>0.1066786797384786</v>
      </c>
      <c r="H83">
        <f t="shared" si="11"/>
        <v>-4.5873576604301434</v>
      </c>
      <c r="I83">
        <f t="shared" si="12"/>
        <v>-2.2379339556496807</v>
      </c>
      <c r="J83">
        <f t="shared" si="13"/>
        <v>18.48533188129673</v>
      </c>
    </row>
    <row r="84" spans="1:10" x14ac:dyDescent="0.25">
      <c r="A84">
        <v>4.1526199999999998</v>
      </c>
      <c r="B84">
        <v>2171.80611</v>
      </c>
      <c r="C84" s="7">
        <f t="shared" si="7"/>
        <v>134.72754000000009</v>
      </c>
      <c r="D84">
        <f t="shared" si="8"/>
        <v>21.723255594372457</v>
      </c>
      <c r="E84">
        <f t="shared" si="9"/>
        <v>1.0002391785504487E-2</v>
      </c>
      <c r="F84" s="23">
        <f t="shared" si="10"/>
        <v>0.10656652847297692</v>
      </c>
      <c r="H84">
        <f t="shared" si="11"/>
        <v>-4.6049310360362723</v>
      </c>
      <c r="I84">
        <f t="shared" si="12"/>
        <v>-2.2389858083668659</v>
      </c>
      <c r="J84">
        <f t="shared" si="13"/>
        <v>18.484280028579544</v>
      </c>
    </row>
    <row r="85" spans="1:10" x14ac:dyDescent="0.25">
      <c r="A85">
        <v>4.2062900000000001</v>
      </c>
      <c r="B85">
        <v>2172.9563899999998</v>
      </c>
      <c r="C85" s="7">
        <f t="shared" si="7"/>
        <v>135.87781999999993</v>
      </c>
      <c r="D85">
        <f t="shared" si="8"/>
        <v>21.224499215360648</v>
      </c>
      <c r="E85">
        <f t="shared" si="9"/>
        <v>9.7675679608833048E-3</v>
      </c>
      <c r="F85" s="23">
        <f t="shared" si="10"/>
        <v>0.10645456856312432</v>
      </c>
      <c r="H85">
        <f t="shared" si="11"/>
        <v>-4.6286877732007126</v>
      </c>
      <c r="I85">
        <f t="shared" si="12"/>
        <v>-2.2400369711082044</v>
      </c>
      <c r="J85">
        <f t="shared" si="13"/>
        <v>18.483228865838207</v>
      </c>
    </row>
    <row r="86" spans="1:10" x14ac:dyDescent="0.25">
      <c r="A86">
        <v>4.2609500000000002</v>
      </c>
      <c r="B86">
        <v>2174.10536</v>
      </c>
      <c r="C86" s="7">
        <f t="shared" si="7"/>
        <v>137.02679000000012</v>
      </c>
      <c r="D86">
        <f t="shared" si="8"/>
        <v>20.665985608956454</v>
      </c>
      <c r="E86">
        <f t="shared" si="9"/>
        <v>9.5055124692560687E-3</v>
      </c>
      <c r="F86" s="23">
        <f t="shared" si="10"/>
        <v>0.10634291220817031</v>
      </c>
      <c r="H86">
        <f t="shared" si="11"/>
        <v>-4.6558833887396425</v>
      </c>
      <c r="I86">
        <f t="shared" si="12"/>
        <v>-2.2410863854602567</v>
      </c>
      <c r="J86">
        <f t="shared" si="13"/>
        <v>18.482179451486154</v>
      </c>
    </row>
    <row r="87" spans="1:10" x14ac:dyDescent="0.25">
      <c r="A87">
        <v>4.3188599999999999</v>
      </c>
      <c r="B87">
        <v>2175.2827600000001</v>
      </c>
      <c r="C87" s="7">
        <f t="shared" si="7"/>
        <v>138.20419000000015</v>
      </c>
      <c r="D87">
        <f t="shared" si="8"/>
        <v>20.290044843047333</v>
      </c>
      <c r="E87">
        <f t="shared" si="9"/>
        <v>9.3275436261202813E-3</v>
      </c>
      <c r="F87" s="23">
        <f t="shared" si="10"/>
        <v>0.10622867518645053</v>
      </c>
      <c r="H87">
        <f t="shared" si="11"/>
        <v>-4.6747835757295073</v>
      </c>
      <c r="I87">
        <f t="shared" si="12"/>
        <v>-2.242161195448904</v>
      </c>
      <c r="J87">
        <f t="shared" si="13"/>
        <v>18.481104641497506</v>
      </c>
    </row>
    <row r="88" spans="1:10" x14ac:dyDescent="0.25">
      <c r="A88">
        <v>4.3724499999999997</v>
      </c>
      <c r="B88">
        <v>2176.3676999999998</v>
      </c>
      <c r="C88" s="7">
        <f t="shared" si="7"/>
        <v>139.28912999999989</v>
      </c>
      <c r="D88">
        <f t="shared" si="8"/>
        <v>20.012473436201329</v>
      </c>
      <c r="E88">
        <f t="shared" si="9"/>
        <v>9.1953549192084275E-3</v>
      </c>
      <c r="F88" s="23">
        <f t="shared" si="10"/>
        <v>0.10612357196452744</v>
      </c>
      <c r="H88">
        <f t="shared" si="11"/>
        <v>-4.6890568225181513</v>
      </c>
      <c r="I88">
        <f t="shared" si="12"/>
        <v>-2.2431510906058021</v>
      </c>
      <c r="J88">
        <f t="shared" si="13"/>
        <v>18.480114746340607</v>
      </c>
    </row>
    <row r="89" spans="1:10" x14ac:dyDescent="0.25">
      <c r="A89">
        <v>4.4270899999999997</v>
      </c>
      <c r="B89">
        <v>2177.4487100000001</v>
      </c>
      <c r="C89" s="7">
        <f t="shared" si="7"/>
        <v>140.37014000000022</v>
      </c>
      <c r="D89">
        <f t="shared" si="8"/>
        <v>20.227816177844698</v>
      </c>
      <c r="E89">
        <f t="shared" si="9"/>
        <v>9.2896866341548381E-3</v>
      </c>
      <c r="F89" s="23">
        <f t="shared" si="10"/>
        <v>0.10601900452466299</v>
      </c>
      <c r="H89">
        <f t="shared" si="11"/>
        <v>-4.6788504582479327</v>
      </c>
      <c r="I89">
        <f t="shared" si="12"/>
        <v>-2.2441369129717184</v>
      </c>
      <c r="J89">
        <f t="shared" si="13"/>
        <v>18.479128923974692</v>
      </c>
    </row>
    <row r="90" spans="1:10" x14ac:dyDescent="0.25">
      <c r="A90">
        <v>4.4795100000000003</v>
      </c>
      <c r="B90">
        <v>2178.5332899999999</v>
      </c>
      <c r="C90" s="7">
        <f t="shared" si="7"/>
        <v>141.45471999999995</v>
      </c>
      <c r="D90">
        <f t="shared" si="8"/>
        <v>21.782604432238646</v>
      </c>
      <c r="E90">
        <f t="shared" si="9"/>
        <v>9.9987475666431739E-3</v>
      </c>
      <c r="F90" s="23">
        <f t="shared" si="10"/>
        <v>0.10591424699793653</v>
      </c>
      <c r="H90">
        <f t="shared" si="11"/>
        <v>-4.6052954371673751</v>
      </c>
      <c r="I90">
        <f t="shared" si="12"/>
        <v>-2.2451255028650507</v>
      </c>
      <c r="J90">
        <f t="shared" si="13"/>
        <v>18.47814033408136</v>
      </c>
    </row>
    <row r="91" spans="1:10" x14ac:dyDescent="0.25">
      <c r="A91">
        <v>4.5290699999999999</v>
      </c>
      <c r="B91">
        <v>2179.6700999999998</v>
      </c>
      <c r="C91" s="7">
        <f t="shared" si="7"/>
        <v>142.59152999999992</v>
      </c>
      <c r="D91">
        <f t="shared" si="8"/>
        <v>22.568025141930971</v>
      </c>
      <c r="E91">
        <f t="shared" si="9"/>
        <v>1.0353871965271705E-2</v>
      </c>
      <c r="F91" s="23">
        <f t="shared" si="10"/>
        <v>0.10580461125233863</v>
      </c>
      <c r="H91">
        <f t="shared" si="11"/>
        <v>-4.5703947263050084</v>
      </c>
      <c r="I91">
        <f t="shared" si="12"/>
        <v>-2.246161175892043</v>
      </c>
      <c r="J91">
        <f t="shared" si="13"/>
        <v>18.477104661054369</v>
      </c>
    </row>
    <row r="92" spans="1:10" x14ac:dyDescent="0.25">
      <c r="A92">
        <v>4.5781499999999999</v>
      </c>
      <c r="B92">
        <v>2180.7593999999999</v>
      </c>
      <c r="C92" s="7">
        <f t="shared" si="7"/>
        <v>143.68083000000001</v>
      </c>
      <c r="D92">
        <f t="shared" si="8"/>
        <v>21.37272367379456</v>
      </c>
      <c r="E92">
        <f t="shared" si="9"/>
        <v>9.8005876640011556E-3</v>
      </c>
      <c r="F92" s="23">
        <f t="shared" si="10"/>
        <v>0.1056997170799041</v>
      </c>
      <c r="H92">
        <f t="shared" si="11"/>
        <v>-4.6253129293890787</v>
      </c>
      <c r="I92">
        <f t="shared" si="12"/>
        <v>-2.2471530627424117</v>
      </c>
      <c r="J92">
        <f t="shared" si="13"/>
        <v>18.476112774204001</v>
      </c>
    </row>
    <row r="93" spans="1:10" x14ac:dyDescent="0.25">
      <c r="A93">
        <v>4.6301100000000002</v>
      </c>
      <c r="B93">
        <v>2181.8296</v>
      </c>
      <c r="C93" s="7">
        <f t="shared" si="7"/>
        <v>144.75103000000013</v>
      </c>
      <c r="D93">
        <f t="shared" si="8"/>
        <v>20.583268858801372</v>
      </c>
      <c r="E93">
        <f t="shared" si="9"/>
        <v>9.4339488559516162E-3</v>
      </c>
      <c r="F93" s="23">
        <f t="shared" si="10"/>
        <v>0.10559681398042153</v>
      </c>
      <c r="H93">
        <f t="shared" si="11"/>
        <v>-4.6634405153822058</v>
      </c>
      <c r="I93">
        <f t="shared" si="12"/>
        <v>-2.2481270788050667</v>
      </c>
      <c r="J93">
        <f t="shared" si="13"/>
        <v>18.475138758141345</v>
      </c>
    </row>
    <row r="94" spans="1:10" x14ac:dyDescent="0.25">
      <c r="A94">
        <v>4.6815499999999997</v>
      </c>
      <c r="B94">
        <v>2182.88771</v>
      </c>
      <c r="C94" s="7">
        <f t="shared" si="7"/>
        <v>145.80914000000007</v>
      </c>
      <c r="D94">
        <f t="shared" si="8"/>
        <v>20.304917709667858</v>
      </c>
      <c r="E94">
        <f t="shared" si="9"/>
        <v>9.3018608408711317E-3</v>
      </c>
      <c r="F94" s="23">
        <f t="shared" si="10"/>
        <v>0.10549522103831672</v>
      </c>
      <c r="H94">
        <f t="shared" si="11"/>
        <v>-4.6775408084220933</v>
      </c>
      <c r="I94">
        <f t="shared" si="12"/>
        <v>-2.2490896253070187</v>
      </c>
      <c r="J94">
        <f t="shared" si="13"/>
        <v>18.474176211639392</v>
      </c>
    </row>
    <row r="95" spans="1:10" x14ac:dyDescent="0.25">
      <c r="A95">
        <v>4.7315800000000001</v>
      </c>
      <c r="B95">
        <v>2183.88994</v>
      </c>
      <c r="C95" s="7">
        <f t="shared" si="7"/>
        <v>146.81137000000012</v>
      </c>
      <c r="D95">
        <f t="shared" si="8"/>
        <v>20.157145661561902</v>
      </c>
      <c r="E95">
        <f t="shared" si="9"/>
        <v>9.2299274301166946E-3</v>
      </c>
      <c r="F95" s="23">
        <f t="shared" si="10"/>
        <v>0.1053991284795015</v>
      </c>
      <c r="H95">
        <f t="shared" si="11"/>
        <v>-4.6853040928908429</v>
      </c>
      <c r="I95">
        <f t="shared" si="12"/>
        <v>-2.2500009116044923</v>
      </c>
      <c r="J95">
        <f t="shared" si="13"/>
        <v>18.473264925341919</v>
      </c>
    </row>
    <row r="96" spans="1:10" x14ac:dyDescent="0.25">
      <c r="A96">
        <v>4.7834300000000001</v>
      </c>
      <c r="B96">
        <v>2184.9413199999999</v>
      </c>
      <c r="C96" s="7">
        <f t="shared" si="7"/>
        <v>147.86275000000001</v>
      </c>
      <c r="D96">
        <f t="shared" si="8"/>
        <v>20.100423647217301</v>
      </c>
      <c r="E96">
        <f t="shared" si="9"/>
        <v>9.1995256180231431E-3</v>
      </c>
      <c r="F96" s="23">
        <f t="shared" si="10"/>
        <v>0.10529846452206426</v>
      </c>
      <c r="H96">
        <f t="shared" si="11"/>
        <v>-4.6886033595149268</v>
      </c>
      <c r="I96">
        <f t="shared" si="12"/>
        <v>-2.2509564418852364</v>
      </c>
      <c r="J96">
        <f t="shared" si="13"/>
        <v>18.472309395061174</v>
      </c>
    </row>
    <row r="97" spans="1:10" x14ac:dyDescent="0.25">
      <c r="A97">
        <v>4.8354400000000002</v>
      </c>
      <c r="B97">
        <v>2185.97757</v>
      </c>
      <c r="C97" s="7">
        <f t="shared" si="7"/>
        <v>148.89900000000011</v>
      </c>
      <c r="D97">
        <f t="shared" si="8"/>
        <v>19.761913930875526</v>
      </c>
      <c r="E97">
        <f t="shared" si="9"/>
        <v>9.0403095631377065E-3</v>
      </c>
      <c r="F97" s="23">
        <f t="shared" si="10"/>
        <v>0.10519939023119726</v>
      </c>
      <c r="H97">
        <f t="shared" si="11"/>
        <v>-4.7060618614544314</v>
      </c>
      <c r="I97">
        <f t="shared" si="12"/>
        <v>-2.2518977749767211</v>
      </c>
      <c r="J97">
        <f t="shared" si="13"/>
        <v>18.471368061969692</v>
      </c>
    </row>
    <row r="98" spans="1:10" x14ac:dyDescent="0.25">
      <c r="A98">
        <v>4.8872999999999998</v>
      </c>
      <c r="B98">
        <v>2186.9939899999999</v>
      </c>
      <c r="C98" s="7">
        <f t="shared" si="7"/>
        <v>149.91542000000004</v>
      </c>
      <c r="D98">
        <f t="shared" si="8"/>
        <v>18.161322921449429</v>
      </c>
      <c r="E98">
        <f t="shared" si="9"/>
        <v>8.304239977106399E-3</v>
      </c>
      <c r="F98" s="23">
        <f t="shared" si="10"/>
        <v>0.1051023476357735</v>
      </c>
      <c r="H98">
        <f t="shared" si="11"/>
        <v>-4.7909890539990041</v>
      </c>
      <c r="I98">
        <f t="shared" si="12"/>
        <v>-2.252820664186252</v>
      </c>
      <c r="J98">
        <f t="shared" si="13"/>
        <v>18.470445172760158</v>
      </c>
    </row>
    <row r="99" spans="1:10" x14ac:dyDescent="0.25">
      <c r="A99">
        <v>4.9442899999999996</v>
      </c>
      <c r="B99">
        <v>2187.9544299999998</v>
      </c>
      <c r="C99" s="7">
        <f t="shared" si="7"/>
        <v>150.87585999999988</v>
      </c>
      <c r="D99">
        <f t="shared" si="8"/>
        <v>19.891531961792925</v>
      </c>
      <c r="E99">
        <f t="shared" si="9"/>
        <v>9.0913831152291992E-3</v>
      </c>
      <c r="F99" s="23">
        <f t="shared" si="10"/>
        <v>0.10501077306256834</v>
      </c>
      <c r="H99">
        <f t="shared" si="11"/>
        <v>-4.7004282244765863</v>
      </c>
      <c r="I99">
        <f t="shared" si="12"/>
        <v>-2.2536923334918058</v>
      </c>
      <c r="J99">
        <f t="shared" si="13"/>
        <v>18.469573503454605</v>
      </c>
    </row>
    <row r="100" spans="1:10" x14ac:dyDescent="0.25">
      <c r="A100">
        <v>4.9961799999999998</v>
      </c>
      <c r="B100">
        <v>2189.15978</v>
      </c>
      <c r="C100" s="7">
        <f t="shared" si="7"/>
        <v>152.08121000000006</v>
      </c>
      <c r="D100">
        <f t="shared" si="8"/>
        <v>442.5214601085292</v>
      </c>
      <c r="E100">
        <f t="shared" si="9"/>
        <v>0.20214214793793131</v>
      </c>
      <c r="F100" s="23">
        <f t="shared" si="10"/>
        <v>0.10489601643821056</v>
      </c>
      <c r="H100">
        <f t="shared" si="11"/>
        <v>-1.5987841264005289</v>
      </c>
      <c r="I100">
        <f t="shared" si="12"/>
        <v>-2.2547857391511816</v>
      </c>
      <c r="J100">
        <f t="shared" si="13"/>
        <v>18.468480097795229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5EE4-9313-4F55-9DC7-838300315EB0}">
  <dimension ref="A1:J100"/>
  <sheetViews>
    <sheetView zoomScaleNormal="100" workbookViewId="0">
      <pane ySplit="1" topLeftCell="A2" activePane="bottomLeft" state="frozen"/>
      <selection pane="bottomLeft" activeCell="B13" sqref="B13"/>
    </sheetView>
  </sheetViews>
  <sheetFormatPr defaultRowHeight="15" x14ac:dyDescent="0.25"/>
  <cols>
    <col min="2" max="2" width="13.5703125" customWidth="1"/>
    <col min="3" max="3" width="20.85546875" style="7" bestFit="1" customWidth="1"/>
    <col min="5" max="5" width="13.5703125" customWidth="1"/>
    <col min="6" max="6" width="18.7109375" style="23" bestFit="1" customWidth="1"/>
    <col min="8" max="8" width="14.5703125" customWidth="1"/>
    <col min="9" max="9" width="17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3374.6000800000002</v>
      </c>
      <c r="C2" s="7">
        <f>B2-$B$2</f>
        <v>0</v>
      </c>
    </row>
    <row r="3" spans="1:10" x14ac:dyDescent="0.25">
      <c r="A3">
        <v>5.5E-2</v>
      </c>
      <c r="B3">
        <v>3379.1376</v>
      </c>
      <c r="C3" s="7">
        <f t="shared" ref="C3:C66" si="0">B3-$B$2</f>
        <v>4.5375199999998586</v>
      </c>
      <c r="D3" s="5">
        <f>(B4-B2)/(A4-A2)</f>
        <v>89.638983977216753</v>
      </c>
      <c r="E3" s="5">
        <f>(1/B3)*D3</f>
        <v>2.6527177815196621E-2</v>
      </c>
      <c r="F3" s="23">
        <f>((0.032)/((0.0000008*B3*0.000000001)+(0.0000000245*0.000000001*B3^2)))*10^-9</f>
        <v>0.11329106020383081</v>
      </c>
      <c r="H3">
        <f>LN(E3)</f>
        <v>-3.629585493603765</v>
      </c>
      <c r="I3">
        <f>LN((0.032)/((0.0000008*B3)+(0.0000000245*B3^2)))</f>
        <v>-2.1777950178226648</v>
      </c>
      <c r="J3">
        <f>LN(F3*10^9)</f>
        <v>18.545470819123747</v>
      </c>
    </row>
    <row r="4" spans="1:10" x14ac:dyDescent="0.25">
      <c r="A4">
        <v>0.10428999999999999</v>
      </c>
      <c r="B4">
        <v>3383.9484400000001</v>
      </c>
      <c r="C4" s="7">
        <f t="shared" si="0"/>
        <v>9.3483599999999569</v>
      </c>
      <c r="D4">
        <f t="shared" ref="D4:D67" si="1">(B5-B3)/(A5-A3)</f>
        <v>84.82791033983878</v>
      </c>
      <c r="E4">
        <f t="shared" ref="E4:E67" si="2">(1/B4)*D4</f>
        <v>2.5067731333352931E-2</v>
      </c>
      <c r="F4" s="23">
        <f t="shared" ref="F4:F67" si="3">((0.032)/((0.0000008*B4*0.000000001)+(0.0000000245*0.000000001*B4^2)))*10^-9</f>
        <v>0.11297070248906933</v>
      </c>
      <c r="H4">
        <f t="shared" ref="H4:H67" si="4">LN(E4)</f>
        <v>-3.6861738641913848</v>
      </c>
      <c r="I4">
        <f>LN((0.032)/((0.0000008*B4)+(0.0000000245*B4^2)))</f>
        <v>-2.180626763894312</v>
      </c>
      <c r="J4">
        <f t="shared" ref="J4:J67" si="5">LN(F4*10^9)</f>
        <v>18.542639073052101</v>
      </c>
    </row>
    <row r="5" spans="1:10" x14ac:dyDescent="0.25">
      <c r="A5">
        <v>0.16564000000000001</v>
      </c>
      <c r="B5">
        <v>3388.5229599999998</v>
      </c>
      <c r="C5" s="7">
        <f t="shared" si="0"/>
        <v>13.922879999999623</v>
      </c>
      <c r="D5">
        <f t="shared" si="1"/>
        <v>80.458454281568322</v>
      </c>
      <c r="E5">
        <f t="shared" si="2"/>
        <v>2.3744402865597914E-2</v>
      </c>
      <c r="F5" s="23">
        <f t="shared" si="3"/>
        <v>0.11266734020853109</v>
      </c>
      <c r="H5">
        <f t="shared" si="4"/>
        <v>-3.740408445092676</v>
      </c>
      <c r="I5">
        <f t="shared" ref="I5:I67" si="6">LN((0.032)/((0.0000008*B5)+(0.0000000245*B5^2)))</f>
        <v>-2.1833156940028688</v>
      </c>
      <c r="J5">
        <f t="shared" si="5"/>
        <v>18.539950142943542</v>
      </c>
    </row>
    <row r="6" spans="1:10" x14ac:dyDescent="0.25">
      <c r="A6">
        <v>0.21453</v>
      </c>
      <c r="B6">
        <v>3392.8181800000002</v>
      </c>
      <c r="C6" s="7">
        <f t="shared" si="0"/>
        <v>18.218100000000049</v>
      </c>
      <c r="D6">
        <f t="shared" si="1"/>
        <v>82.28913443830703</v>
      </c>
      <c r="E6">
        <f t="shared" si="2"/>
        <v>2.4253918150812029E-2</v>
      </c>
      <c r="F6" s="23">
        <f t="shared" si="3"/>
        <v>0.11238361083289064</v>
      </c>
      <c r="H6">
        <f t="shared" si="4"/>
        <v>-3.719177101420831</v>
      </c>
      <c r="I6">
        <f t="shared" si="6"/>
        <v>-2.1858371632492966</v>
      </c>
      <c r="J6">
        <f t="shared" si="5"/>
        <v>18.537428673697114</v>
      </c>
    </row>
    <row r="7" spans="1:10" x14ac:dyDescent="0.25">
      <c r="A7">
        <v>0.26880999999999999</v>
      </c>
      <c r="B7">
        <v>3397.0127299999999</v>
      </c>
      <c r="C7" s="7">
        <f t="shared" si="0"/>
        <v>22.412649999999758</v>
      </c>
      <c r="D7">
        <f t="shared" si="1"/>
        <v>78.71799471299083</v>
      </c>
      <c r="E7">
        <f t="shared" si="2"/>
        <v>2.3172711134641765E-2</v>
      </c>
      <c r="F7" s="23">
        <f t="shared" si="3"/>
        <v>0.11210756454884621</v>
      </c>
      <c r="H7">
        <f t="shared" si="4"/>
        <v>-3.7647799368244965</v>
      </c>
      <c r="I7">
        <f t="shared" si="6"/>
        <v>-2.188296470816347</v>
      </c>
      <c r="J7">
        <f t="shared" si="5"/>
        <v>18.534969366130063</v>
      </c>
    </row>
    <row r="8" spans="1:10" x14ac:dyDescent="0.25">
      <c r="A8">
        <v>0.32045000000000001</v>
      </c>
      <c r="B8">
        <v>3401.1559900000002</v>
      </c>
      <c r="C8" s="7">
        <f t="shared" si="0"/>
        <v>26.55591000000004</v>
      </c>
      <c r="D8">
        <f t="shared" si="1"/>
        <v>79.903311128528628</v>
      </c>
      <c r="E8">
        <f t="shared" si="2"/>
        <v>2.3492986315081836E-2</v>
      </c>
      <c r="F8" s="23">
        <f t="shared" si="3"/>
        <v>0.11183589099251494</v>
      </c>
      <c r="H8">
        <f t="shared" si="4"/>
        <v>-3.7510533570558531</v>
      </c>
      <c r="I8">
        <f t="shared" si="6"/>
        <v>-2.1907227412241896</v>
      </c>
      <c r="J8">
        <f t="shared" si="5"/>
        <v>18.532543095722222</v>
      </c>
    </row>
    <row r="9" spans="1:10" x14ac:dyDescent="0.25">
      <c r="A9">
        <v>0.37089</v>
      </c>
      <c r="B9">
        <v>3405.1692600000001</v>
      </c>
      <c r="C9" s="7">
        <f t="shared" si="0"/>
        <v>30.56917999999996</v>
      </c>
      <c r="D9">
        <f t="shared" si="1"/>
        <v>77.32978511738844</v>
      </c>
      <c r="E9">
        <f t="shared" si="2"/>
        <v>2.2709527548533209E-2</v>
      </c>
      <c r="F9" s="23">
        <f t="shared" si="3"/>
        <v>0.11157368133939947</v>
      </c>
      <c r="H9">
        <f t="shared" si="4"/>
        <v>-3.7849707267564017</v>
      </c>
      <c r="I9">
        <f t="shared" si="6"/>
        <v>-2.1930700871393816</v>
      </c>
      <c r="J9">
        <f t="shared" si="5"/>
        <v>18.530195749807028</v>
      </c>
    </row>
    <row r="10" spans="1:10" x14ac:dyDescent="0.25">
      <c r="A10">
        <v>0.42097000000000001</v>
      </c>
      <c r="B10">
        <v>3408.9291800000001</v>
      </c>
      <c r="C10" s="7">
        <f t="shared" si="0"/>
        <v>34.329099999999926</v>
      </c>
      <c r="D10">
        <f t="shared" si="1"/>
        <v>73.980520122611665</v>
      </c>
      <c r="E10">
        <f t="shared" si="2"/>
        <v>2.1701982122905722E-2</v>
      </c>
      <c r="F10" s="23">
        <f t="shared" si="3"/>
        <v>0.1113288602636178</v>
      </c>
      <c r="H10">
        <f t="shared" si="4"/>
        <v>-3.8303516805377678</v>
      </c>
      <c r="I10">
        <f t="shared" si="6"/>
        <v>-2.1952667527535685</v>
      </c>
      <c r="J10">
        <f t="shared" si="5"/>
        <v>18.527999084192842</v>
      </c>
    </row>
    <row r="11" spans="1:10" x14ac:dyDescent="0.25">
      <c r="A11">
        <v>0.47202</v>
      </c>
      <c r="B11">
        <v>3412.6509099999998</v>
      </c>
      <c r="C11" s="7">
        <f t="shared" si="0"/>
        <v>38.050829999999678</v>
      </c>
      <c r="D11">
        <f t="shared" si="1"/>
        <v>68.639359523365243</v>
      </c>
      <c r="E11">
        <f t="shared" si="2"/>
        <v>2.0113208568222775E-2</v>
      </c>
      <c r="F11" s="23">
        <f t="shared" si="3"/>
        <v>0.11108731857990538</v>
      </c>
      <c r="H11">
        <f t="shared" si="4"/>
        <v>-3.9063785370431727</v>
      </c>
      <c r="I11">
        <f t="shared" si="6"/>
        <v>-2.1974387330467682</v>
      </c>
      <c r="J11">
        <f t="shared" si="5"/>
        <v>18.525827103899644</v>
      </c>
    </row>
    <row r="12" spans="1:10" x14ac:dyDescent="0.25">
      <c r="A12">
        <v>0.52839000000000003</v>
      </c>
      <c r="B12">
        <v>3416.30242</v>
      </c>
      <c r="C12" s="7">
        <f t="shared" si="0"/>
        <v>41.702339999999822</v>
      </c>
      <c r="D12">
        <f t="shared" si="1"/>
        <v>72.053323176541241</v>
      </c>
      <c r="E12">
        <f t="shared" si="2"/>
        <v>2.1091026003646728E-2</v>
      </c>
      <c r="F12" s="23">
        <f t="shared" si="3"/>
        <v>0.11085109737376807</v>
      </c>
      <c r="H12">
        <f t="shared" si="4"/>
        <v>-3.8589076368532083</v>
      </c>
      <c r="I12">
        <f t="shared" si="6"/>
        <v>-2.1995674433407788</v>
      </c>
      <c r="J12">
        <f t="shared" si="5"/>
        <v>18.523698393605631</v>
      </c>
    </row>
    <row r="13" spans="1:10" x14ac:dyDescent="0.25">
      <c r="A13">
        <v>0.57704</v>
      </c>
      <c r="B13">
        <v>3420.2179500000002</v>
      </c>
      <c r="C13" s="7">
        <f t="shared" si="0"/>
        <v>45.617870000000039</v>
      </c>
      <c r="D13">
        <f t="shared" si="1"/>
        <v>79.274557906574287</v>
      </c>
      <c r="E13">
        <f t="shared" si="2"/>
        <v>2.3178218191204535E-2</v>
      </c>
      <c r="F13" s="23">
        <f t="shared" si="3"/>
        <v>0.1105986325374959</v>
      </c>
      <c r="H13">
        <f t="shared" si="4"/>
        <v>-3.7645423123941439</v>
      </c>
      <c r="I13">
        <f t="shared" si="6"/>
        <v>-2.2018475540074456</v>
      </c>
      <c r="J13">
        <f t="shared" si="5"/>
        <v>18.521418282938967</v>
      </c>
    </row>
    <row r="14" spans="1:10" x14ac:dyDescent="0.25">
      <c r="A14">
        <v>0.62622</v>
      </c>
      <c r="B14">
        <v>3424.0578500000001</v>
      </c>
      <c r="C14" s="7">
        <f t="shared" si="0"/>
        <v>49.457769999999982</v>
      </c>
      <c r="D14">
        <f t="shared" si="1"/>
        <v>75.603622327790177</v>
      </c>
      <c r="E14">
        <f t="shared" si="2"/>
        <v>2.2080124121673404E-2</v>
      </c>
      <c r="F14" s="23">
        <f t="shared" si="3"/>
        <v>0.11035188089654313</v>
      </c>
      <c r="H14">
        <f t="shared" si="4"/>
        <v>-3.8130774361364428</v>
      </c>
      <c r="I14">
        <f t="shared" si="6"/>
        <v>-2.2040811015987072</v>
      </c>
      <c r="J14">
        <f t="shared" si="5"/>
        <v>18.519184735347704</v>
      </c>
    </row>
    <row r="15" spans="1:10" x14ac:dyDescent="0.25">
      <c r="A15">
        <v>0.67808000000000002</v>
      </c>
      <c r="B15">
        <v>3427.8569400000001</v>
      </c>
      <c r="C15" s="7">
        <f t="shared" si="0"/>
        <v>53.256859999999961</v>
      </c>
      <c r="D15">
        <f t="shared" si="1"/>
        <v>72.990292204638138</v>
      </c>
      <c r="E15">
        <f t="shared" si="2"/>
        <v>2.1293272584659888E-2</v>
      </c>
      <c r="F15" s="23">
        <f t="shared" si="3"/>
        <v>0.11010856347296624</v>
      </c>
      <c r="H15">
        <f t="shared" si="4"/>
        <v>-3.8493640972508412</v>
      </c>
      <c r="I15">
        <f t="shared" si="6"/>
        <v>-2.206288459232121</v>
      </c>
      <c r="J15">
        <f t="shared" si="5"/>
        <v>18.516977377714291</v>
      </c>
    </row>
    <row r="16" spans="1:10" x14ac:dyDescent="0.25">
      <c r="A16">
        <v>0.72923000000000004</v>
      </c>
      <c r="B16">
        <v>3431.5765799999999</v>
      </c>
      <c r="C16" s="7">
        <f t="shared" si="0"/>
        <v>56.97649999999976</v>
      </c>
      <c r="D16">
        <f t="shared" si="1"/>
        <v>72.139598362252769</v>
      </c>
      <c r="E16">
        <f t="shared" si="2"/>
        <v>2.102229009916275E-2</v>
      </c>
      <c r="F16" s="23">
        <f t="shared" si="3"/>
        <v>0.1098711133700859</v>
      </c>
      <c r="H16">
        <f t="shared" si="4"/>
        <v>-3.862171970887267</v>
      </c>
      <c r="I16">
        <f t="shared" si="6"/>
        <v>-2.2084472967984752</v>
      </c>
      <c r="J16">
        <f t="shared" si="5"/>
        <v>18.514818540147935</v>
      </c>
    </row>
    <row r="17" spans="1:10" x14ac:dyDescent="0.25">
      <c r="A17">
        <v>0.78066000000000002</v>
      </c>
      <c r="B17">
        <v>3435.25702</v>
      </c>
      <c r="C17" s="7">
        <f t="shared" si="0"/>
        <v>60.65693999999985</v>
      </c>
      <c r="D17">
        <f t="shared" si="1"/>
        <v>72.020325604343711</v>
      </c>
      <c r="E17">
        <f t="shared" si="2"/>
        <v>2.0965047210454058E-2</v>
      </c>
      <c r="F17" s="23">
        <f t="shared" si="3"/>
        <v>0.10963692086998911</v>
      </c>
      <c r="H17">
        <f t="shared" si="4"/>
        <v>-3.8648986464919699</v>
      </c>
      <c r="I17">
        <f t="shared" si="6"/>
        <v>-2.2105810919442033</v>
      </c>
      <c r="J17">
        <f t="shared" si="5"/>
        <v>18.512684745002208</v>
      </c>
    </row>
    <row r="18" spans="1:10" x14ac:dyDescent="0.25">
      <c r="A18">
        <v>0.83057999999999998</v>
      </c>
      <c r="B18">
        <v>3438.8758400000002</v>
      </c>
      <c r="C18" s="7">
        <f t="shared" si="0"/>
        <v>64.275759999999991</v>
      </c>
      <c r="D18">
        <f t="shared" si="1"/>
        <v>73.124810049641908</v>
      </c>
      <c r="E18">
        <f t="shared" si="2"/>
        <v>2.1264161153792021E-2</v>
      </c>
      <c r="F18" s="23">
        <f t="shared" si="3"/>
        <v>0.10940737867740029</v>
      </c>
      <c r="H18">
        <f t="shared" si="4"/>
        <v>-3.8507321983251419</v>
      </c>
      <c r="I18">
        <f t="shared" si="6"/>
        <v>-2.2126769444917196</v>
      </c>
      <c r="J18">
        <f t="shared" si="5"/>
        <v>18.510588892454692</v>
      </c>
    </row>
    <row r="19" spans="1:10" x14ac:dyDescent="0.25">
      <c r="A19">
        <v>0.87936999999999999</v>
      </c>
      <c r="B19">
        <v>3442.4751700000002</v>
      </c>
      <c r="C19" s="7">
        <f t="shared" si="0"/>
        <v>67.87509</v>
      </c>
      <c r="D19">
        <f t="shared" si="1"/>
        <v>72.490724784591904</v>
      </c>
      <c r="E19">
        <f t="shared" si="2"/>
        <v>2.1057733521602104E-2</v>
      </c>
      <c r="F19" s="23">
        <f t="shared" si="3"/>
        <v>0.10917978706171476</v>
      </c>
      <c r="H19">
        <f t="shared" si="4"/>
        <v>-3.8604873981246417</v>
      </c>
      <c r="I19">
        <f t="shared" si="6"/>
        <v>-2.21475933297193</v>
      </c>
      <c r="J19">
        <f t="shared" si="5"/>
        <v>18.50850650397448</v>
      </c>
    </row>
    <row r="20" spans="1:10" x14ac:dyDescent="0.25">
      <c r="A20">
        <v>0.92923</v>
      </c>
      <c r="B20">
        <v>3446.0270500000001</v>
      </c>
      <c r="C20" s="7">
        <f t="shared" si="0"/>
        <v>71.426969999999983</v>
      </c>
      <c r="D20">
        <f t="shared" si="1"/>
        <v>70.474686716790941</v>
      </c>
      <c r="E20">
        <f t="shared" si="2"/>
        <v>2.0450996377637528E-2</v>
      </c>
      <c r="F20" s="23">
        <f t="shared" si="3"/>
        <v>0.10895589126297613</v>
      </c>
      <c r="H20">
        <f t="shared" si="4"/>
        <v>-3.8897236750573727</v>
      </c>
      <c r="I20">
        <f t="shared" si="6"/>
        <v>-2.2168121459650512</v>
      </c>
      <c r="J20">
        <f t="shared" si="5"/>
        <v>18.50645369098136</v>
      </c>
    </row>
    <row r="21" spans="1:10" x14ac:dyDescent="0.25">
      <c r="A21">
        <v>0.97911999999999999</v>
      </c>
      <c r="B21">
        <v>3449.5050200000001</v>
      </c>
      <c r="C21" s="7">
        <f t="shared" si="0"/>
        <v>74.904939999999897</v>
      </c>
      <c r="D21">
        <f t="shared" si="1"/>
        <v>71.005420885751903</v>
      </c>
      <c r="E21">
        <f t="shared" si="2"/>
        <v>2.0584234687025301E-2</v>
      </c>
      <c r="F21" s="23">
        <f t="shared" si="3"/>
        <v>0.1087373211539466</v>
      </c>
      <c r="H21">
        <f t="shared" si="4"/>
        <v>-3.8832298026381666</v>
      </c>
      <c r="I21">
        <f t="shared" si="6"/>
        <v>-2.218820202900293</v>
      </c>
      <c r="J21">
        <f t="shared" si="5"/>
        <v>18.504445634046117</v>
      </c>
    </row>
    <row r="22" spans="1:10" x14ac:dyDescent="0.25">
      <c r="A22">
        <v>1.0269999999999999</v>
      </c>
      <c r="B22">
        <v>3452.9692500000001</v>
      </c>
      <c r="C22" s="7">
        <f t="shared" si="0"/>
        <v>78.36916999999994</v>
      </c>
      <c r="D22">
        <f t="shared" si="1"/>
        <v>69.879646556976525</v>
      </c>
      <c r="E22">
        <f t="shared" si="2"/>
        <v>2.0237552522941384E-2</v>
      </c>
      <c r="F22" s="23">
        <f t="shared" si="3"/>
        <v>0.10852026767580406</v>
      </c>
      <c r="H22">
        <f t="shared" si="4"/>
        <v>-3.9002153646541968</v>
      </c>
      <c r="I22">
        <f t="shared" si="6"/>
        <v>-2.2208183245910198</v>
      </c>
      <c r="J22">
        <f t="shared" si="5"/>
        <v>18.502447512355392</v>
      </c>
    </row>
    <row r="23" spans="1:10" x14ac:dyDescent="0.25">
      <c r="A23">
        <v>1.07758</v>
      </c>
      <c r="B23">
        <v>3456.38537</v>
      </c>
      <c r="C23" s="7">
        <f t="shared" si="0"/>
        <v>81.785289999999804</v>
      </c>
      <c r="D23">
        <f t="shared" si="1"/>
        <v>67.843869538957975</v>
      </c>
      <c r="E23">
        <f t="shared" si="2"/>
        <v>1.9628560555722402E-2</v>
      </c>
      <c r="F23" s="23">
        <f t="shared" si="3"/>
        <v>0.10830686436504759</v>
      </c>
      <c r="H23">
        <f t="shared" si="4"/>
        <v>-3.9307696021790721</v>
      </c>
      <c r="I23">
        <f t="shared" si="6"/>
        <v>-2.2227867441117093</v>
      </c>
      <c r="J23">
        <f t="shared" si="5"/>
        <v>18.500479092834702</v>
      </c>
    </row>
    <row r="24" spans="1:10" x14ac:dyDescent="0.25">
      <c r="A24">
        <v>1.1263399999999999</v>
      </c>
      <c r="B24">
        <v>3459.7088600000002</v>
      </c>
      <c r="C24" s="7">
        <f t="shared" si="0"/>
        <v>85.108780000000024</v>
      </c>
      <c r="D24">
        <f t="shared" si="1"/>
        <v>65.994020926755852</v>
      </c>
      <c r="E24">
        <f t="shared" si="2"/>
        <v>1.9075021511132544E-2</v>
      </c>
      <c r="F24" s="23">
        <f t="shared" si="3"/>
        <v>0.10809985114599929</v>
      </c>
      <c r="H24">
        <f t="shared" si="4"/>
        <v>-3.9593755740988819</v>
      </c>
      <c r="I24">
        <f t="shared" si="6"/>
        <v>-2.2246999313407039</v>
      </c>
      <c r="J24">
        <f t="shared" si="5"/>
        <v>18.498565905605705</v>
      </c>
    </row>
    <row r="25" spans="1:10" x14ac:dyDescent="0.25">
      <c r="A25">
        <v>1.1779299999999999</v>
      </c>
      <c r="B25">
        <v>3463.0078699999999</v>
      </c>
      <c r="C25" s="7">
        <f t="shared" si="0"/>
        <v>88.40778999999975</v>
      </c>
      <c r="D25">
        <f t="shared" si="1"/>
        <v>58.949732142853605</v>
      </c>
      <c r="E25">
        <f t="shared" si="2"/>
        <v>1.7022696556232085E-2</v>
      </c>
      <c r="F25" s="23">
        <f t="shared" si="3"/>
        <v>0.10789494915733809</v>
      </c>
      <c r="H25">
        <f t="shared" si="4"/>
        <v>-4.0732077338251118</v>
      </c>
      <c r="I25">
        <f t="shared" si="6"/>
        <v>-2.2265972182183407</v>
      </c>
      <c r="J25">
        <f t="shared" si="5"/>
        <v>18.496668618728069</v>
      </c>
    </row>
    <row r="26" spans="1:10" x14ac:dyDescent="0.25">
      <c r="A26">
        <v>1.23834</v>
      </c>
      <c r="B26">
        <v>3466.3112299999998</v>
      </c>
      <c r="C26" s="7">
        <f t="shared" si="0"/>
        <v>91.711149999999634</v>
      </c>
      <c r="D26">
        <f t="shared" si="1"/>
        <v>56.629273781700505</v>
      </c>
      <c r="E26">
        <f t="shared" si="2"/>
        <v>1.6337042470851791E-2</v>
      </c>
      <c r="F26" s="23">
        <f t="shared" si="3"/>
        <v>0.10769036017681326</v>
      </c>
      <c r="H26">
        <f t="shared" si="4"/>
        <v>-4.1143202052685126</v>
      </c>
      <c r="I26">
        <f t="shared" si="6"/>
        <v>-2.2284952050762912</v>
      </c>
      <c r="J26">
        <f t="shared" si="5"/>
        <v>18.494770631870121</v>
      </c>
    </row>
    <row r="27" spans="1:10" x14ac:dyDescent="0.25">
      <c r="A27">
        <v>1.2934600000000001</v>
      </c>
      <c r="B27">
        <v>3469.5502499999998</v>
      </c>
      <c r="C27" s="7">
        <f t="shared" si="0"/>
        <v>94.950169999999616</v>
      </c>
      <c r="D27">
        <f t="shared" si="1"/>
        <v>60.230704931736142</v>
      </c>
      <c r="E27">
        <f t="shared" si="2"/>
        <v>1.7359801873956471E-2</v>
      </c>
      <c r="F27" s="23">
        <f t="shared" si="3"/>
        <v>0.10749032050487434</v>
      </c>
      <c r="H27">
        <f t="shared" si="4"/>
        <v>-4.0535979826055852</v>
      </c>
      <c r="I27">
        <f t="shared" si="6"/>
        <v>-2.2303544772835497</v>
      </c>
      <c r="J27">
        <f t="shared" si="5"/>
        <v>18.492911359662862</v>
      </c>
    </row>
    <row r="28" spans="1:10" x14ac:dyDescent="0.25">
      <c r="A28">
        <v>1.3460099999999999</v>
      </c>
      <c r="B28">
        <v>3472.7962699999998</v>
      </c>
      <c r="C28" s="7">
        <f t="shared" si="0"/>
        <v>98.19618999999966</v>
      </c>
      <c r="D28">
        <f t="shared" si="1"/>
        <v>58.892261416464244</v>
      </c>
      <c r="E28">
        <f t="shared" si="2"/>
        <v>1.6958167665984115E-2</v>
      </c>
      <c r="F28" s="23">
        <f t="shared" si="3"/>
        <v>0.10729040718350613</v>
      </c>
      <c r="H28">
        <f t="shared" si="4"/>
        <v>-4.0770056930172229</v>
      </c>
      <c r="I28">
        <f t="shared" si="6"/>
        <v>-2.2322160351733231</v>
      </c>
      <c r="J28">
        <f t="shared" si="5"/>
        <v>18.491049801773087</v>
      </c>
    </row>
    <row r="29" spans="1:10" x14ac:dyDescent="0.25">
      <c r="A29">
        <v>1.40317</v>
      </c>
      <c r="B29">
        <v>3476.0113200000001</v>
      </c>
      <c r="C29" s="7">
        <f t="shared" si="0"/>
        <v>101.41123999999991</v>
      </c>
      <c r="D29">
        <f t="shared" si="1"/>
        <v>59.788173652698099</v>
      </c>
      <c r="E29">
        <f t="shared" si="2"/>
        <v>1.7200224092681637E-2</v>
      </c>
      <c r="F29" s="23">
        <f t="shared" si="3"/>
        <v>0.10709295046770831</v>
      </c>
      <c r="H29">
        <f t="shared" si="4"/>
        <v>-4.0628328666033209</v>
      </c>
      <c r="I29">
        <f t="shared" si="6"/>
        <v>-2.2340581256583021</v>
      </c>
      <c r="J29">
        <f t="shared" si="5"/>
        <v>18.48920771128811</v>
      </c>
    </row>
    <row r="30" spans="1:10" x14ac:dyDescent="0.25">
      <c r="A30">
        <v>1.45289</v>
      </c>
      <c r="B30">
        <v>3479.1864300000002</v>
      </c>
      <c r="C30" s="7">
        <f t="shared" si="0"/>
        <v>104.58635000000004</v>
      </c>
      <c r="D30">
        <f t="shared" si="1"/>
        <v>63.835281079989336</v>
      </c>
      <c r="E30">
        <f t="shared" si="2"/>
        <v>1.834776099652393E-2</v>
      </c>
      <c r="F30" s="23">
        <f t="shared" si="3"/>
        <v>0.10689848122414886</v>
      </c>
      <c r="H30">
        <f t="shared" si="4"/>
        <v>-3.9982477284643867</v>
      </c>
      <c r="I30">
        <f t="shared" si="6"/>
        <v>-2.2358756684968832</v>
      </c>
      <c r="J30">
        <f t="shared" si="5"/>
        <v>18.487390168449529</v>
      </c>
    </row>
    <row r="31" spans="1:10" x14ac:dyDescent="0.25">
      <c r="A31">
        <v>1.5024299999999999</v>
      </c>
      <c r="B31">
        <v>3482.3476099999998</v>
      </c>
      <c r="C31" s="7">
        <f t="shared" si="0"/>
        <v>107.74752999999964</v>
      </c>
      <c r="D31">
        <f t="shared" si="1"/>
        <v>62.266949990116395</v>
      </c>
      <c r="E31">
        <f t="shared" si="2"/>
        <v>1.7880739364246407E-2</v>
      </c>
      <c r="F31" s="23">
        <f t="shared" si="3"/>
        <v>0.1067053909168527</v>
      </c>
      <c r="H31">
        <f t="shared" si="4"/>
        <v>-4.0240311586237976</v>
      </c>
      <c r="I31">
        <f t="shared" si="6"/>
        <v>-2.2376835978940002</v>
      </c>
      <c r="J31">
        <f t="shared" si="5"/>
        <v>18.485582239052412</v>
      </c>
    </row>
    <row r="32" spans="1:10" x14ac:dyDescent="0.25">
      <c r="A32">
        <v>1.5540700000000001</v>
      </c>
      <c r="B32">
        <v>3485.4866000000002</v>
      </c>
      <c r="C32" s="7">
        <f t="shared" si="0"/>
        <v>110.88652000000002</v>
      </c>
      <c r="D32">
        <f t="shared" si="1"/>
        <v>57.322423013095154</v>
      </c>
      <c r="E32">
        <f t="shared" si="2"/>
        <v>1.6446031671186214E-2</v>
      </c>
      <c r="F32" s="23">
        <f t="shared" si="3"/>
        <v>0.10651417322556038</v>
      </c>
      <c r="H32">
        <f t="shared" si="4"/>
        <v>-4.107671066666942</v>
      </c>
      <c r="I32">
        <f t="shared" si="6"/>
        <v>-2.2394772207571276</v>
      </c>
      <c r="J32">
        <f t="shared" si="5"/>
        <v>18.483788616189283</v>
      </c>
    </row>
    <row r="33" spans="1:10" x14ac:dyDescent="0.25">
      <c r="A33">
        <v>1.6108899999999999</v>
      </c>
      <c r="B33">
        <v>3488.5648000000001</v>
      </c>
      <c r="C33" s="7">
        <f t="shared" si="0"/>
        <v>113.96471999999994</v>
      </c>
      <c r="D33">
        <f t="shared" si="1"/>
        <v>56.439019896830352</v>
      </c>
      <c r="E33">
        <f t="shared" si="2"/>
        <v>1.61782919717674E-2</v>
      </c>
      <c r="F33" s="23">
        <f t="shared" si="3"/>
        <v>0.10632715740652988</v>
      </c>
      <c r="H33">
        <f t="shared" si="4"/>
        <v>-4.1240849370917321</v>
      </c>
      <c r="I33">
        <f t="shared" si="6"/>
        <v>-2.2412345473684914</v>
      </c>
      <c r="J33">
        <f t="shared" si="5"/>
        <v>18.482031289577918</v>
      </c>
    </row>
    <row r="34" spans="1:10" x14ac:dyDescent="0.25">
      <c r="A34">
        <v>1.6626300000000001</v>
      </c>
      <c r="B34">
        <v>3491.6136200000001</v>
      </c>
      <c r="C34" s="7">
        <f t="shared" si="0"/>
        <v>117.01353999999992</v>
      </c>
      <c r="D34">
        <f t="shared" si="1"/>
        <v>57.563203050523938</v>
      </c>
      <c r="E34">
        <f t="shared" si="2"/>
        <v>1.6486132005214236E-2</v>
      </c>
      <c r="F34" s="23">
        <f t="shared" si="3"/>
        <v>0.10614241166007406</v>
      </c>
      <c r="H34">
        <f t="shared" si="4"/>
        <v>-4.1052357360132321</v>
      </c>
      <c r="I34">
        <f t="shared" si="6"/>
        <v>-2.242973580339914</v>
      </c>
      <c r="J34">
        <f t="shared" si="5"/>
        <v>18.480292256606496</v>
      </c>
    </row>
    <row r="35" spans="1:10" x14ac:dyDescent="0.25">
      <c r="A35">
        <v>1.7157899999999999</v>
      </c>
      <c r="B35">
        <v>3494.6031800000001</v>
      </c>
      <c r="C35" s="7">
        <f t="shared" si="0"/>
        <v>120.0030999999999</v>
      </c>
      <c r="D35">
        <f t="shared" si="1"/>
        <v>55.521018631212378</v>
      </c>
      <c r="E35">
        <f t="shared" si="2"/>
        <v>1.5887646113574582E-2</v>
      </c>
      <c r="F35" s="23">
        <f t="shared" si="3"/>
        <v>0.10596172398208613</v>
      </c>
      <c r="H35">
        <f t="shared" si="4"/>
        <v>-4.1422134457457025</v>
      </c>
      <c r="I35">
        <f t="shared" si="6"/>
        <v>-2.2446773445890118</v>
      </c>
      <c r="J35">
        <f t="shared" si="5"/>
        <v>18.4785884923574</v>
      </c>
    </row>
    <row r="36" spans="1:10" x14ac:dyDescent="0.25">
      <c r="A36">
        <v>1.7694399999999999</v>
      </c>
      <c r="B36">
        <v>3497.5438199999999</v>
      </c>
      <c r="C36" s="7">
        <f t="shared" si="0"/>
        <v>122.94373999999971</v>
      </c>
      <c r="D36">
        <f t="shared" si="1"/>
        <v>55.975581507576301</v>
      </c>
      <c r="E36">
        <f t="shared" si="2"/>
        <v>1.6004254524987282E-2</v>
      </c>
      <c r="F36" s="23">
        <f t="shared" si="3"/>
        <v>0.10578444275356477</v>
      </c>
      <c r="H36">
        <f t="shared" si="4"/>
        <v>-4.1349006842778673</v>
      </c>
      <c r="I36">
        <f t="shared" si="6"/>
        <v>-2.2463518142871122</v>
      </c>
      <c r="J36">
        <f t="shared" si="5"/>
        <v>18.476914022659301</v>
      </c>
    </row>
    <row r="37" spans="1:10" x14ac:dyDescent="0.25">
      <c r="A37">
        <v>1.8193999999999999</v>
      </c>
      <c r="B37">
        <v>3500.40281</v>
      </c>
      <c r="C37" s="7">
        <f t="shared" si="0"/>
        <v>125.80272999999988</v>
      </c>
      <c r="D37">
        <f t="shared" si="1"/>
        <v>56.773084968622953</v>
      </c>
      <c r="E37">
        <f t="shared" si="2"/>
        <v>1.6219014796363666E-2</v>
      </c>
      <c r="F37" s="23">
        <f t="shared" si="3"/>
        <v>0.10561251013384054</v>
      </c>
      <c r="H37">
        <f t="shared" si="4"/>
        <v>-4.1215709721911837</v>
      </c>
      <c r="I37">
        <f t="shared" si="6"/>
        <v>-2.2479784475501376</v>
      </c>
      <c r="J37">
        <f t="shared" si="5"/>
        <v>18.475287389396275</v>
      </c>
    </row>
    <row r="38" spans="1:10" x14ac:dyDescent="0.25">
      <c r="A38">
        <v>1.8698300000000001</v>
      </c>
      <c r="B38">
        <v>3503.2432699999999</v>
      </c>
      <c r="C38" s="7">
        <f t="shared" si="0"/>
        <v>128.64318999999978</v>
      </c>
      <c r="D38">
        <f t="shared" si="1"/>
        <v>56.942649434571607</v>
      </c>
      <c r="E38">
        <f t="shared" si="2"/>
        <v>1.6254266417122559E-2</v>
      </c>
      <c r="F38" s="23">
        <f t="shared" si="3"/>
        <v>0.10544210663115443</v>
      </c>
      <c r="H38">
        <f t="shared" si="4"/>
        <v>-4.1193998559202774</v>
      </c>
      <c r="I38">
        <f t="shared" si="6"/>
        <v>-2.2495932289970022</v>
      </c>
      <c r="J38">
        <f t="shared" si="5"/>
        <v>18.47367260794941</v>
      </c>
    </row>
    <row r="39" spans="1:10" x14ac:dyDescent="0.25">
      <c r="A39">
        <v>1.9184399999999999</v>
      </c>
      <c r="B39">
        <v>3506.04241</v>
      </c>
      <c r="C39" s="7">
        <f t="shared" si="0"/>
        <v>131.44232999999986</v>
      </c>
      <c r="D39">
        <f t="shared" si="1"/>
        <v>53.649095506711056</v>
      </c>
      <c r="E39">
        <f t="shared" si="2"/>
        <v>1.5301895765348445E-2</v>
      </c>
      <c r="F39" s="23">
        <f t="shared" si="3"/>
        <v>0.10527458512002724</v>
      </c>
      <c r="H39">
        <f t="shared" si="4"/>
        <v>-4.1797785520275657</v>
      </c>
      <c r="I39">
        <f t="shared" si="6"/>
        <v>-2.2511832458582992</v>
      </c>
      <c r="J39">
        <f t="shared" si="5"/>
        <v>18.47208259108811</v>
      </c>
    </row>
    <row r="40" spans="1:10" x14ac:dyDescent="0.25">
      <c r="A40">
        <v>1.97265</v>
      </c>
      <c r="B40">
        <v>3508.75947</v>
      </c>
      <c r="C40" s="7">
        <f t="shared" si="0"/>
        <v>134.1593899999998</v>
      </c>
      <c r="D40">
        <f t="shared" si="1"/>
        <v>50.541752480808768</v>
      </c>
      <c r="E40">
        <f t="shared" si="2"/>
        <v>1.4404450607954832E-2</v>
      </c>
      <c r="F40" s="23">
        <f t="shared" si="3"/>
        <v>0.10511235743987543</v>
      </c>
      <c r="H40">
        <f t="shared" si="4"/>
        <v>-4.2402180501556117</v>
      </c>
      <c r="I40">
        <f t="shared" si="6"/>
        <v>-2.2527254300863744</v>
      </c>
      <c r="J40">
        <f t="shared" si="5"/>
        <v>18.470540406860035</v>
      </c>
    </row>
    <row r="41" spans="1:10" x14ac:dyDescent="0.25">
      <c r="A41">
        <v>2.0252599999999998</v>
      </c>
      <c r="B41">
        <v>3511.44128</v>
      </c>
      <c r="C41" s="7">
        <f t="shared" si="0"/>
        <v>136.84119999999984</v>
      </c>
      <c r="D41">
        <f t="shared" si="1"/>
        <v>51.559380378658176</v>
      </c>
      <c r="E41">
        <f t="shared" si="2"/>
        <v>1.468325290595723E-2</v>
      </c>
      <c r="F41" s="23">
        <f t="shared" si="3"/>
        <v>0.10495260188055588</v>
      </c>
      <c r="H41">
        <f t="shared" si="4"/>
        <v>-4.2210476927434071</v>
      </c>
      <c r="I41">
        <f t="shared" si="6"/>
        <v>-2.2542464414024503</v>
      </c>
      <c r="J41">
        <f t="shared" si="5"/>
        <v>18.46901939554396</v>
      </c>
    </row>
    <row r="42" spans="1:10" x14ac:dyDescent="0.25">
      <c r="A42">
        <v>2.0772300000000001</v>
      </c>
      <c r="B42">
        <v>3514.15155</v>
      </c>
      <c r="C42" s="7">
        <f t="shared" si="0"/>
        <v>139.55146999999988</v>
      </c>
      <c r="D42">
        <f t="shared" si="1"/>
        <v>49.838880624767675</v>
      </c>
      <c r="E42">
        <f t="shared" si="2"/>
        <v>1.4182336736378849E-2</v>
      </c>
      <c r="F42" s="23">
        <f t="shared" si="3"/>
        <v>0.10479152070130647</v>
      </c>
      <c r="H42">
        <f t="shared" si="4"/>
        <v>-4.2557579804547823</v>
      </c>
      <c r="I42">
        <f t="shared" si="6"/>
        <v>-2.2557824197072112</v>
      </c>
      <c r="J42">
        <f t="shared" si="5"/>
        <v>18.467483417239201</v>
      </c>
    </row>
    <row r="43" spans="1:10" x14ac:dyDescent="0.25">
      <c r="A43">
        <v>2.1328200000000002</v>
      </c>
      <c r="B43">
        <v>3516.80195</v>
      </c>
      <c r="C43" s="7">
        <f t="shared" si="0"/>
        <v>142.20186999999987</v>
      </c>
      <c r="D43">
        <f t="shared" si="1"/>
        <v>49.550014141602361</v>
      </c>
      <c r="E43">
        <f t="shared" si="2"/>
        <v>1.4089509402598675E-2</v>
      </c>
      <c r="F43" s="23">
        <f t="shared" si="3"/>
        <v>0.10463435619254501</v>
      </c>
      <c r="H43">
        <f t="shared" si="4"/>
        <v>-4.2623247725138862</v>
      </c>
      <c r="I43">
        <f t="shared" si="6"/>
        <v>-2.2572833281966158</v>
      </c>
      <c r="J43">
        <f t="shared" si="5"/>
        <v>18.465982508749796</v>
      </c>
    </row>
    <row r="44" spans="1:10" x14ac:dyDescent="0.25">
      <c r="A44">
        <v>2.1833</v>
      </c>
      <c r="B44">
        <v>3519.4073199999998</v>
      </c>
      <c r="C44" s="7">
        <f t="shared" si="0"/>
        <v>144.80723999999964</v>
      </c>
      <c r="D44">
        <f t="shared" si="1"/>
        <v>51.763898557929807</v>
      </c>
      <c r="E44">
        <f t="shared" si="2"/>
        <v>1.4708129480713192E-2</v>
      </c>
      <c r="F44" s="23">
        <f t="shared" si="3"/>
        <v>0.10448020625058504</v>
      </c>
      <c r="H44">
        <f t="shared" si="4"/>
        <v>-4.219354912161057</v>
      </c>
      <c r="I44">
        <f t="shared" si="6"/>
        <v>-2.2587576393883437</v>
      </c>
      <c r="J44">
        <f t="shared" si="5"/>
        <v>18.464508197558068</v>
      </c>
    </row>
    <row r="45" spans="1:10" x14ac:dyDescent="0.25">
      <c r="A45">
        <v>2.2333699999999999</v>
      </c>
      <c r="B45">
        <v>3522.0068099999999</v>
      </c>
      <c r="C45" s="7">
        <f t="shared" si="0"/>
        <v>147.4067299999997</v>
      </c>
      <c r="D45">
        <f t="shared" si="1"/>
        <v>52.171531387448617</v>
      </c>
      <c r="E45">
        <f t="shared" si="2"/>
        <v>1.4813012637942236E-2</v>
      </c>
      <c r="F45" s="23">
        <f t="shared" si="3"/>
        <v>0.10432674345333433</v>
      </c>
      <c r="H45">
        <f t="shared" si="4"/>
        <v>-4.2122492522169726</v>
      </c>
      <c r="I45">
        <f t="shared" si="6"/>
        <v>-2.2602275408940113</v>
      </c>
      <c r="J45">
        <f t="shared" si="5"/>
        <v>18.4630382960524</v>
      </c>
    </row>
    <row r="46" spans="1:10" x14ac:dyDescent="0.25">
      <c r="A46">
        <v>2.2833399999999999</v>
      </c>
      <c r="B46">
        <v>3524.6265600000002</v>
      </c>
      <c r="C46" s="7">
        <f t="shared" si="0"/>
        <v>150.02647999999999</v>
      </c>
      <c r="D46">
        <f t="shared" si="1"/>
        <v>48.341219375349802</v>
      </c>
      <c r="E46">
        <f t="shared" si="2"/>
        <v>1.37152741013646E-2</v>
      </c>
      <c r="F46" s="23">
        <f t="shared" si="3"/>
        <v>0.10417242641820923</v>
      </c>
      <c r="H46">
        <f t="shared" si="4"/>
        <v>-4.2892451692753548</v>
      </c>
      <c r="I46">
        <f t="shared" si="6"/>
        <v>-2.2617078063876175</v>
      </c>
      <c r="J46">
        <f t="shared" si="5"/>
        <v>18.461558030558795</v>
      </c>
    </row>
    <row r="47" spans="1:10" x14ac:dyDescent="0.25">
      <c r="A47">
        <v>2.3403100000000001</v>
      </c>
      <c r="B47">
        <v>3527.1764199999998</v>
      </c>
      <c r="C47" s="7">
        <f t="shared" si="0"/>
        <v>152.57633999999962</v>
      </c>
      <c r="D47">
        <f t="shared" si="1"/>
        <v>48.765738267835907</v>
      </c>
      <c r="E47">
        <f t="shared" si="2"/>
        <v>1.3825715660640505E-2</v>
      </c>
      <c r="F47" s="23">
        <f t="shared" si="3"/>
        <v>0.10402255485120743</v>
      </c>
      <c r="H47">
        <f t="shared" si="4"/>
        <v>-4.2812249672252527</v>
      </c>
      <c r="I47">
        <f t="shared" si="6"/>
        <v>-2.2631475297851353</v>
      </c>
      <c r="J47">
        <f t="shared" si="5"/>
        <v>18.460118307161277</v>
      </c>
    </row>
    <row r="48" spans="1:10" x14ac:dyDescent="0.25">
      <c r="A48">
        <v>2.3881800000000002</v>
      </c>
      <c r="B48">
        <v>3529.7391600000001</v>
      </c>
      <c r="C48" s="7">
        <f t="shared" si="0"/>
        <v>155.13907999999992</v>
      </c>
      <c r="D48">
        <f t="shared" si="1"/>
        <v>52.87306181517868</v>
      </c>
      <c r="E48">
        <f t="shared" si="2"/>
        <v>1.4979311336755738E-2</v>
      </c>
      <c r="F48" s="23">
        <f t="shared" si="3"/>
        <v>0.1038722518929753</v>
      </c>
      <c r="H48">
        <f t="shared" si="4"/>
        <v>-4.2010852741290066</v>
      </c>
      <c r="I48">
        <f t="shared" si="6"/>
        <v>-2.2645934820604565</v>
      </c>
      <c r="J48">
        <f t="shared" si="5"/>
        <v>18.458672354885955</v>
      </c>
    </row>
    <row r="49" spans="1:10" x14ac:dyDescent="0.25">
      <c r="A49">
        <v>2.4370500000000002</v>
      </c>
      <c r="B49">
        <v>3532.2913600000002</v>
      </c>
      <c r="C49" s="7">
        <f t="shared" si="0"/>
        <v>157.69128000000001</v>
      </c>
      <c r="D49">
        <f t="shared" si="1"/>
        <v>52.294894095978549</v>
      </c>
      <c r="E49">
        <f t="shared" si="2"/>
        <v>1.4804807635114943E-2</v>
      </c>
      <c r="F49" s="23">
        <f t="shared" si="3"/>
        <v>0.10372289062225667</v>
      </c>
      <c r="H49">
        <f t="shared" si="4"/>
        <v>-4.2128033107507568</v>
      </c>
      <c r="I49">
        <f t="shared" si="6"/>
        <v>-2.2660324492220343</v>
      </c>
      <c r="J49">
        <f t="shared" si="5"/>
        <v>18.457233387724376</v>
      </c>
    </row>
    <row r="50" spans="1:10" x14ac:dyDescent="0.25">
      <c r="A50">
        <v>2.4859100000000001</v>
      </c>
      <c r="B50">
        <v>3534.8499400000001</v>
      </c>
      <c r="C50" s="7">
        <f t="shared" si="0"/>
        <v>160.2498599999999</v>
      </c>
      <c r="D50">
        <f t="shared" si="1"/>
        <v>51.369492555451473</v>
      </c>
      <c r="E50">
        <f t="shared" si="2"/>
        <v>1.453229795532748E-2</v>
      </c>
      <c r="F50" s="23">
        <f t="shared" si="3"/>
        <v>0.10357347911289189</v>
      </c>
      <c r="H50">
        <f t="shared" si="4"/>
        <v>-4.2313816614389692</v>
      </c>
      <c r="I50">
        <f t="shared" si="6"/>
        <v>-2.2674739750473902</v>
      </c>
      <c r="J50">
        <f t="shared" si="5"/>
        <v>18.455791861899023</v>
      </c>
    </row>
    <row r="51" spans="1:10" x14ac:dyDescent="0.25">
      <c r="A51">
        <v>2.5357799999999999</v>
      </c>
      <c r="B51">
        <v>3537.3630699999999</v>
      </c>
      <c r="C51" s="7">
        <f t="shared" si="0"/>
        <v>162.76298999999972</v>
      </c>
      <c r="D51">
        <f t="shared" si="1"/>
        <v>50.435170178281084</v>
      </c>
      <c r="E51">
        <f t="shared" si="2"/>
        <v>1.4257843817621211E-2</v>
      </c>
      <c r="F51" s="23">
        <f t="shared" si="3"/>
        <v>0.10342703578179524</v>
      </c>
      <c r="H51">
        <f t="shared" si="4"/>
        <v>-4.2504480803640048</v>
      </c>
      <c r="I51">
        <f t="shared" si="6"/>
        <v>-2.2688888831755398</v>
      </c>
      <c r="J51">
        <f t="shared" si="5"/>
        <v>18.454376953770872</v>
      </c>
    </row>
    <row r="52" spans="1:10" x14ac:dyDescent="0.25">
      <c r="A52">
        <v>2.5846300000000002</v>
      </c>
      <c r="B52">
        <v>3539.8289</v>
      </c>
      <c r="C52" s="7">
        <f t="shared" si="0"/>
        <v>165.22881999999981</v>
      </c>
      <c r="D52">
        <f t="shared" si="1"/>
        <v>51.244446751089306</v>
      </c>
      <c r="E52">
        <f t="shared" si="2"/>
        <v>1.4476532114614155E-2</v>
      </c>
      <c r="F52" s="23">
        <f t="shared" si="3"/>
        <v>0.10328365034963008</v>
      </c>
      <c r="H52">
        <f t="shared" si="4"/>
        <v>-4.2352264155551262</v>
      </c>
      <c r="I52">
        <f t="shared" si="6"/>
        <v>-2.2702761888620087</v>
      </c>
      <c r="J52">
        <f t="shared" si="5"/>
        <v>18.452989648084401</v>
      </c>
    </row>
    <row r="53" spans="1:10" x14ac:dyDescent="0.25">
      <c r="A53">
        <v>2.63212</v>
      </c>
      <c r="B53">
        <v>3542.2999599999998</v>
      </c>
      <c r="C53" s="7">
        <f t="shared" si="0"/>
        <v>167.69987999999967</v>
      </c>
      <c r="D53">
        <f t="shared" si="1"/>
        <v>50.9322878803615</v>
      </c>
      <c r="E53">
        <f t="shared" si="2"/>
        <v>1.437831026606835E-2</v>
      </c>
      <c r="F53" s="23">
        <f t="shared" si="3"/>
        <v>0.10314025971430452</v>
      </c>
      <c r="H53">
        <f t="shared" si="4"/>
        <v>-4.2420344394302818</v>
      </c>
      <c r="I53">
        <f t="shared" si="6"/>
        <v>-2.2716654722870193</v>
      </c>
      <c r="J53">
        <f t="shared" si="5"/>
        <v>18.451600364659392</v>
      </c>
    </row>
    <row r="54" spans="1:10" x14ac:dyDescent="0.25">
      <c r="A54">
        <v>2.68092</v>
      </c>
      <c r="B54">
        <v>3544.73317</v>
      </c>
      <c r="C54" s="7">
        <f t="shared" si="0"/>
        <v>170.13308999999981</v>
      </c>
      <c r="D54">
        <f t="shared" si="1"/>
        <v>49.338807348866219</v>
      </c>
      <c r="E54">
        <f t="shared" si="2"/>
        <v>1.3918905876028525E-2</v>
      </c>
      <c r="F54" s="23">
        <f t="shared" si="3"/>
        <v>0.10299935702411152</v>
      </c>
      <c r="H54">
        <f t="shared" si="4"/>
        <v>-4.2745072280250929</v>
      </c>
      <c r="I54">
        <f t="shared" si="6"/>
        <v>-2.2730325332563397</v>
      </c>
      <c r="J54">
        <f t="shared" si="5"/>
        <v>18.450233303690073</v>
      </c>
    </row>
    <row r="55" spans="1:10" x14ac:dyDescent="0.25">
      <c r="A55">
        <v>2.7295500000000001</v>
      </c>
      <c r="B55">
        <v>3547.1070399999999</v>
      </c>
      <c r="C55" s="7">
        <f t="shared" si="0"/>
        <v>172.50695999999971</v>
      </c>
      <c r="D55">
        <f t="shared" si="1"/>
        <v>47.281299368088071</v>
      </c>
      <c r="E55">
        <f t="shared" si="2"/>
        <v>1.3329538363208817E-2</v>
      </c>
      <c r="F55" s="23">
        <f t="shared" si="3"/>
        <v>0.10286216868167403</v>
      </c>
      <c r="H55">
        <f t="shared" si="4"/>
        <v>-4.3177727768083942</v>
      </c>
      <c r="I55">
        <f t="shared" si="6"/>
        <v>-2.2743653550381251</v>
      </c>
      <c r="J55">
        <f t="shared" si="5"/>
        <v>18.448900481908286</v>
      </c>
    </row>
    <row r="56" spans="1:10" x14ac:dyDescent="0.25">
      <c r="A56">
        <v>2.7822</v>
      </c>
      <c r="B56">
        <v>3549.5218199999999</v>
      </c>
      <c r="C56" s="7">
        <f t="shared" si="0"/>
        <v>174.92173999999977</v>
      </c>
      <c r="D56">
        <f t="shared" si="1"/>
        <v>45.830130962625844</v>
      </c>
      <c r="E56">
        <f t="shared" si="2"/>
        <v>1.2911635224889487E-2</v>
      </c>
      <c r="F56" s="23">
        <f t="shared" si="3"/>
        <v>0.10272289713422669</v>
      </c>
      <c r="H56">
        <f t="shared" si="4"/>
        <v>-4.3496264187140872</v>
      </c>
      <c r="I56">
        <f t="shared" si="6"/>
        <v>-2.2757202352498727</v>
      </c>
      <c r="J56">
        <f t="shared" si="5"/>
        <v>18.44754560169654</v>
      </c>
    </row>
    <row r="57" spans="1:10" x14ac:dyDescent="0.25">
      <c r="A57">
        <v>2.8341599999999998</v>
      </c>
      <c r="B57">
        <v>3551.9013300000001</v>
      </c>
      <c r="C57" s="7">
        <f t="shared" si="0"/>
        <v>177.30124999999998</v>
      </c>
      <c r="D57">
        <f t="shared" si="1"/>
        <v>44.031988234215184</v>
      </c>
      <c r="E57">
        <f t="shared" si="2"/>
        <v>1.239673744940859E-2</v>
      </c>
      <c r="F57" s="23">
        <f t="shared" si="3"/>
        <v>0.10258593627535591</v>
      </c>
      <c r="H57">
        <f t="shared" si="4"/>
        <v>-4.3903219499090325</v>
      </c>
      <c r="I57">
        <f t="shared" si="6"/>
        <v>-2.2770544289804873</v>
      </c>
      <c r="J57">
        <f t="shared" si="5"/>
        <v>18.446211407965922</v>
      </c>
    </row>
    <row r="58" spans="1:10" x14ac:dyDescent="0.25">
      <c r="A58">
        <v>2.8909899999999999</v>
      </c>
      <c r="B58">
        <v>3554.3120600000002</v>
      </c>
      <c r="C58" s="7">
        <f t="shared" si="0"/>
        <v>179.71198000000004</v>
      </c>
      <c r="D58">
        <f t="shared" si="1"/>
        <v>40.34327217125329</v>
      </c>
      <c r="E58">
        <f t="shared" si="2"/>
        <v>1.135051494922854E-2</v>
      </c>
      <c r="F58" s="23">
        <f t="shared" si="3"/>
        <v>0.10244745758499096</v>
      </c>
      <c r="H58">
        <f t="shared" si="4"/>
        <v>-4.478492166107829</v>
      </c>
      <c r="I58">
        <f t="shared" si="6"/>
        <v>-2.2784052207594638</v>
      </c>
      <c r="J58">
        <f t="shared" si="5"/>
        <v>18.444860616186947</v>
      </c>
    </row>
    <row r="59" spans="1:10" x14ac:dyDescent="0.25">
      <c r="A59">
        <v>2.9518800000000001</v>
      </c>
      <c r="B59">
        <v>3556.6505400000001</v>
      </c>
      <c r="C59" s="7">
        <f t="shared" si="0"/>
        <v>182.05045999999993</v>
      </c>
      <c r="D59">
        <f t="shared" si="1"/>
        <v>41.066790025550716</v>
      </c>
      <c r="E59">
        <f t="shared" si="2"/>
        <v>1.1546478790561952E-2</v>
      </c>
      <c r="F59" s="23">
        <f t="shared" si="3"/>
        <v>0.1023133968686943</v>
      </c>
      <c r="H59">
        <f t="shared" si="4"/>
        <v>-4.4613747551136225</v>
      </c>
      <c r="I59">
        <f t="shared" si="6"/>
        <v>-2.2797146579154055</v>
      </c>
      <c r="J59">
        <f t="shared" si="5"/>
        <v>18.443551179031004</v>
      </c>
    </row>
    <row r="60" spans="1:10" x14ac:dyDescent="0.25">
      <c r="A60">
        <v>3.00448</v>
      </c>
      <c r="B60">
        <v>3558.97273</v>
      </c>
      <c r="C60" s="7">
        <f t="shared" si="0"/>
        <v>184.37264999999979</v>
      </c>
      <c r="D60">
        <f t="shared" si="1"/>
        <v>45.868570867685278</v>
      </c>
      <c r="E60">
        <f t="shared" si="2"/>
        <v>1.288814901025816E-2</v>
      </c>
      <c r="F60" s="23">
        <f t="shared" si="3"/>
        <v>0.10218053026153513</v>
      </c>
      <c r="H60">
        <f t="shared" si="4"/>
        <v>-4.3514470712362083</v>
      </c>
      <c r="I60">
        <f t="shared" si="6"/>
        <v>-2.2810141256083631</v>
      </c>
      <c r="J60">
        <f t="shared" si="5"/>
        <v>18.442251711338049</v>
      </c>
    </row>
    <row r="61" spans="1:10" x14ac:dyDescent="0.25">
      <c r="A61">
        <v>3.05376</v>
      </c>
      <c r="B61">
        <v>3561.3236299999999</v>
      </c>
      <c r="C61" s="7">
        <f t="shared" si="0"/>
        <v>186.7235499999997</v>
      </c>
      <c r="D61">
        <f t="shared" si="1"/>
        <v>47.084502836666822</v>
      </c>
      <c r="E61">
        <f t="shared" si="2"/>
        <v>1.3221068267998666E-2</v>
      </c>
      <c r="F61" s="23">
        <f t="shared" si="3"/>
        <v>0.10204628444378067</v>
      </c>
      <c r="H61">
        <f t="shared" si="4"/>
        <v>-4.3259436408642511</v>
      </c>
      <c r="I61">
        <f t="shared" si="6"/>
        <v>-2.2823287995632371</v>
      </c>
      <c r="J61">
        <f t="shared" si="5"/>
        <v>18.440937037383176</v>
      </c>
    </row>
    <row r="62" spans="1:10" x14ac:dyDescent="0.25">
      <c r="A62">
        <v>3.1049500000000001</v>
      </c>
      <c r="B62">
        <v>3563.7033099999999</v>
      </c>
      <c r="C62" s="7">
        <f t="shared" si="0"/>
        <v>189.10322999999971</v>
      </c>
      <c r="D62">
        <f t="shared" si="1"/>
        <v>45.634903535402493</v>
      </c>
      <c r="E62">
        <f t="shared" si="2"/>
        <v>1.2805472163563049E-2</v>
      </c>
      <c r="F62" s="23">
        <f t="shared" si="3"/>
        <v>0.10191066443297098</v>
      </c>
      <c r="H62">
        <f t="shared" si="4"/>
        <v>-4.3578826866357536</v>
      </c>
      <c r="I62">
        <f t="shared" si="6"/>
        <v>-2.2836586883612875</v>
      </c>
      <c r="J62">
        <f t="shared" si="5"/>
        <v>18.439607148585125</v>
      </c>
    </row>
    <row r="63" spans="1:10" x14ac:dyDescent="0.25">
      <c r="A63">
        <v>3.1558700000000002</v>
      </c>
      <c r="B63">
        <v>3565.9834099999998</v>
      </c>
      <c r="C63" s="7">
        <f t="shared" si="0"/>
        <v>191.38332999999966</v>
      </c>
      <c r="D63">
        <f t="shared" si="1"/>
        <v>44.796158369266237</v>
      </c>
      <c r="E63">
        <f t="shared" si="2"/>
        <v>1.2562077053876771E-2</v>
      </c>
      <c r="F63" s="23">
        <f t="shared" si="3"/>
        <v>0.10178097304077724</v>
      </c>
      <c r="H63">
        <f t="shared" si="4"/>
        <v>-4.3770727610826938</v>
      </c>
      <c r="I63">
        <f t="shared" si="6"/>
        <v>-2.2849320976315699</v>
      </c>
      <c r="J63">
        <f t="shared" si="5"/>
        <v>18.438333739314842</v>
      </c>
    </row>
    <row r="64" spans="1:10" x14ac:dyDescent="0.25">
      <c r="A64">
        <v>3.2069899999999998</v>
      </c>
      <c r="B64">
        <v>3568.2743099999998</v>
      </c>
      <c r="C64" s="7">
        <f t="shared" si="0"/>
        <v>193.67422999999962</v>
      </c>
      <c r="D64">
        <f t="shared" si="1"/>
        <v>45.532484329917196</v>
      </c>
      <c r="E64">
        <f t="shared" si="2"/>
        <v>1.2760365480398618E-2</v>
      </c>
      <c r="F64" s="23">
        <f t="shared" si="3"/>
        <v>0.10165091651944884</v>
      </c>
      <c r="H64">
        <f t="shared" si="4"/>
        <v>-4.3614113588112184</v>
      </c>
      <c r="I64">
        <f t="shared" si="6"/>
        <v>-2.2862107225249284</v>
      </c>
      <c r="J64">
        <f t="shared" si="5"/>
        <v>18.437055114421483</v>
      </c>
    </row>
    <row r="65" spans="1:10" x14ac:dyDescent="0.25">
      <c r="A65">
        <v>3.2563800000000001</v>
      </c>
      <c r="B65">
        <v>3570.5598799999998</v>
      </c>
      <c r="C65" s="7">
        <f t="shared" si="0"/>
        <v>195.95979999999963</v>
      </c>
      <c r="D65">
        <f t="shared" si="1"/>
        <v>44.872637308263648</v>
      </c>
      <c r="E65">
        <f t="shared" si="2"/>
        <v>1.2567395259105316E-2</v>
      </c>
      <c r="F65" s="23">
        <f t="shared" si="3"/>
        <v>0.1015214108423261</v>
      </c>
      <c r="H65">
        <f t="shared" si="4"/>
        <v>-4.3766494966988096</v>
      </c>
      <c r="I65">
        <f t="shared" si="6"/>
        <v>-2.2874855584865363</v>
      </c>
      <c r="J65">
        <f t="shared" si="5"/>
        <v>18.435780278459873</v>
      </c>
    </row>
    <row r="66" spans="1:10" x14ac:dyDescent="0.25">
      <c r="A66">
        <v>3.3080400000000001</v>
      </c>
      <c r="B66">
        <v>3572.8086899999998</v>
      </c>
      <c r="C66" s="7">
        <f t="shared" si="0"/>
        <v>198.20860999999968</v>
      </c>
      <c r="D66">
        <f t="shared" si="1"/>
        <v>41.456023927473076</v>
      </c>
      <c r="E66">
        <f t="shared" si="2"/>
        <v>1.1603202836889953E-2</v>
      </c>
      <c r="F66" s="23">
        <f t="shared" si="3"/>
        <v>0.10139422947411929</v>
      </c>
      <c r="H66">
        <f t="shared" si="4"/>
        <v>-4.4564741123517937</v>
      </c>
      <c r="I66">
        <f t="shared" si="6"/>
        <v>-2.2887390979836639</v>
      </c>
      <c r="J66">
        <f t="shared" si="5"/>
        <v>18.434526738962749</v>
      </c>
    </row>
    <row r="67" spans="1:10" x14ac:dyDescent="0.25">
      <c r="A67">
        <v>3.3633700000000002</v>
      </c>
      <c r="B67">
        <v>3574.9952600000001</v>
      </c>
      <c r="C67" s="7">
        <f t="shared" ref="C67:C99" si="7">B67-$B$2</f>
        <v>200.39517999999998</v>
      </c>
      <c r="D67">
        <f t="shared" si="1"/>
        <v>39.648277126102734</v>
      </c>
      <c r="E67">
        <f t="shared" si="2"/>
        <v>1.1090441872670548E-2</v>
      </c>
      <c r="F67" s="23">
        <f t="shared" si="3"/>
        <v>0.10127079711052533</v>
      </c>
      <c r="H67">
        <f t="shared" si="4"/>
        <v>-4.5016716341692087</v>
      </c>
      <c r="I67">
        <f t="shared" si="6"/>
        <v>-2.2899571905271676</v>
      </c>
      <c r="J67">
        <f t="shared" si="5"/>
        <v>18.433308646419242</v>
      </c>
    </row>
    <row r="68" spans="1:10" x14ac:dyDescent="0.25">
      <c r="A68">
        <v>3.41716</v>
      </c>
      <c r="B68">
        <v>3577.1351100000002</v>
      </c>
      <c r="C68" s="7">
        <f t="shared" si="7"/>
        <v>202.53503000000001</v>
      </c>
      <c r="D68">
        <f t="shared" ref="D68:D99" si="8">(B69-B67)/(A69-A67)</f>
        <v>39.77066367125007</v>
      </c>
      <c r="E68">
        <f t="shared" ref="E68:E99" si="9">(1/B68)*D68</f>
        <v>1.11180211113832E-2</v>
      </c>
      <c r="F68" s="23">
        <f t="shared" ref="F68:F99" si="10">((0.032)/((0.0000008*B68*0.000000001)+(0.0000000245*0.000000001*B68^2)))*10^-9</f>
        <v>0.10115022019226161</v>
      </c>
      <c r="H68">
        <f t="shared" ref="H68:H99" si="11">LN(E68)</f>
        <v>-4.4991879636054595</v>
      </c>
      <c r="I68">
        <f t="shared" ref="I68:I99" si="12">LN((0.032)/((0.0000008*B68)+(0.0000000245*B68^2)))</f>
        <v>-2.2911485384823527</v>
      </c>
      <c r="J68">
        <f t="shared" ref="J68:J100" si="13">LN(F68*10^9)</f>
        <v>18.432117298464057</v>
      </c>
    </row>
    <row r="69" spans="1:10" x14ac:dyDescent="0.25">
      <c r="A69">
        <v>3.4702000000000002</v>
      </c>
      <c r="B69">
        <v>3579.2439599999998</v>
      </c>
      <c r="C69" s="7">
        <f t="shared" si="7"/>
        <v>204.64387999999963</v>
      </c>
      <c r="D69">
        <f t="shared" si="8"/>
        <v>41.019943298463801</v>
      </c>
      <c r="E69">
        <f t="shared" si="9"/>
        <v>1.1460504999626739E-2</v>
      </c>
      <c r="F69" s="23">
        <f t="shared" si="10"/>
        <v>0.10103160063826346</v>
      </c>
      <c r="H69">
        <f t="shared" si="11"/>
        <v>-4.4688485023813778</v>
      </c>
      <c r="I69">
        <f t="shared" si="12"/>
        <v>-2.2923219334703</v>
      </c>
      <c r="J69">
        <f t="shared" si="13"/>
        <v>18.430943903476113</v>
      </c>
    </row>
    <row r="70" spans="1:10" x14ac:dyDescent="0.25">
      <c r="A70">
        <v>3.51945</v>
      </c>
      <c r="B70">
        <v>3581.33104</v>
      </c>
      <c r="C70" s="7">
        <f t="shared" si="7"/>
        <v>206.73095999999987</v>
      </c>
      <c r="D70">
        <f t="shared" si="8"/>
        <v>41.565366049879977</v>
      </c>
      <c r="E70">
        <f t="shared" si="9"/>
        <v>1.1606122300796851E-2</v>
      </c>
      <c r="F70" s="23">
        <f t="shared" si="10"/>
        <v>0.10091441093482674</v>
      </c>
      <c r="H70">
        <f t="shared" si="11"/>
        <v>-4.4562225355476448</v>
      </c>
      <c r="I70">
        <f t="shared" si="12"/>
        <v>-2.2934825378880688</v>
      </c>
      <c r="J70">
        <f t="shared" si="13"/>
        <v>18.429783299058343</v>
      </c>
    </row>
    <row r="71" spans="1:10" x14ac:dyDescent="0.25">
      <c r="A71">
        <v>3.5696400000000001</v>
      </c>
      <c r="B71">
        <v>3583.3772199999999</v>
      </c>
      <c r="C71" s="7">
        <f t="shared" si="7"/>
        <v>208.77713999999969</v>
      </c>
      <c r="D71">
        <f t="shared" si="8"/>
        <v>40.260360271678294</v>
      </c>
      <c r="E71">
        <f t="shared" si="9"/>
        <v>1.123531177431504E-2</v>
      </c>
      <c r="F71" s="23">
        <f t="shared" si="10"/>
        <v>0.10079971560269536</v>
      </c>
      <c r="H71">
        <f t="shared" si="11"/>
        <v>-4.4886936234570642</v>
      </c>
      <c r="I71">
        <f t="shared" si="12"/>
        <v>-2.2946197447506806</v>
      </c>
      <c r="J71">
        <f t="shared" si="13"/>
        <v>18.428646092195731</v>
      </c>
    </row>
    <row r="72" spans="1:10" x14ac:dyDescent="0.25">
      <c r="A72">
        <v>3.6210399999999998</v>
      </c>
      <c r="B72">
        <v>3585.4210899999998</v>
      </c>
      <c r="C72" s="7">
        <f t="shared" si="7"/>
        <v>210.82100999999966</v>
      </c>
      <c r="D72">
        <f t="shared" si="8"/>
        <v>39.10865825688029</v>
      </c>
      <c r="E72">
        <f t="shared" si="9"/>
        <v>1.0907689020393498E-2</v>
      </c>
      <c r="F72" s="23">
        <f t="shared" si="10"/>
        <v>0.10068534485080638</v>
      </c>
      <c r="H72">
        <f t="shared" si="11"/>
        <v>-4.5182873237200543</v>
      </c>
      <c r="I72">
        <f t="shared" si="12"/>
        <v>-2.2957550226111385</v>
      </c>
      <c r="J72">
        <f t="shared" si="13"/>
        <v>18.427510814335271</v>
      </c>
    </row>
    <row r="73" spans="1:10" x14ac:dyDescent="0.25">
      <c r="A73">
        <v>3.67428</v>
      </c>
      <c r="B73">
        <v>3587.4695499999998</v>
      </c>
      <c r="C73" s="7">
        <f t="shared" si="7"/>
        <v>212.86946999999964</v>
      </c>
      <c r="D73">
        <f t="shared" si="8"/>
        <v>39.086368466815031</v>
      </c>
      <c r="E73">
        <f t="shared" si="9"/>
        <v>1.0895247450062685E-2</v>
      </c>
      <c r="F73" s="23">
        <f t="shared" si="10"/>
        <v>0.10057091245179986</v>
      </c>
      <c r="H73">
        <f t="shared" si="11"/>
        <v>-4.5194285985843923</v>
      </c>
      <c r="I73">
        <f t="shared" si="12"/>
        <v>-2.2968922037638846</v>
      </c>
      <c r="J73">
        <f t="shared" si="13"/>
        <v>18.426373633182529</v>
      </c>
    </row>
    <row r="74" spans="1:10" x14ac:dyDescent="0.25">
      <c r="A74">
        <v>3.7245499999999998</v>
      </c>
      <c r="B74">
        <v>3589.4669199999998</v>
      </c>
      <c r="C74" s="7">
        <f t="shared" si="7"/>
        <v>214.86683999999968</v>
      </c>
      <c r="D74">
        <f t="shared" si="8"/>
        <v>39.444019607844055</v>
      </c>
      <c r="E74">
        <f t="shared" si="9"/>
        <v>1.0988823824526026E-2</v>
      </c>
      <c r="F74" s="23">
        <f t="shared" si="10"/>
        <v>0.10045952182055931</v>
      </c>
      <c r="H74">
        <f t="shared" si="11"/>
        <v>-4.5108765386300274</v>
      </c>
      <c r="I74">
        <f t="shared" si="12"/>
        <v>-2.2980004005704386</v>
      </c>
      <c r="J74">
        <f t="shared" si="13"/>
        <v>18.425265436375973</v>
      </c>
    </row>
    <row r="75" spans="1:10" x14ac:dyDescent="0.25">
      <c r="A75">
        <v>3.7762799999999999</v>
      </c>
      <c r="B75">
        <v>3591.4928399999999</v>
      </c>
      <c r="C75" s="7">
        <f t="shared" si="7"/>
        <v>216.89275999999973</v>
      </c>
      <c r="D75">
        <f t="shared" si="8"/>
        <v>40.137545733215966</v>
      </c>
      <c r="E75">
        <f t="shared" si="9"/>
        <v>1.117572762116824E-2</v>
      </c>
      <c r="F75" s="23">
        <f t="shared" si="10"/>
        <v>0.10034672793728176</v>
      </c>
      <c r="H75">
        <f t="shared" si="11"/>
        <v>-4.4940110290882309</v>
      </c>
      <c r="I75">
        <f t="shared" si="12"/>
        <v>-2.2991238107758103</v>
      </c>
      <c r="J75">
        <f t="shared" si="13"/>
        <v>18.4241420261706</v>
      </c>
    </row>
    <row r="76" spans="1:10" x14ac:dyDescent="0.25">
      <c r="A76">
        <v>3.8256800000000002</v>
      </c>
      <c r="B76">
        <v>3593.52603</v>
      </c>
      <c r="C76" s="7">
        <f t="shared" si="7"/>
        <v>218.92594999999983</v>
      </c>
      <c r="D76">
        <f t="shared" si="8"/>
        <v>40.483709273183486</v>
      </c>
      <c r="E76">
        <f t="shared" si="9"/>
        <v>1.1265734249651027E-2</v>
      </c>
      <c r="F76" s="23">
        <f t="shared" si="10"/>
        <v>0.10023372017527936</v>
      </c>
      <c r="H76">
        <f t="shared" si="11"/>
        <v>-4.4859895274926949</v>
      </c>
      <c r="I76">
        <f t="shared" si="12"/>
        <v>-2.3002506182490503</v>
      </c>
      <c r="J76">
        <f t="shared" si="13"/>
        <v>18.423015218697362</v>
      </c>
    </row>
    <row r="77" spans="1:10" x14ac:dyDescent="0.25">
      <c r="A77">
        <v>3.8760300000000001</v>
      </c>
      <c r="B77">
        <v>3595.5310899999999</v>
      </c>
      <c r="C77" s="7">
        <f t="shared" si="7"/>
        <v>220.93100999999979</v>
      </c>
      <c r="D77">
        <f t="shared" si="8"/>
        <v>38.198832647591523</v>
      </c>
      <c r="E77">
        <f t="shared" si="9"/>
        <v>1.0623975065556037E-2</v>
      </c>
      <c r="F77" s="23">
        <f t="shared" si="10"/>
        <v>0.10012246277496048</v>
      </c>
      <c r="H77">
        <f t="shared" si="11"/>
        <v>-4.5446420332429032</v>
      </c>
      <c r="I77">
        <f t="shared" si="12"/>
        <v>-2.3013612144893685</v>
      </c>
      <c r="J77">
        <f t="shared" si="13"/>
        <v>18.421904622457042</v>
      </c>
    </row>
    <row r="78" spans="1:10" x14ac:dyDescent="0.25">
      <c r="A78">
        <v>3.9301900000000001</v>
      </c>
      <c r="B78">
        <v>3597.5181899999998</v>
      </c>
      <c r="C78" s="7">
        <f t="shared" si="7"/>
        <v>222.91810999999961</v>
      </c>
      <c r="D78">
        <f t="shared" si="8"/>
        <v>37.452424040386191</v>
      </c>
      <c r="E78">
        <f t="shared" si="9"/>
        <v>1.0410628122601984E-2</v>
      </c>
      <c r="F78" s="23">
        <f t="shared" si="10"/>
        <v>0.10001238460458454</v>
      </c>
      <c r="H78">
        <f t="shared" si="11"/>
        <v>-4.5649280597891888</v>
      </c>
      <c r="I78">
        <f t="shared" si="12"/>
        <v>-2.3024612546164884</v>
      </c>
      <c r="J78">
        <f t="shared" si="13"/>
        <v>18.420804582329922</v>
      </c>
    </row>
    <row r="79" spans="1:10" x14ac:dyDescent="0.25">
      <c r="A79">
        <v>3.98102</v>
      </c>
      <c r="B79">
        <v>3599.4632200000001</v>
      </c>
      <c r="C79" s="7">
        <f t="shared" si="7"/>
        <v>224.86313999999993</v>
      </c>
      <c r="D79">
        <f t="shared" si="8"/>
        <v>39.471932638335431</v>
      </c>
      <c r="E79">
        <f t="shared" si="9"/>
        <v>1.0966060833463784E-2</v>
      </c>
      <c r="F79" s="23">
        <f t="shared" si="10"/>
        <v>9.9904812679071975E-2</v>
      </c>
      <c r="H79">
        <f t="shared" si="11"/>
        <v>-4.5129501545540789</v>
      </c>
      <c r="I79">
        <f t="shared" si="12"/>
        <v>-2.3035374195223204</v>
      </c>
      <c r="J79">
        <f t="shared" si="13"/>
        <v>18.419728417424093</v>
      </c>
    </row>
    <row r="80" spans="1:10" x14ac:dyDescent="0.25">
      <c r="A80">
        <v>4.0299500000000004</v>
      </c>
      <c r="B80">
        <v>3601.4559100000001</v>
      </c>
      <c r="C80" s="7">
        <f t="shared" si="7"/>
        <v>226.85582999999997</v>
      </c>
      <c r="D80">
        <f t="shared" si="8"/>
        <v>40.704696613118827</v>
      </c>
      <c r="E80">
        <f t="shared" si="9"/>
        <v>1.1302289304749209E-2</v>
      </c>
      <c r="F80" s="23">
        <f t="shared" si="10"/>
        <v>9.9794784753974713E-2</v>
      </c>
      <c r="H80">
        <f t="shared" si="11"/>
        <v>-4.4827499804424633</v>
      </c>
      <c r="I80">
        <f t="shared" si="12"/>
        <v>-2.304639354004363</v>
      </c>
      <c r="J80">
        <f t="shared" si="13"/>
        <v>18.418626482942049</v>
      </c>
    </row>
    <row r="81" spans="1:10" x14ac:dyDescent="0.25">
      <c r="A81">
        <v>4.0787500000000003</v>
      </c>
      <c r="B81">
        <v>3603.4412900000002</v>
      </c>
      <c r="C81" s="7">
        <f t="shared" si="7"/>
        <v>228.84121000000005</v>
      </c>
      <c r="D81">
        <f t="shared" si="8"/>
        <v>40.335038886612899</v>
      </c>
      <c r="E81">
        <f t="shared" si="9"/>
        <v>1.1193477467927027E-2</v>
      </c>
      <c r="F81" s="23">
        <f t="shared" si="10"/>
        <v>9.9685341124642932E-2</v>
      </c>
      <c r="H81">
        <f t="shared" si="11"/>
        <v>-4.4924240392588297</v>
      </c>
      <c r="I81">
        <f t="shared" si="12"/>
        <v>-2.3057366426673913</v>
      </c>
      <c r="J81">
        <f t="shared" si="13"/>
        <v>18.41752919427902</v>
      </c>
    </row>
    <row r="82" spans="1:10" x14ac:dyDescent="0.25">
      <c r="A82">
        <v>4.1276700000000002</v>
      </c>
      <c r="B82">
        <v>3605.3974499999999</v>
      </c>
      <c r="C82" s="7">
        <f t="shared" si="7"/>
        <v>230.79736999999977</v>
      </c>
      <c r="D82">
        <f t="shared" si="8"/>
        <v>39.506634006940232</v>
      </c>
      <c r="E82">
        <f t="shared" si="9"/>
        <v>1.0957636309123211E-2</v>
      </c>
      <c r="F82" s="23">
        <f t="shared" si="10"/>
        <v>9.9577684230863259E-2</v>
      </c>
      <c r="H82">
        <f t="shared" si="11"/>
        <v>-4.5137186859473406</v>
      </c>
      <c r="I82">
        <f t="shared" si="12"/>
        <v>-2.3068171934024062</v>
      </c>
      <c r="J82">
        <f t="shared" si="13"/>
        <v>18.416448643544005</v>
      </c>
    </row>
    <row r="83" spans="1:10" x14ac:dyDescent="0.25">
      <c r="A83">
        <v>4.1767300000000001</v>
      </c>
      <c r="B83">
        <v>3607.3121500000002</v>
      </c>
      <c r="C83" s="7">
        <f t="shared" si="7"/>
        <v>232.71207000000004</v>
      </c>
      <c r="D83">
        <f t="shared" si="8"/>
        <v>38.535400000000799</v>
      </c>
      <c r="E83">
        <f t="shared" si="9"/>
        <v>1.0682579826090404E-2</v>
      </c>
      <c r="F83" s="23">
        <f t="shared" si="10"/>
        <v>9.9472477886431557E-2</v>
      </c>
      <c r="H83">
        <f t="shared" si="11"/>
        <v>-4.5391409178701849</v>
      </c>
      <c r="I83">
        <f t="shared" si="12"/>
        <v>-2.3078742772360425</v>
      </c>
      <c r="J83">
        <f t="shared" si="13"/>
        <v>18.415391559710368</v>
      </c>
    </row>
    <row r="84" spans="1:10" x14ac:dyDescent="0.25">
      <c r="A84">
        <v>4.2276699999999998</v>
      </c>
      <c r="B84">
        <v>3609.25099</v>
      </c>
      <c r="C84" s="7">
        <f t="shared" si="7"/>
        <v>234.65090999999984</v>
      </c>
      <c r="D84">
        <f t="shared" si="8"/>
        <v>38.973188992308884</v>
      </c>
      <c r="E84">
        <f t="shared" si="9"/>
        <v>1.079813764692183E-2</v>
      </c>
      <c r="F84" s="23">
        <f t="shared" si="10"/>
        <v>9.9366114936005792E-2</v>
      </c>
      <c r="H84">
        <f t="shared" si="11"/>
        <v>-4.5283815998212971</v>
      </c>
      <c r="I84">
        <f t="shared" si="12"/>
        <v>-2.3089441194539027</v>
      </c>
      <c r="J84">
        <f t="shared" si="13"/>
        <v>18.414321717492509</v>
      </c>
    </row>
    <row r="85" spans="1:10" x14ac:dyDescent="0.25">
      <c r="A85">
        <v>4.2755700000000001</v>
      </c>
      <c r="B85">
        <v>3611.16426</v>
      </c>
      <c r="C85" s="7">
        <f t="shared" si="7"/>
        <v>236.56417999999985</v>
      </c>
      <c r="D85">
        <f t="shared" si="8"/>
        <v>39.113166597769563</v>
      </c>
      <c r="E85">
        <f t="shared" si="9"/>
        <v>1.0831179027500002E-2</v>
      </c>
      <c r="F85" s="23">
        <f t="shared" si="10"/>
        <v>9.9261321881333756E-2</v>
      </c>
      <c r="H85">
        <f t="shared" si="11"/>
        <v>-4.5253263570896269</v>
      </c>
      <c r="I85">
        <f t="shared" si="12"/>
        <v>-2.3099992915497025</v>
      </c>
      <c r="J85">
        <f t="shared" si="13"/>
        <v>18.413266545396709</v>
      </c>
    </row>
    <row r="86" spans="1:10" x14ac:dyDescent="0.25">
      <c r="A86">
        <v>4.3244300000000004</v>
      </c>
      <c r="B86">
        <v>3613.0355800000002</v>
      </c>
      <c r="C86" s="7">
        <f t="shared" si="7"/>
        <v>238.43550000000005</v>
      </c>
      <c r="D86">
        <f t="shared" si="8"/>
        <v>37.811985545071614</v>
      </c>
      <c r="E86">
        <f t="shared" si="9"/>
        <v>1.0465434039559504E-2</v>
      </c>
      <c r="F86" s="23">
        <f t="shared" si="10"/>
        <v>9.9158986780918584E-2</v>
      </c>
      <c r="H86">
        <f t="shared" si="11"/>
        <v>-4.5596774485921738</v>
      </c>
      <c r="I86">
        <f t="shared" si="12"/>
        <v>-2.3110307898895521</v>
      </c>
      <c r="J86">
        <f t="shared" si="13"/>
        <v>18.412235047056861</v>
      </c>
    </row>
    <row r="87" spans="1:10" x14ac:dyDescent="0.25">
      <c r="A87">
        <v>4.3751899999999999</v>
      </c>
      <c r="B87">
        <v>3614.93109</v>
      </c>
      <c r="C87" s="7">
        <f t="shared" si="7"/>
        <v>240.33100999999988</v>
      </c>
      <c r="D87">
        <f t="shared" si="8"/>
        <v>37.122650743930429</v>
      </c>
      <c r="E87">
        <f t="shared" si="9"/>
        <v>1.0269255435220599E-2</v>
      </c>
      <c r="F87" s="23">
        <f t="shared" si="10"/>
        <v>9.9055490079374559E-2</v>
      </c>
      <c r="H87">
        <f t="shared" si="11"/>
        <v>-4.5786007566746605</v>
      </c>
      <c r="I87">
        <f t="shared" si="12"/>
        <v>-2.3120750800200112</v>
      </c>
      <c r="J87">
        <f t="shared" si="13"/>
        <v>18.411190756926398</v>
      </c>
    </row>
    <row r="88" spans="1:10" x14ac:dyDescent="0.25">
      <c r="A88">
        <v>4.42659</v>
      </c>
      <c r="B88">
        <v>3616.8280300000001</v>
      </c>
      <c r="C88" s="7">
        <f t="shared" si="7"/>
        <v>242.22794999999996</v>
      </c>
      <c r="D88">
        <f t="shared" si="8"/>
        <v>36.787264694581999</v>
      </c>
      <c r="E88">
        <f t="shared" si="9"/>
        <v>1.0171140123181915E-2</v>
      </c>
      <c r="F88" s="23">
        <f t="shared" si="10"/>
        <v>9.8952077434483504E-2</v>
      </c>
      <c r="H88">
        <f t="shared" si="11"/>
        <v>-4.5882009686975707</v>
      </c>
      <c r="I88">
        <f t="shared" si="12"/>
        <v>-2.3131196123638187</v>
      </c>
      <c r="J88">
        <f t="shared" si="13"/>
        <v>18.410146224582594</v>
      </c>
    </row>
    <row r="89" spans="1:10" x14ac:dyDescent="0.25">
      <c r="A89">
        <v>4.4793099999999999</v>
      </c>
      <c r="B89">
        <v>3618.7613799999999</v>
      </c>
      <c r="C89" s="7">
        <f t="shared" si="7"/>
        <v>244.16129999999976</v>
      </c>
      <c r="D89">
        <f t="shared" si="8"/>
        <v>38.469595261597</v>
      </c>
      <c r="E89">
        <f t="shared" si="9"/>
        <v>1.0630597384566152E-2</v>
      </c>
      <c r="F89" s="23">
        <f t="shared" si="10"/>
        <v>9.884684642646796E-2</v>
      </c>
      <c r="H89">
        <f t="shared" si="11"/>
        <v>-4.5440188902236827</v>
      </c>
      <c r="I89">
        <f t="shared" si="12"/>
        <v>-2.3141836324898075</v>
      </c>
      <c r="J89">
        <f t="shared" si="13"/>
        <v>18.409082204456602</v>
      </c>
    </row>
    <row r="90" spans="1:10" x14ac:dyDescent="0.25">
      <c r="A90">
        <v>4.5278900000000002</v>
      </c>
      <c r="B90">
        <v>3620.7249999999999</v>
      </c>
      <c r="C90" s="7">
        <f t="shared" si="7"/>
        <v>246.12491999999975</v>
      </c>
      <c r="D90">
        <f t="shared" si="8"/>
        <v>39.436915652961403</v>
      </c>
      <c r="E90">
        <f t="shared" si="9"/>
        <v>1.0891994187065133E-2</v>
      </c>
      <c r="F90" s="23">
        <f t="shared" si="10"/>
        <v>9.8740139574972199E-2</v>
      </c>
      <c r="H90">
        <f t="shared" si="11"/>
        <v>-4.5197272378592412</v>
      </c>
      <c r="I90">
        <f t="shared" si="12"/>
        <v>-2.3152637325918337</v>
      </c>
      <c r="J90">
        <f t="shared" si="13"/>
        <v>18.408002104354576</v>
      </c>
    </row>
    <row r="91" spans="1:10" x14ac:dyDescent="0.25">
      <c r="A91">
        <v>4.5787800000000001</v>
      </c>
      <c r="B91">
        <v>3622.68417</v>
      </c>
      <c r="C91" s="7">
        <f t="shared" si="7"/>
        <v>248.08408999999983</v>
      </c>
      <c r="D91">
        <f t="shared" si="8"/>
        <v>38.671543597800429</v>
      </c>
      <c r="E91">
        <f t="shared" si="9"/>
        <v>1.0674831639491341E-2</v>
      </c>
      <c r="F91" s="23">
        <f t="shared" si="10"/>
        <v>9.8633846654358787E-2</v>
      </c>
      <c r="H91">
        <f t="shared" si="11"/>
        <v>-4.5398664914680404</v>
      </c>
      <c r="I91">
        <f t="shared" si="12"/>
        <v>-2.316340803921443</v>
      </c>
      <c r="J91">
        <f t="shared" si="13"/>
        <v>18.406925033024969</v>
      </c>
    </row>
    <row r="92" spans="1:10" x14ac:dyDescent="0.25">
      <c r="A92">
        <v>4.6297300000000003</v>
      </c>
      <c r="B92">
        <v>3624.6633099999999</v>
      </c>
      <c r="C92" s="7">
        <f t="shared" si="7"/>
        <v>250.06322999999975</v>
      </c>
      <c r="D92">
        <f t="shared" si="8"/>
        <v>37.208060792610553</v>
      </c>
      <c r="E92">
        <f t="shared" si="9"/>
        <v>1.0265246068499134E-2</v>
      </c>
      <c r="F92" s="23">
        <f t="shared" si="10"/>
        <v>9.852664445466297E-2</v>
      </c>
      <c r="H92">
        <f t="shared" si="11"/>
        <v>-4.5789912571961056</v>
      </c>
      <c r="I92">
        <f t="shared" si="12"/>
        <v>-2.3174282653053879</v>
      </c>
      <c r="J92">
        <f t="shared" si="13"/>
        <v>18.405837571641023</v>
      </c>
    </row>
    <row r="93" spans="1:10" x14ac:dyDescent="0.25">
      <c r="A93">
        <v>4.6827399999999999</v>
      </c>
      <c r="B93">
        <v>3626.5523199999998</v>
      </c>
      <c r="C93" s="7">
        <f t="shared" si="7"/>
        <v>251.95223999999962</v>
      </c>
      <c r="D93">
        <f t="shared" si="8"/>
        <v>35.538902461945646</v>
      </c>
      <c r="E93">
        <f t="shared" si="9"/>
        <v>9.7996386998066651E-3</v>
      </c>
      <c r="F93" s="23">
        <f t="shared" si="10"/>
        <v>9.8424487174001915E-2</v>
      </c>
      <c r="H93">
        <f t="shared" si="11"/>
        <v>-4.6254097613518956</v>
      </c>
      <c r="I93">
        <f t="shared" si="12"/>
        <v>-2.318465652488471</v>
      </c>
      <c r="J93">
        <f t="shared" si="13"/>
        <v>18.40480018445794</v>
      </c>
    </row>
    <row r="94" spans="1:10" x14ac:dyDescent="0.25">
      <c r="A94">
        <v>4.7361500000000003</v>
      </c>
      <c r="B94">
        <v>3628.4453600000002</v>
      </c>
      <c r="C94" s="7">
        <f t="shared" si="7"/>
        <v>253.84528</v>
      </c>
      <c r="D94">
        <f t="shared" si="8"/>
        <v>36.91392923287119</v>
      </c>
      <c r="E94">
        <f t="shared" si="9"/>
        <v>1.0173483564010783E-2</v>
      </c>
      <c r="F94" s="23">
        <f t="shared" si="10"/>
        <v>9.8322271261343422E-2</v>
      </c>
      <c r="H94">
        <f t="shared" si="11"/>
        <v>-4.5879705942384241</v>
      </c>
      <c r="I94">
        <f t="shared" si="12"/>
        <v>-2.3195047132858919</v>
      </c>
      <c r="J94">
        <f t="shared" si="13"/>
        <v>18.403761123660519</v>
      </c>
    </row>
    <row r="95" spans="1:10" x14ac:dyDescent="0.25">
      <c r="A95">
        <v>4.7853300000000001</v>
      </c>
      <c r="B95">
        <v>3630.33932</v>
      </c>
      <c r="C95" s="7">
        <f t="shared" si="7"/>
        <v>255.73923999999988</v>
      </c>
      <c r="D95">
        <f t="shared" si="8"/>
        <v>36.436854646543118</v>
      </c>
      <c r="E95">
        <f t="shared" si="9"/>
        <v>1.0036762802255938E-2</v>
      </c>
      <c r="F95" s="23">
        <f t="shared" si="10"/>
        <v>9.8220164937178056E-2</v>
      </c>
      <c r="H95">
        <f t="shared" si="11"/>
        <v>-4.6015006467644897</v>
      </c>
      <c r="I95">
        <f t="shared" si="12"/>
        <v>-2.3205437391097927</v>
      </c>
      <c r="J95">
        <f t="shared" si="13"/>
        <v>18.402722097836619</v>
      </c>
    </row>
    <row r="96" spans="1:10" x14ac:dyDescent="0.25">
      <c r="A96">
        <v>4.8368700000000002</v>
      </c>
      <c r="B96">
        <v>3632.11528</v>
      </c>
      <c r="C96" s="7">
        <f t="shared" si="7"/>
        <v>257.51519999999982</v>
      </c>
      <c r="D96">
        <f t="shared" si="8"/>
        <v>35.283884420614896</v>
      </c>
      <c r="E96">
        <f t="shared" si="9"/>
        <v>9.7144175502642347E-3</v>
      </c>
      <c r="F96" s="23">
        <f t="shared" si="10"/>
        <v>9.8124564606742876E-2</v>
      </c>
      <c r="H96">
        <f t="shared" si="11"/>
        <v>-4.6341441516027038</v>
      </c>
      <c r="I96">
        <f t="shared" si="12"/>
        <v>-2.3215175400181436</v>
      </c>
      <c r="J96">
        <f t="shared" si="13"/>
        <v>18.401748296928268</v>
      </c>
    </row>
    <row r="97" spans="1:10" x14ac:dyDescent="0.25">
      <c r="A97">
        <v>4.8860400000000004</v>
      </c>
      <c r="B97">
        <v>3633.8927600000002</v>
      </c>
      <c r="C97" s="7">
        <f t="shared" si="7"/>
        <v>259.29268000000002</v>
      </c>
      <c r="D97">
        <f t="shared" si="8"/>
        <v>36.506379985933641</v>
      </c>
      <c r="E97">
        <f t="shared" si="9"/>
        <v>1.0046080717564609E-2</v>
      </c>
      <c r="F97" s="23">
        <f t="shared" si="10"/>
        <v>9.8029022142035016E-2</v>
      </c>
      <c r="H97">
        <f t="shared" si="11"/>
        <v>-4.6005726988901658</v>
      </c>
      <c r="I97">
        <f t="shared" si="12"/>
        <v>-2.3224916998471548</v>
      </c>
      <c r="J97">
        <f t="shared" si="13"/>
        <v>18.400774137099255</v>
      </c>
    </row>
    <row r="98" spans="1:10" x14ac:dyDescent="0.25">
      <c r="A98">
        <v>4.9363999999999999</v>
      </c>
      <c r="B98">
        <v>3635.7487599999999</v>
      </c>
      <c r="C98" s="7">
        <f t="shared" si="7"/>
        <v>261.14867999999979</v>
      </c>
      <c r="D98">
        <f t="shared" si="8"/>
        <v>39.305231131611592</v>
      </c>
      <c r="E98">
        <f t="shared" si="9"/>
        <v>1.081076656452235E-2</v>
      </c>
      <c r="F98" s="23">
        <f t="shared" si="10"/>
        <v>9.7929407947855956E-2</v>
      </c>
      <c r="H98">
        <f t="shared" si="11"/>
        <v>-4.5272127373084379</v>
      </c>
      <c r="I98">
        <f t="shared" si="12"/>
        <v>-2.3235083869344511</v>
      </c>
      <c r="J98">
        <f t="shared" si="13"/>
        <v>18.399757450011961</v>
      </c>
    </row>
    <row r="99" spans="1:10" x14ac:dyDescent="0.25">
      <c r="A99">
        <v>4.9879300000000004</v>
      </c>
      <c r="B99">
        <v>3637.8975700000001</v>
      </c>
      <c r="C99" s="7">
        <f t="shared" si="7"/>
        <v>263.29748999999993</v>
      </c>
      <c r="D99">
        <f t="shared" si="8"/>
        <v>736.51826432217808</v>
      </c>
      <c r="E99">
        <f t="shared" si="9"/>
        <v>0.20245711984743378</v>
      </c>
      <c r="F99" s="23">
        <f t="shared" si="10"/>
        <v>9.7814267762595858E-2</v>
      </c>
      <c r="H99">
        <f t="shared" si="11"/>
        <v>-1.5972271686983863</v>
      </c>
      <c r="I99">
        <f t="shared" si="12"/>
        <v>-2.3246848254387529</v>
      </c>
      <c r="J99">
        <f t="shared" si="13"/>
        <v>18.398581011507659</v>
      </c>
    </row>
    <row r="100" spans="1:10" x14ac:dyDescent="0.25">
      <c r="J100" t="e">
        <f t="shared" si="13"/>
        <v>#NUM!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13D82-CBB2-40CC-9855-A77FFFCDD3A7}">
  <dimension ref="A1:H95"/>
  <sheetViews>
    <sheetView zoomScaleNormal="100" workbookViewId="0">
      <selection activeCell="H4" sqref="H4"/>
    </sheetView>
  </sheetViews>
  <sheetFormatPr defaultRowHeight="15" x14ac:dyDescent="0.25"/>
  <cols>
    <col min="2" max="2" width="13.85546875" customWidth="1"/>
    <col min="4" max="4" width="17.42578125" customWidth="1"/>
    <col min="7" max="7" width="17.140625" customWidth="1"/>
    <col min="8" max="8" width="18.42578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767.14682000000005</v>
      </c>
    </row>
    <row r="3" spans="1:8" x14ac:dyDescent="0.25">
      <c r="A3">
        <v>5.5930000000000001E-2</v>
      </c>
      <c r="B3">
        <v>767.15652999999998</v>
      </c>
      <c r="C3" s="5">
        <f>(B4-B2)/(A4-A2)</f>
        <v>3.6514187331754484</v>
      </c>
      <c r="D3" s="5">
        <f>(1/B3)*C3</f>
        <v>4.759678879583347E-3</v>
      </c>
      <c r="G3">
        <f>LN(D3)</f>
        <v>-5.3475750752868958</v>
      </c>
      <c r="H3">
        <f>LN((0.002)/((0.0000008*B3)+(0.0000000245*B3^2)))</f>
        <v>-2.0170799287759107</v>
      </c>
    </row>
    <row r="4" spans="1:8" x14ac:dyDescent="0.25">
      <c r="A4">
        <v>0.10513</v>
      </c>
      <c r="B4">
        <v>767.53069000000005</v>
      </c>
      <c r="C4" s="5">
        <f t="shared" ref="C4:C67" si="0">(B5-B3)/(A5-A3)</f>
        <v>7.596336773932542</v>
      </c>
      <c r="D4" s="5">
        <f t="shared" ref="D4:D67" si="1">(1/B4)*C4</f>
        <v>9.8971114418011635E-3</v>
      </c>
      <c r="G4">
        <f t="shared" ref="G4:G67" si="2">LN(D4)</f>
        <v>-4.6155123379712162</v>
      </c>
      <c r="H4">
        <f t="shared" ref="H4:H67" si="3">LN((0.002)/((0.0000008*B4)+(0.0000000245*B4^2)))</f>
        <v>-2.0180352349830932</v>
      </c>
    </row>
    <row r="5" spans="1:8" x14ac:dyDescent="0.25">
      <c r="A5">
        <v>0.15475</v>
      </c>
      <c r="B5">
        <v>767.90719999999999</v>
      </c>
      <c r="C5" s="5">
        <f t="shared" si="0"/>
        <v>7.230905686409268</v>
      </c>
      <c r="D5" s="5">
        <f t="shared" si="1"/>
        <v>9.4163795917127334E-3</v>
      </c>
      <c r="G5">
        <f t="shared" si="2"/>
        <v>-4.6653045963583155</v>
      </c>
      <c r="H5">
        <f t="shared" si="3"/>
        <v>-2.0189960806242135</v>
      </c>
    </row>
    <row r="6" spans="1:8" x14ac:dyDescent="0.25">
      <c r="A6">
        <v>0.20660000000000001</v>
      </c>
      <c r="B6">
        <v>768.26441</v>
      </c>
      <c r="C6" s="5">
        <f t="shared" si="0"/>
        <v>7.4282173498570963</v>
      </c>
      <c r="D6" s="5">
        <f t="shared" si="1"/>
        <v>9.6688291858490448E-3</v>
      </c>
      <c r="G6">
        <f t="shared" si="2"/>
        <v>-4.6388480538019374</v>
      </c>
      <c r="H6">
        <f t="shared" si="3"/>
        <v>-2.0199072463572296</v>
      </c>
    </row>
    <row r="7" spans="1:8" x14ac:dyDescent="0.25">
      <c r="A7">
        <v>0.25964999999999999</v>
      </c>
      <c r="B7">
        <v>768.68642</v>
      </c>
      <c r="C7" s="5">
        <f t="shared" si="0"/>
        <v>7.4986981774486612</v>
      </c>
      <c r="D7" s="5">
        <f t="shared" si="1"/>
        <v>9.7552109447291407E-3</v>
      </c>
      <c r="G7">
        <f t="shared" si="2"/>
        <v>-4.6299536808733963</v>
      </c>
      <c r="H7">
        <f t="shared" si="3"/>
        <v>-2.0209831680705368</v>
      </c>
    </row>
    <row r="8" spans="1:8" x14ac:dyDescent="0.25">
      <c r="A8">
        <v>0.30646000000000001</v>
      </c>
      <c r="B8">
        <v>769.01323000000002</v>
      </c>
      <c r="C8" s="5">
        <f t="shared" si="0"/>
        <v>6.9422462030379402</v>
      </c>
      <c r="D8" s="5">
        <f t="shared" si="1"/>
        <v>9.0274730423531725E-3</v>
      </c>
      <c r="G8">
        <f t="shared" si="2"/>
        <v>-4.7074827909868047</v>
      </c>
      <c r="H8">
        <f t="shared" si="3"/>
        <v>-2.0218159780899665</v>
      </c>
    </row>
    <row r="9" spans="1:8" x14ac:dyDescent="0.25">
      <c r="A9">
        <v>0.35972999999999999</v>
      </c>
      <c r="B9">
        <v>769.38120000000004</v>
      </c>
      <c r="C9" s="5">
        <f t="shared" si="0"/>
        <v>6.6886637458924083</v>
      </c>
      <c r="D9" s="5">
        <f t="shared" si="1"/>
        <v>8.6935627565274641E-3</v>
      </c>
      <c r="G9">
        <f t="shared" si="2"/>
        <v>-4.7451724402351765</v>
      </c>
      <c r="H9">
        <f t="shared" si="3"/>
        <v>-2.0227532611070806</v>
      </c>
    </row>
    <row r="10" spans="1:8" x14ac:dyDescent="0.25">
      <c r="A10">
        <v>0.41602</v>
      </c>
      <c r="B10">
        <v>769.74603999999999</v>
      </c>
      <c r="C10" s="5">
        <f t="shared" si="0"/>
        <v>5.8932479316787649</v>
      </c>
      <c r="D10" s="5">
        <f t="shared" si="1"/>
        <v>7.6560938613971499E-3</v>
      </c>
      <c r="G10">
        <f t="shared" si="2"/>
        <v>-4.8722533650585227</v>
      </c>
      <c r="H10">
        <f t="shared" si="3"/>
        <v>-2.0236821378284326</v>
      </c>
    </row>
    <row r="11" spans="1:8" x14ac:dyDescent="0.25">
      <c r="A11">
        <v>0.47214</v>
      </c>
      <c r="B11">
        <v>770.04366000000005</v>
      </c>
      <c r="C11" s="5">
        <f t="shared" si="0"/>
        <v>5.5763706982202352</v>
      </c>
      <c r="D11" s="5">
        <f t="shared" si="1"/>
        <v>7.2416292580348438E-3</v>
      </c>
      <c r="G11">
        <f t="shared" si="2"/>
        <v>-4.9279090622610617</v>
      </c>
      <c r="H11">
        <f t="shared" si="3"/>
        <v>-2.0244395540110434</v>
      </c>
    </row>
    <row r="12" spans="1:8" x14ac:dyDescent="0.25">
      <c r="A12">
        <v>0.52673000000000003</v>
      </c>
      <c r="B12">
        <v>770.36339999999996</v>
      </c>
      <c r="C12" s="5">
        <f t="shared" si="0"/>
        <v>5.8090303478903795</v>
      </c>
      <c r="D12" s="5">
        <f t="shared" si="1"/>
        <v>7.5406364683088265E-3</v>
      </c>
      <c r="G12">
        <f t="shared" si="2"/>
        <v>-4.8874486882822357</v>
      </c>
      <c r="H12">
        <f t="shared" si="3"/>
        <v>-2.0252529439872307</v>
      </c>
    </row>
    <row r="13" spans="1:8" x14ac:dyDescent="0.25">
      <c r="A13">
        <v>0.58021999999999996</v>
      </c>
      <c r="B13">
        <v>770.67150000000004</v>
      </c>
      <c r="C13" s="5">
        <f t="shared" si="0"/>
        <v>6.3340667750885808</v>
      </c>
      <c r="D13" s="5">
        <f t="shared" si="1"/>
        <v>8.2188932315371468E-3</v>
      </c>
      <c r="G13">
        <f t="shared" si="2"/>
        <v>-4.8013197223445907</v>
      </c>
      <c r="H13">
        <f t="shared" si="3"/>
        <v>-2.0260364098766579</v>
      </c>
    </row>
    <row r="14" spans="1:8" x14ac:dyDescent="0.25">
      <c r="A14">
        <v>0.63126000000000004</v>
      </c>
      <c r="B14">
        <v>771.02549999999997</v>
      </c>
      <c r="C14" s="5">
        <f t="shared" si="0"/>
        <v>6.775594419335726</v>
      </c>
      <c r="D14" s="5">
        <f t="shared" si="1"/>
        <v>8.7877695605861634E-3</v>
      </c>
      <c r="G14">
        <f t="shared" si="2"/>
        <v>-4.7343943468579512</v>
      </c>
      <c r="H14">
        <f t="shared" si="3"/>
        <v>-2.0269362157386444</v>
      </c>
    </row>
    <row r="15" spans="1:8" x14ac:dyDescent="0.25">
      <c r="A15">
        <v>0.68200000000000005</v>
      </c>
      <c r="B15">
        <v>771.36112000000003</v>
      </c>
      <c r="C15" s="5">
        <f t="shared" si="0"/>
        <v>6.4760073083953102</v>
      </c>
      <c r="D15" s="5">
        <f t="shared" si="1"/>
        <v>8.3955583714088542E-3</v>
      </c>
      <c r="G15">
        <f t="shared" si="2"/>
        <v>-4.780052478287014</v>
      </c>
      <c r="H15">
        <f t="shared" si="3"/>
        <v>-2.0277889290259674</v>
      </c>
    </row>
    <row r="16" spans="1:8" x14ac:dyDescent="0.25">
      <c r="A16">
        <v>0.73524999999999996</v>
      </c>
      <c r="B16">
        <v>771.69893999999999</v>
      </c>
      <c r="C16" s="5">
        <f t="shared" si="0"/>
        <v>6.1187283128571313</v>
      </c>
      <c r="D16" s="5">
        <f t="shared" si="1"/>
        <v>7.9289059446642912E-3</v>
      </c>
      <c r="G16">
        <f t="shared" si="2"/>
        <v>-4.8372402169561663</v>
      </c>
      <c r="H16">
        <f t="shared" si="3"/>
        <v>-2.0286468647336249</v>
      </c>
    </row>
    <row r="17" spans="1:8" x14ac:dyDescent="0.25">
      <c r="A17">
        <v>0.78863000000000005</v>
      </c>
      <c r="B17">
        <v>772.01355999999998</v>
      </c>
      <c r="C17" s="5">
        <f t="shared" si="0"/>
        <v>6.1295096237548465</v>
      </c>
      <c r="D17" s="5">
        <f t="shared" si="1"/>
        <v>7.9396398474592175E-3</v>
      </c>
      <c r="G17">
        <f t="shared" si="2"/>
        <v>-4.8358873640139182</v>
      </c>
      <c r="H17">
        <f t="shared" si="3"/>
        <v>-2.0294455501798905</v>
      </c>
    </row>
    <row r="18" spans="1:8" x14ac:dyDescent="0.25">
      <c r="A18">
        <v>0.83864000000000005</v>
      </c>
      <c r="B18">
        <v>772.33267000000001</v>
      </c>
      <c r="C18" s="5">
        <f t="shared" si="0"/>
        <v>6.0378273520859294</v>
      </c>
      <c r="D18" s="5">
        <f t="shared" si="1"/>
        <v>7.8176511063372846E-3</v>
      </c>
      <c r="G18">
        <f t="shared" si="2"/>
        <v>-4.8513711395786263</v>
      </c>
      <c r="H18">
        <f t="shared" si="3"/>
        <v>-2.0302553079956329</v>
      </c>
    </row>
    <row r="19" spans="1:8" x14ac:dyDescent="0.25">
      <c r="A19">
        <v>0.89173000000000002</v>
      </c>
      <c r="B19">
        <v>772.63606000000004</v>
      </c>
      <c r="C19" s="5">
        <f t="shared" si="0"/>
        <v>5.8907677356661354</v>
      </c>
      <c r="D19" s="5">
        <f t="shared" si="1"/>
        <v>7.6242464475009559E-3</v>
      </c>
      <c r="G19">
        <f t="shared" si="2"/>
        <v>-4.876421787929579</v>
      </c>
      <c r="H19">
        <f t="shared" si="3"/>
        <v>-2.0310248714770371</v>
      </c>
    </row>
    <row r="20" spans="1:8" x14ac:dyDescent="0.25">
      <c r="A20">
        <v>0.94154000000000004</v>
      </c>
      <c r="B20">
        <v>772.93883000000005</v>
      </c>
      <c r="C20" s="5">
        <f t="shared" si="0"/>
        <v>5.8854256854249947</v>
      </c>
      <c r="D20" s="5">
        <f t="shared" si="1"/>
        <v>7.614348583606538E-3</v>
      </c>
      <c r="G20">
        <f t="shared" si="2"/>
        <v>-4.8777208401409062</v>
      </c>
      <c r="H20">
        <f t="shared" si="3"/>
        <v>-2.0317925670784769</v>
      </c>
    </row>
    <row r="21" spans="1:8" x14ac:dyDescent="0.25">
      <c r="A21">
        <v>0.99568000000000001</v>
      </c>
      <c r="B21">
        <v>773.24784999999997</v>
      </c>
      <c r="C21" s="5">
        <f t="shared" si="0"/>
        <v>5.4244248741908034</v>
      </c>
      <c r="D21" s="5">
        <f t="shared" si="1"/>
        <v>7.0151179524014246E-3</v>
      </c>
      <c r="G21">
        <f t="shared" si="2"/>
        <v>-4.9596877512566806</v>
      </c>
      <c r="H21">
        <f t="shared" si="3"/>
        <v>-2.0325758061373289</v>
      </c>
    </row>
    <row r="22" spans="1:8" x14ac:dyDescent="0.25">
      <c r="A22">
        <v>1.0528200000000001</v>
      </c>
      <c r="B22">
        <v>773.54246000000001</v>
      </c>
      <c r="C22" s="5">
        <f t="shared" si="0"/>
        <v>5.0813652972110344</v>
      </c>
      <c r="D22" s="5">
        <f t="shared" si="1"/>
        <v>6.5689545952151533E-3</v>
      </c>
      <c r="G22">
        <f t="shared" si="2"/>
        <v>-5.0254005770738965</v>
      </c>
      <c r="H22">
        <f t="shared" si="3"/>
        <v>-2.0333222361276624</v>
      </c>
    </row>
    <row r="23" spans="1:8" x14ac:dyDescent="0.25">
      <c r="A23">
        <v>1.10789</v>
      </c>
      <c r="B23">
        <v>773.81803000000002</v>
      </c>
      <c r="C23" s="5">
        <f t="shared" si="0"/>
        <v>5.3711835657742331</v>
      </c>
      <c r="D23" s="5">
        <f t="shared" si="1"/>
        <v>6.9411455375034785E-3</v>
      </c>
      <c r="G23">
        <f t="shared" si="2"/>
        <v>-4.9702884550439821</v>
      </c>
      <c r="H23">
        <f t="shared" si="3"/>
        <v>-2.0340201738077655</v>
      </c>
    </row>
    <row r="24" spans="1:8" x14ac:dyDescent="0.25">
      <c r="A24">
        <v>1.1589400000000001</v>
      </c>
      <c r="B24">
        <v>774.11244999999997</v>
      </c>
      <c r="C24" s="5">
        <f t="shared" si="0"/>
        <v>5.8362445414840005</v>
      </c>
      <c r="D24" s="5">
        <f t="shared" si="1"/>
        <v>7.5392722872290726E-3</v>
      </c>
      <c r="G24">
        <f t="shared" si="2"/>
        <v>-4.8876296152501091</v>
      </c>
      <c r="H24">
        <f t="shared" si="3"/>
        <v>-2.0347655838528707</v>
      </c>
    </row>
    <row r="25" spans="1:8" x14ac:dyDescent="0.25">
      <c r="A25">
        <v>1.20865</v>
      </c>
      <c r="B25">
        <v>774.40608999999995</v>
      </c>
      <c r="C25" s="5">
        <f t="shared" si="0"/>
        <v>5.6016212520760673</v>
      </c>
      <c r="D25" s="5">
        <f t="shared" si="1"/>
        <v>7.2334416327692721E-3</v>
      </c>
      <c r="G25">
        <f t="shared" si="2"/>
        <v>-4.9290403349436662</v>
      </c>
      <c r="H25">
        <f t="shared" si="3"/>
        <v>-2.0355087423705522</v>
      </c>
    </row>
    <row r="26" spans="1:8" x14ac:dyDescent="0.25">
      <c r="A26">
        <v>1.2613300000000001</v>
      </c>
      <c r="B26">
        <v>774.68600000000004</v>
      </c>
      <c r="C26" s="5">
        <f t="shared" si="0"/>
        <v>4.9207547169818842</v>
      </c>
      <c r="D26" s="5">
        <f t="shared" si="1"/>
        <v>6.3519344831091361E-3</v>
      </c>
      <c r="G26">
        <f t="shared" si="2"/>
        <v>-5.0589958694624837</v>
      </c>
      <c r="H26">
        <f t="shared" si="3"/>
        <v>-2.0362168952372559</v>
      </c>
    </row>
    <row r="27" spans="1:8" x14ac:dyDescent="0.25">
      <c r="A27">
        <v>1.3172999999999999</v>
      </c>
      <c r="B27">
        <v>774.94073000000003</v>
      </c>
      <c r="C27" s="5">
        <f t="shared" si="0"/>
        <v>4.4175317185694194</v>
      </c>
      <c r="D27" s="5">
        <f t="shared" si="1"/>
        <v>5.7004768849475999E-3</v>
      </c>
      <c r="G27">
        <f t="shared" si="2"/>
        <v>-5.1672054436153774</v>
      </c>
      <c r="H27">
        <f t="shared" si="3"/>
        <v>-2.0368611265110226</v>
      </c>
    </row>
    <row r="28" spans="1:8" x14ac:dyDescent="0.25">
      <c r="A28">
        <v>1.3740399999999999</v>
      </c>
      <c r="B28">
        <v>775.18389999999999</v>
      </c>
      <c r="C28" s="5">
        <f t="shared" si="0"/>
        <v>4.9144399707176225</v>
      </c>
      <c r="D28" s="5">
        <f t="shared" si="1"/>
        <v>6.3397085139637478E-3</v>
      </c>
      <c r="G28">
        <f t="shared" si="2"/>
        <v>-5.0609224873054153</v>
      </c>
      <c r="H28">
        <f t="shared" si="3"/>
        <v>-2.0374759280513719</v>
      </c>
    </row>
    <row r="29" spans="1:8" x14ac:dyDescent="0.25">
      <c r="A29">
        <v>1.42658</v>
      </c>
      <c r="B29">
        <v>775.47778000000005</v>
      </c>
      <c r="C29" s="5">
        <f t="shared" si="0"/>
        <v>5.6274547006930042</v>
      </c>
      <c r="D29" s="5">
        <f t="shared" si="1"/>
        <v>7.2567581506887326E-3</v>
      </c>
      <c r="G29">
        <f t="shared" si="2"/>
        <v>-4.9258220855900001</v>
      </c>
      <c r="H29">
        <f t="shared" si="3"/>
        <v>-2.0382186863703131</v>
      </c>
    </row>
    <row r="30" spans="1:8" x14ac:dyDescent="0.25">
      <c r="A30">
        <v>1.4794499999999999</v>
      </c>
      <c r="B30">
        <v>775.77709000000004</v>
      </c>
      <c r="C30" s="5">
        <f t="shared" si="0"/>
        <v>5.4302336492438039</v>
      </c>
      <c r="D30" s="5">
        <f t="shared" si="1"/>
        <v>6.9997344846105258E-3</v>
      </c>
      <c r="G30">
        <f t="shared" si="2"/>
        <v>-4.9618830614161382</v>
      </c>
      <c r="H30">
        <f t="shared" si="3"/>
        <v>-2.0389748850311418</v>
      </c>
    </row>
    <row r="31" spans="1:8" x14ac:dyDescent="0.25">
      <c r="A31">
        <v>1.53315</v>
      </c>
      <c r="B31">
        <v>776.05647999999997</v>
      </c>
      <c r="C31" s="5">
        <f t="shared" si="0"/>
        <v>4.9789723898331104</v>
      </c>
      <c r="D31" s="5">
        <f t="shared" si="1"/>
        <v>6.4157345736396794E-3</v>
      </c>
      <c r="G31">
        <f t="shared" si="2"/>
        <v>-5.0490017787188499</v>
      </c>
      <c r="H31">
        <f t="shared" si="3"/>
        <v>-2.0396804983233383</v>
      </c>
    </row>
    <row r="32" spans="1:8" x14ac:dyDescent="0.25">
      <c r="A32">
        <v>1.58883</v>
      </c>
      <c r="B32">
        <v>776.32168999999999</v>
      </c>
      <c r="C32" s="5">
        <f t="shared" si="0"/>
        <v>5.4081965639699279</v>
      </c>
      <c r="D32" s="5">
        <f t="shared" si="1"/>
        <v>6.9664375395332928E-3</v>
      </c>
      <c r="G32">
        <f t="shared" si="2"/>
        <v>-4.966651298282545</v>
      </c>
      <c r="H32">
        <f t="shared" si="3"/>
        <v>-2.0403500689900427</v>
      </c>
    </row>
    <row r="33" spans="1:8" x14ac:dyDescent="0.25">
      <c r="A33">
        <v>1.63734</v>
      </c>
      <c r="B33">
        <v>776.61995999999999</v>
      </c>
      <c r="C33" s="5">
        <f t="shared" si="0"/>
        <v>5.6947526236878963</v>
      </c>
      <c r="D33" s="5">
        <f t="shared" si="1"/>
        <v>7.3327404869788521E-3</v>
      </c>
      <c r="G33">
        <f t="shared" si="2"/>
        <v>-4.9154059602445788</v>
      </c>
      <c r="H33">
        <f t="shared" si="3"/>
        <v>-2.0411028377776259</v>
      </c>
    </row>
    <row r="34" spans="1:8" x14ac:dyDescent="0.25">
      <c r="A34">
        <v>1.6888799999999999</v>
      </c>
      <c r="B34">
        <v>776.89144999999996</v>
      </c>
      <c r="C34" s="5">
        <f t="shared" si="0"/>
        <v>5.2479403687720021</v>
      </c>
      <c r="D34" s="5">
        <f t="shared" si="1"/>
        <v>6.7550497161115658E-3</v>
      </c>
      <c r="G34">
        <f t="shared" si="2"/>
        <v>-4.9974649476989734</v>
      </c>
      <c r="H34">
        <f t="shared" si="3"/>
        <v>-2.0417877733219241</v>
      </c>
    </row>
    <row r="35" spans="1:8" x14ac:dyDescent="0.25">
      <c r="A35">
        <v>1.7393000000000001</v>
      </c>
      <c r="B35">
        <v>777.15503999999999</v>
      </c>
      <c r="C35" s="5">
        <f t="shared" si="0"/>
        <v>5.2745559807679303</v>
      </c>
      <c r="D35" s="5">
        <f t="shared" si="1"/>
        <v>6.7870060789516733E-3</v>
      </c>
      <c r="G35">
        <f t="shared" si="2"/>
        <v>-4.9927453655851144</v>
      </c>
      <c r="H35">
        <f t="shared" si="3"/>
        <v>-2.0424525536987064</v>
      </c>
    </row>
    <row r="36" spans="1:8" x14ac:dyDescent="0.25">
      <c r="A36">
        <v>1.7907900000000001</v>
      </c>
      <c r="B36">
        <v>777.42898000000002</v>
      </c>
      <c r="C36" s="5">
        <f t="shared" si="0"/>
        <v>5.0763948497860314</v>
      </c>
      <c r="D36" s="5">
        <f t="shared" si="1"/>
        <v>6.5297216599592561E-3</v>
      </c>
      <c r="G36">
        <f t="shared" si="2"/>
        <v>-5.0313909614170758</v>
      </c>
      <c r="H36">
        <f t="shared" si="3"/>
        <v>-2.0431432028560739</v>
      </c>
    </row>
    <row r="37" spans="1:8" x14ac:dyDescent="0.25">
      <c r="A37">
        <v>1.84415</v>
      </c>
      <c r="B37">
        <v>777.68730000000005</v>
      </c>
      <c r="C37" s="5">
        <f t="shared" si="0"/>
        <v>4.5314191358590135</v>
      </c>
      <c r="D37" s="5">
        <f t="shared" si="1"/>
        <v>5.8267881394732986E-3</v>
      </c>
      <c r="G37">
        <f t="shared" si="2"/>
        <v>-5.1452893499044761</v>
      </c>
      <c r="H37">
        <f t="shared" si="3"/>
        <v>-2.0437942528397417</v>
      </c>
    </row>
    <row r="38" spans="1:8" x14ac:dyDescent="0.25">
      <c r="A38">
        <v>1.8997999999999999</v>
      </c>
      <c r="B38">
        <v>777.92295000000001</v>
      </c>
      <c r="C38" s="5">
        <f t="shared" si="0"/>
        <v>4.5205220522046856</v>
      </c>
      <c r="D38" s="5">
        <f t="shared" si="1"/>
        <v>5.8110151554272632E-3</v>
      </c>
      <c r="G38">
        <f t="shared" si="2"/>
        <v>-5.1479999978341864</v>
      </c>
      <c r="H38">
        <f t="shared" si="3"/>
        <v>-2.0443879822161866</v>
      </c>
    </row>
    <row r="39" spans="1:8" x14ac:dyDescent="0.25">
      <c r="A39">
        <v>1.9552499999999999</v>
      </c>
      <c r="B39">
        <v>778.18952999999999</v>
      </c>
      <c r="C39" s="5">
        <f t="shared" si="0"/>
        <v>5.0917097975118777</v>
      </c>
      <c r="D39" s="5">
        <f t="shared" si="1"/>
        <v>6.5430201785314154E-3</v>
      </c>
      <c r="G39">
        <f t="shared" si="2"/>
        <v>-5.0293564191116067</v>
      </c>
      <c r="H39">
        <f t="shared" si="3"/>
        <v>-2.0450594284369723</v>
      </c>
    </row>
    <row r="40" spans="1:8" x14ac:dyDescent="0.25">
      <c r="A40">
        <v>2.0099300000000002</v>
      </c>
      <c r="B40">
        <v>778.4837</v>
      </c>
      <c r="C40" s="5">
        <f t="shared" si="0"/>
        <v>5.0247162211644278</v>
      </c>
      <c r="D40" s="5">
        <f t="shared" si="1"/>
        <v>6.4544912387560953E-3</v>
      </c>
      <c r="G40">
        <f t="shared" si="2"/>
        <v>-5.0429790744038065</v>
      </c>
      <c r="H40">
        <f t="shared" si="3"/>
        <v>-2.0458001051083179</v>
      </c>
    </row>
    <row r="41" spans="1:8" x14ac:dyDescent="0.25">
      <c r="A41">
        <v>2.0644900000000002</v>
      </c>
      <c r="B41">
        <v>778.73842999999999</v>
      </c>
      <c r="C41" s="5">
        <f t="shared" si="0"/>
        <v>4.4986780928072658</v>
      </c>
      <c r="D41" s="5">
        <f t="shared" si="1"/>
        <v>5.7768795265533074E-3</v>
      </c>
      <c r="G41">
        <f t="shared" si="2"/>
        <v>-5.1538916163811885</v>
      </c>
      <c r="H41">
        <f t="shared" si="3"/>
        <v>-2.0464412560560157</v>
      </c>
    </row>
    <row r="42" spans="1:8" x14ac:dyDescent="0.25">
      <c r="A42">
        <v>2.1196199999999998</v>
      </c>
      <c r="B42">
        <v>778.97716000000003</v>
      </c>
      <c r="C42" s="5">
        <f t="shared" si="0"/>
        <v>4.4678832116790286</v>
      </c>
      <c r="D42" s="5">
        <f t="shared" si="1"/>
        <v>5.735576652438729E-3</v>
      </c>
      <c r="G42">
        <f t="shared" si="2"/>
        <v>-5.1610669837714109</v>
      </c>
      <c r="H42">
        <f t="shared" si="3"/>
        <v>-2.0470419486851243</v>
      </c>
    </row>
    <row r="43" spans="1:8" x14ac:dyDescent="0.25">
      <c r="A43">
        <v>2.1740900000000001</v>
      </c>
      <c r="B43">
        <v>779.22811000000002</v>
      </c>
      <c r="C43" s="5">
        <f t="shared" si="0"/>
        <v>4.9662962962957833</v>
      </c>
      <c r="D43" s="5">
        <f t="shared" si="1"/>
        <v>6.3733536207976164E-3</v>
      </c>
      <c r="G43">
        <f t="shared" si="2"/>
        <v>-5.0556294768525154</v>
      </c>
      <c r="H43">
        <f t="shared" si="3"/>
        <v>-2.0476731947623663</v>
      </c>
    </row>
    <row r="44" spans="1:8" x14ac:dyDescent="0.25">
      <c r="A44">
        <v>2.2276199999999999</v>
      </c>
      <c r="B44">
        <v>779.51351999999997</v>
      </c>
      <c r="C44" s="5">
        <f t="shared" si="0"/>
        <v>4.9303160919539453</v>
      </c>
      <c r="D44" s="5">
        <f t="shared" si="1"/>
        <v>6.3248628349049617E-3</v>
      </c>
      <c r="G44">
        <f t="shared" si="2"/>
        <v>-5.0632669307847351</v>
      </c>
      <c r="H44">
        <f t="shared" si="3"/>
        <v>-2.0483908802381343</v>
      </c>
    </row>
    <row r="45" spans="1:8" x14ac:dyDescent="0.25">
      <c r="A45">
        <v>2.28545</v>
      </c>
      <c r="B45">
        <v>779.77715000000001</v>
      </c>
      <c r="C45" s="5">
        <f t="shared" si="0"/>
        <v>4.5138011594704279</v>
      </c>
      <c r="D45" s="5">
        <f t="shared" si="1"/>
        <v>5.7885783899546527E-3</v>
      </c>
      <c r="G45">
        <f t="shared" si="2"/>
        <v>-5.151868546049533</v>
      </c>
      <c r="H45">
        <f t="shared" si="3"/>
        <v>-2.0490535693976599</v>
      </c>
    </row>
    <row r="46" spans="1:8" x14ac:dyDescent="0.25">
      <c r="A46">
        <v>2.3431899999999999</v>
      </c>
      <c r="B46">
        <v>780.03517999999997</v>
      </c>
      <c r="C46" s="5">
        <f t="shared" si="0"/>
        <v>4.842438285357642</v>
      </c>
      <c r="D46" s="5">
        <f t="shared" si="1"/>
        <v>6.2079742164419336E-3</v>
      </c>
      <c r="G46">
        <f t="shared" si="2"/>
        <v>-5.081920649389172</v>
      </c>
      <c r="H46">
        <f t="shared" si="3"/>
        <v>-2.0497019691340528</v>
      </c>
    </row>
    <row r="47" spans="1:8" x14ac:dyDescent="0.25">
      <c r="A47">
        <v>2.3976600000000001</v>
      </c>
      <c r="B47">
        <v>780.32051999999999</v>
      </c>
      <c r="C47" s="5">
        <f t="shared" si="0"/>
        <v>5.6412950052533839</v>
      </c>
      <c r="D47" s="5">
        <f t="shared" si="1"/>
        <v>7.229458742483646E-3</v>
      </c>
      <c r="G47">
        <f t="shared" si="2"/>
        <v>-4.929591108340837</v>
      </c>
      <c r="H47">
        <f t="shared" si="3"/>
        <v>-2.050418750982248</v>
      </c>
    </row>
    <row r="48" spans="1:8" x14ac:dyDescent="0.25">
      <c r="A48">
        <v>2.4479000000000002</v>
      </c>
      <c r="B48">
        <v>780.62588000000005</v>
      </c>
      <c r="C48" s="5">
        <f t="shared" si="0"/>
        <v>5.6285035158957903</v>
      </c>
      <c r="D48" s="5">
        <f t="shared" si="1"/>
        <v>7.2102445743866322E-3</v>
      </c>
      <c r="G48">
        <f t="shared" si="2"/>
        <v>-4.9322524067090585</v>
      </c>
      <c r="H48">
        <f t="shared" si="3"/>
        <v>-2.0511855390467191</v>
      </c>
    </row>
    <row r="49" spans="1:8" x14ac:dyDescent="0.25">
      <c r="A49">
        <v>2.4986299999999999</v>
      </c>
      <c r="B49">
        <v>780.88882999999998</v>
      </c>
      <c r="C49" s="5">
        <f t="shared" si="0"/>
        <v>4.911643835615612</v>
      </c>
      <c r="D49" s="5">
        <f t="shared" si="1"/>
        <v>6.2898118745220262E-3</v>
      </c>
      <c r="G49">
        <f t="shared" si="2"/>
        <v>-5.0688241173781057</v>
      </c>
      <c r="H49">
        <f t="shared" si="3"/>
        <v>-2.0518455959694766</v>
      </c>
    </row>
    <row r="50" spans="1:8" x14ac:dyDescent="0.25">
      <c r="A50">
        <v>2.5501</v>
      </c>
      <c r="B50">
        <v>781.12784999999997</v>
      </c>
      <c r="C50" s="5">
        <f t="shared" si="0"/>
        <v>4.7423754498962927</v>
      </c>
      <c r="D50" s="5">
        <f t="shared" si="1"/>
        <v>6.071189818537763E-3</v>
      </c>
      <c r="G50">
        <f t="shared" si="2"/>
        <v>-5.1042006768858332</v>
      </c>
      <c r="H50">
        <f t="shared" si="3"/>
        <v>-2.0524453947979149</v>
      </c>
    </row>
    <row r="51" spans="1:8" x14ac:dyDescent="0.25">
      <c r="A51">
        <v>2.6042100000000001</v>
      </c>
      <c r="B51">
        <v>781.38953000000004</v>
      </c>
      <c r="C51" s="5">
        <f t="shared" si="0"/>
        <v>5.0565754964408649</v>
      </c>
      <c r="D51" s="5">
        <f t="shared" si="1"/>
        <v>6.471260878605405E-3</v>
      </c>
      <c r="G51">
        <f t="shared" si="2"/>
        <v>-5.0403843086824862</v>
      </c>
      <c r="H51">
        <f t="shared" si="3"/>
        <v>-2.0531018505356071</v>
      </c>
    </row>
    <row r="52" spans="1:8" x14ac:dyDescent="0.25">
      <c r="A52">
        <v>2.65686</v>
      </c>
      <c r="B52">
        <v>781.66768999999999</v>
      </c>
      <c r="C52" s="5">
        <f t="shared" si="0"/>
        <v>4.8184021627661728</v>
      </c>
      <c r="D52" s="5">
        <f t="shared" si="1"/>
        <v>6.1642590891356564E-3</v>
      </c>
      <c r="G52">
        <f t="shared" si="2"/>
        <v>-5.0889873297769102</v>
      </c>
      <c r="H52">
        <f t="shared" si="3"/>
        <v>-2.0537994120675256</v>
      </c>
    </row>
    <row r="53" spans="1:8" x14ac:dyDescent="0.25">
      <c r="A53">
        <v>2.7114799999999999</v>
      </c>
      <c r="B53">
        <v>781.90639999999996</v>
      </c>
      <c r="C53" s="5">
        <f t="shared" si="0"/>
        <v>4.5210029607703239</v>
      </c>
      <c r="D53" s="5">
        <f t="shared" si="1"/>
        <v>5.7820257779835592E-3</v>
      </c>
      <c r="G53">
        <f t="shared" si="2"/>
        <v>-5.153001177081844</v>
      </c>
      <c r="H53">
        <f t="shared" si="3"/>
        <v>-2.0543978480358231</v>
      </c>
    </row>
    <row r="54" spans="1:8" x14ac:dyDescent="0.25">
      <c r="A54">
        <v>2.7649400000000002</v>
      </c>
      <c r="B54">
        <v>782.15632000000005</v>
      </c>
      <c r="C54" s="5">
        <f t="shared" si="0"/>
        <v>4.9185198687570626</v>
      </c>
      <c r="D54" s="5">
        <f t="shared" si="1"/>
        <v>6.2884103126048538E-3</v>
      </c>
      <c r="G54">
        <f t="shared" si="2"/>
        <v>-5.0690469727072811</v>
      </c>
      <c r="H54">
        <f t="shared" si="3"/>
        <v>-2.0550241951097723</v>
      </c>
    </row>
    <row r="55" spans="1:8" x14ac:dyDescent="0.25">
      <c r="A55">
        <v>2.8212000000000002</v>
      </c>
      <c r="B55">
        <v>782.44605999999999</v>
      </c>
      <c r="C55" s="5">
        <f t="shared" si="0"/>
        <v>4.8908926961219983</v>
      </c>
      <c r="D55" s="5">
        <f t="shared" si="1"/>
        <v>6.2507729876254961E-3</v>
      </c>
      <c r="G55">
        <f t="shared" si="2"/>
        <v>-5.0750501448612431</v>
      </c>
      <c r="H55">
        <f t="shared" si="3"/>
        <v>-2.0557500931373958</v>
      </c>
    </row>
    <row r="56" spans="1:8" x14ac:dyDescent="0.25">
      <c r="A56">
        <v>2.8758400000000002</v>
      </c>
      <c r="B56">
        <v>782.69871999999998</v>
      </c>
      <c r="C56" s="5">
        <f t="shared" si="0"/>
        <v>4.498171589311009</v>
      </c>
      <c r="D56" s="5">
        <f t="shared" si="1"/>
        <v>5.747002613356784E-3</v>
      </c>
      <c r="G56">
        <f t="shared" si="2"/>
        <v>-5.1590768447225512</v>
      </c>
      <c r="H56">
        <f t="shared" si="3"/>
        <v>-2.0563828779893978</v>
      </c>
    </row>
    <row r="57" spans="1:8" x14ac:dyDescent="0.25">
      <c r="A57">
        <v>2.9278499999999998</v>
      </c>
      <c r="B57">
        <v>782.92579000000001</v>
      </c>
      <c r="C57" s="5">
        <f t="shared" si="0"/>
        <v>4.7622619734564822</v>
      </c>
      <c r="D57" s="5">
        <f t="shared" si="1"/>
        <v>6.0826479779858599E-3</v>
      </c>
      <c r="G57">
        <f t="shared" si="2"/>
        <v>-5.1023151551214996</v>
      </c>
      <c r="H57">
        <f t="shared" si="3"/>
        <v>-2.0569514020611614</v>
      </c>
    </row>
    <row r="58" spans="1:8" x14ac:dyDescent="0.25">
      <c r="A58">
        <v>2.9798200000000001</v>
      </c>
      <c r="B58">
        <v>783.19389999999999</v>
      </c>
      <c r="C58" s="5">
        <f t="shared" si="0"/>
        <v>5.0128858811534931</v>
      </c>
      <c r="D58" s="5">
        <f t="shared" si="1"/>
        <v>6.4005680855704992E-3</v>
      </c>
      <c r="G58">
        <f t="shared" si="2"/>
        <v>-5.0513685291853552</v>
      </c>
      <c r="H58">
        <f t="shared" si="3"/>
        <v>-2.0576224715085409</v>
      </c>
    </row>
    <row r="59" spans="1:8" x14ac:dyDescent="0.25">
      <c r="A59">
        <v>3.03572</v>
      </c>
      <c r="B59">
        <v>783.46653000000003</v>
      </c>
      <c r="C59" s="5">
        <f t="shared" si="0"/>
        <v>4.6625171624710786</v>
      </c>
      <c r="D59" s="5">
        <f t="shared" si="1"/>
        <v>5.9511376477959805E-3</v>
      </c>
      <c r="G59">
        <f t="shared" si="2"/>
        <v>-5.1241728763909906</v>
      </c>
      <c r="H59">
        <f t="shared" si="3"/>
        <v>-2.0583046234382567</v>
      </c>
    </row>
    <row r="60" spans="1:8" x14ac:dyDescent="0.25">
      <c r="A60">
        <v>3.08907</v>
      </c>
      <c r="B60">
        <v>783.70327999999995</v>
      </c>
      <c r="C60" s="5">
        <f t="shared" si="0"/>
        <v>4.4051879200986388</v>
      </c>
      <c r="D60" s="5">
        <f t="shared" si="1"/>
        <v>5.6209895154434456E-3</v>
      </c>
      <c r="G60">
        <f t="shared" si="2"/>
        <v>-5.181247560211502</v>
      </c>
      <c r="H60">
        <f t="shared" si="3"/>
        <v>-2.058896810670181</v>
      </c>
    </row>
    <row r="61" spans="1:8" x14ac:dyDescent="0.25">
      <c r="A61">
        <v>3.1413500000000001</v>
      </c>
      <c r="B61">
        <v>783.93185000000005</v>
      </c>
      <c r="C61" s="5">
        <f t="shared" si="0"/>
        <v>4.7586565752135037</v>
      </c>
      <c r="D61" s="5">
        <f t="shared" si="1"/>
        <v>6.0702426814441884E-3</v>
      </c>
      <c r="G61">
        <f t="shared" si="2"/>
        <v>-5.1043566942413632</v>
      </c>
      <c r="H61">
        <f t="shared" si="3"/>
        <v>-2.059468370732922</v>
      </c>
    </row>
    <row r="62" spans="1:8" x14ac:dyDescent="0.25">
      <c r="A62">
        <v>3.1947700000000001</v>
      </c>
      <c r="B62">
        <v>784.20627000000002</v>
      </c>
      <c r="C62" s="5">
        <f t="shared" si="0"/>
        <v>5.4086566582174793</v>
      </c>
      <c r="D62" s="5">
        <f t="shared" si="1"/>
        <v>6.8969821654415991E-3</v>
      </c>
      <c r="G62">
        <f t="shared" si="2"/>
        <v>-4.9766713303792143</v>
      </c>
      <c r="H62">
        <f t="shared" si="3"/>
        <v>-2.0601543670940643</v>
      </c>
    </row>
    <row r="63" spans="1:8" x14ac:dyDescent="0.25">
      <c r="A63">
        <v>3.2439300000000002</v>
      </c>
      <c r="B63">
        <v>784.48667</v>
      </c>
      <c r="C63" s="5">
        <f t="shared" si="0"/>
        <v>4.8978109355055288</v>
      </c>
      <c r="D63" s="5">
        <f t="shared" si="1"/>
        <v>6.2433322614717322E-3</v>
      </c>
      <c r="G63">
        <f t="shared" si="2"/>
        <v>-5.0762412228752467</v>
      </c>
      <c r="H63">
        <f t="shared" si="3"/>
        <v>-2.0608550692273586</v>
      </c>
    </row>
    <row r="64" spans="1:8" x14ac:dyDescent="0.25">
      <c r="A64">
        <v>3.29664</v>
      </c>
      <c r="B64">
        <v>784.70520999999997</v>
      </c>
      <c r="C64" s="5">
        <f t="shared" si="0"/>
        <v>3.9289391432243632</v>
      </c>
      <c r="D64" s="5">
        <f t="shared" si="1"/>
        <v>5.0068982506492636E-3</v>
      </c>
      <c r="G64">
        <f t="shared" si="2"/>
        <v>-5.2969386672609708</v>
      </c>
      <c r="H64">
        <f t="shared" si="3"/>
        <v>-2.0614010168265171</v>
      </c>
    </row>
    <row r="65" spans="1:8" x14ac:dyDescent="0.25">
      <c r="A65">
        <v>3.3527100000000001</v>
      </c>
      <c r="B65">
        <v>784.91405999999995</v>
      </c>
      <c r="C65" s="5">
        <f t="shared" si="0"/>
        <v>4.2129704482178054</v>
      </c>
      <c r="D65" s="5">
        <f t="shared" si="1"/>
        <v>5.3674289491231764E-3</v>
      </c>
      <c r="G65">
        <f t="shared" si="2"/>
        <v>-5.2274062655372973</v>
      </c>
      <c r="H65">
        <f t="shared" si="3"/>
        <v>-2.0619226179830625</v>
      </c>
    </row>
    <row r="66" spans="1:8" x14ac:dyDescent="0.25">
      <c r="A66">
        <v>3.4079700000000002</v>
      </c>
      <c r="B66">
        <v>785.17424000000005</v>
      </c>
      <c r="C66" s="5">
        <f t="shared" si="0"/>
        <v>4.867150201984022</v>
      </c>
      <c r="D66" s="5">
        <f t="shared" si="1"/>
        <v>6.1988154399767641E-3</v>
      </c>
      <c r="G66">
        <f t="shared" si="2"/>
        <v>-5.0833970632532726</v>
      </c>
      <c r="H66">
        <f t="shared" si="3"/>
        <v>-2.0625722250781</v>
      </c>
    </row>
    <row r="67" spans="1:8" x14ac:dyDescent="0.25">
      <c r="A67">
        <v>3.46163</v>
      </c>
      <c r="B67">
        <v>785.44419000000005</v>
      </c>
      <c r="C67" s="5">
        <f t="shared" si="0"/>
        <v>4.7149601925561475</v>
      </c>
      <c r="D67" s="5">
        <f t="shared" si="1"/>
        <v>6.0029219804352335E-3</v>
      </c>
      <c r="G67">
        <f t="shared" si="2"/>
        <v>-5.1155089315593028</v>
      </c>
      <c r="H67">
        <f t="shared" si="3"/>
        <v>-2.0632460024750054</v>
      </c>
    </row>
    <row r="68" spans="1:8" x14ac:dyDescent="0.25">
      <c r="A68">
        <v>3.5159899999999999</v>
      </c>
      <c r="B68">
        <v>785.68354999999997</v>
      </c>
      <c r="C68" s="5">
        <f t="shared" ref="C68:C95" si="4">(B69-B67)/(A69-A67)</f>
        <v>4.3281467074187097</v>
      </c>
      <c r="D68" s="5">
        <f t="shared" ref="D68:D95" si="5">(1/B68)*C68</f>
        <v>5.5087658478005681E-3</v>
      </c>
      <c r="G68">
        <f t="shared" ref="G68:G95" si="6">LN(D68)</f>
        <v>-5.2014146649707236</v>
      </c>
      <c r="H68">
        <f t="shared" ref="H68:H95" si="7">LN((0.002)/((0.0000008*B68)+(0.0000000245*B68^2)))</f>
        <v>-2.0638432393668866</v>
      </c>
    </row>
    <row r="69" spans="1:8" x14ac:dyDescent="0.25">
      <c r="A69">
        <v>3.5695999999999999</v>
      </c>
      <c r="B69">
        <v>785.91150000000005</v>
      </c>
      <c r="C69" s="5">
        <f t="shared" si="4"/>
        <v>4.6950738464368591</v>
      </c>
      <c r="D69" s="5">
        <f t="shared" si="5"/>
        <v>5.9740490455183039E-3</v>
      </c>
      <c r="G69">
        <f t="shared" si="6"/>
        <v>-5.1203303493929431</v>
      </c>
      <c r="H69">
        <f t="shared" si="7"/>
        <v>-2.0644118408856915</v>
      </c>
    </row>
    <row r="70" spans="1:8" x14ac:dyDescent="0.25">
      <c r="A70">
        <v>3.625</v>
      </c>
      <c r="B70">
        <v>786.19536000000005</v>
      </c>
      <c r="C70" s="5">
        <f t="shared" si="4"/>
        <v>4.7197841726612015</v>
      </c>
      <c r="D70" s="5">
        <f t="shared" si="5"/>
        <v>6.0033223455569634E-3</v>
      </c>
      <c r="G70">
        <f t="shared" si="6"/>
        <v>-5.115442238743297</v>
      </c>
      <c r="H70">
        <f t="shared" si="7"/>
        <v>-2.065119679044721</v>
      </c>
    </row>
    <row r="71" spans="1:8" x14ac:dyDescent="0.25">
      <c r="A71">
        <v>3.6808000000000001</v>
      </c>
      <c r="B71">
        <v>786.43633999999997</v>
      </c>
      <c r="C71" s="5">
        <f t="shared" si="4"/>
        <v>3.9292318634423369</v>
      </c>
      <c r="D71" s="5">
        <f t="shared" si="5"/>
        <v>4.996249109549461E-3</v>
      </c>
      <c r="G71">
        <f t="shared" si="6"/>
        <v>-5.2990678261625321</v>
      </c>
      <c r="H71">
        <f t="shared" si="7"/>
        <v>-2.0657203942715201</v>
      </c>
    </row>
    <row r="72" spans="1:8" x14ac:dyDescent="0.25">
      <c r="A72">
        <v>3.7374800000000001</v>
      </c>
      <c r="B72">
        <v>786.63732000000005</v>
      </c>
      <c r="C72" s="5">
        <f t="shared" si="4"/>
        <v>3.7506163820661</v>
      </c>
      <c r="D72" s="5">
        <f t="shared" si="5"/>
        <v>4.7679105563744424E-3</v>
      </c>
      <c r="G72">
        <f t="shared" si="6"/>
        <v>-5.3458471085446986</v>
      </c>
      <c r="H72">
        <f t="shared" si="7"/>
        <v>-2.0662212594400726</v>
      </c>
    </row>
    <row r="73" spans="1:8" x14ac:dyDescent="0.25">
      <c r="A73">
        <v>3.7903099999999998</v>
      </c>
      <c r="B73">
        <v>786.84707000000003</v>
      </c>
      <c r="C73" s="5">
        <f t="shared" si="4"/>
        <v>4.3097361073576055</v>
      </c>
      <c r="D73" s="5">
        <f t="shared" si="5"/>
        <v>5.4772220316682448E-3</v>
      </c>
      <c r="G73">
        <f t="shared" si="6"/>
        <v>-5.2071572350816107</v>
      </c>
      <c r="H73">
        <f t="shared" si="7"/>
        <v>-2.0667438466693202</v>
      </c>
    </row>
    <row r="74" spans="1:8" x14ac:dyDescent="0.25">
      <c r="A74">
        <v>3.8485100000000001</v>
      </c>
      <c r="B74">
        <v>787.11582999999996</v>
      </c>
      <c r="C74" s="5">
        <f t="shared" si="4"/>
        <v>4.5598434004466641</v>
      </c>
      <c r="D74" s="5">
        <f t="shared" si="5"/>
        <v>5.7931034120437706E-3</v>
      </c>
      <c r="G74">
        <f t="shared" si="6"/>
        <v>-5.1510871358197017</v>
      </c>
      <c r="H74">
        <f t="shared" si="7"/>
        <v>-2.0674132563392629</v>
      </c>
    </row>
    <row r="75" spans="1:8" x14ac:dyDescent="0.25">
      <c r="A75">
        <v>3.8975900000000001</v>
      </c>
      <c r="B75">
        <v>787.33624999999995</v>
      </c>
      <c r="C75" s="5">
        <f t="shared" si="4"/>
        <v>4.1371703108151667</v>
      </c>
      <c r="D75" s="5">
        <f t="shared" si="5"/>
        <v>5.2546422329915162E-3</v>
      </c>
      <c r="G75">
        <f t="shared" si="6"/>
        <v>-5.248643358228418</v>
      </c>
      <c r="H75">
        <f t="shared" si="7"/>
        <v>-2.0679620966777756</v>
      </c>
    </row>
    <row r="76" spans="1:8" x14ac:dyDescent="0.25">
      <c r="A76">
        <v>3.9504999999999999</v>
      </c>
      <c r="B76">
        <v>787.53778</v>
      </c>
      <c r="C76" s="5">
        <f t="shared" si="4"/>
        <v>4.0541398385789824</v>
      </c>
      <c r="D76" s="5">
        <f t="shared" si="5"/>
        <v>5.1478671138532337E-3</v>
      </c>
      <c r="G76">
        <f t="shared" si="6"/>
        <v>-5.2691728027412443</v>
      </c>
      <c r="H76">
        <f t="shared" si="7"/>
        <v>-2.0684637695594059</v>
      </c>
    </row>
    <row r="77" spans="1:8" x14ac:dyDescent="0.25">
      <c r="A77">
        <v>4.00786</v>
      </c>
      <c r="B77">
        <v>787.78330000000005</v>
      </c>
      <c r="C77" s="5">
        <f t="shared" si="4"/>
        <v>4.5177600579915467</v>
      </c>
      <c r="D77" s="5">
        <f t="shared" si="5"/>
        <v>5.7347751062907099E-3</v>
      </c>
      <c r="G77">
        <f t="shared" si="6"/>
        <v>-5.1612067434171802</v>
      </c>
      <c r="H77">
        <f t="shared" si="7"/>
        <v>-2.069074777617502</v>
      </c>
    </row>
    <row r="78" spans="1:8" x14ac:dyDescent="0.25">
      <c r="A78">
        <v>4.0608599999999999</v>
      </c>
      <c r="B78">
        <v>788.03635999999995</v>
      </c>
      <c r="C78" s="5">
        <f t="shared" si="4"/>
        <v>4.2315631450544906</v>
      </c>
      <c r="D78" s="5">
        <f t="shared" si="5"/>
        <v>5.369756219185738E-3</v>
      </c>
      <c r="G78">
        <f t="shared" si="6"/>
        <v>-5.2269727682915059</v>
      </c>
      <c r="H78">
        <f t="shared" si="7"/>
        <v>-2.0697043545622602</v>
      </c>
    </row>
    <row r="79" spans="1:8" x14ac:dyDescent="0.25">
      <c r="A79">
        <v>4.1144400000000001</v>
      </c>
      <c r="B79">
        <v>788.23429999999996</v>
      </c>
      <c r="C79" s="5">
        <f t="shared" si="4"/>
        <v>4.1276535253983475</v>
      </c>
      <c r="D79" s="5">
        <f t="shared" si="5"/>
        <v>5.2365819723885999E-3</v>
      </c>
      <c r="G79">
        <f t="shared" si="6"/>
        <v>-5.2520862888320421</v>
      </c>
      <c r="H79">
        <f t="shared" si="7"/>
        <v>-2.0701966627075694</v>
      </c>
    </row>
    <row r="80" spans="1:8" x14ac:dyDescent="0.25">
      <c r="A80">
        <v>4.1663800000000002</v>
      </c>
      <c r="B80">
        <v>788.47190999999998</v>
      </c>
      <c r="C80" s="5">
        <f t="shared" si="4"/>
        <v>4.4667158399411102</v>
      </c>
      <c r="D80" s="5">
        <f t="shared" si="5"/>
        <v>5.6650284978967862E-3</v>
      </c>
      <c r="G80">
        <f t="shared" si="6"/>
        <v>-5.1734433539946467</v>
      </c>
      <c r="H80">
        <f t="shared" si="7"/>
        <v>-2.0707874763599352</v>
      </c>
    </row>
    <row r="81" spans="1:8" x14ac:dyDescent="0.25">
      <c r="A81">
        <v>4.2229000000000001</v>
      </c>
      <c r="B81">
        <v>788.71875999999997</v>
      </c>
      <c r="C81" s="5">
        <f t="shared" si="4"/>
        <v>4.1960354435004801</v>
      </c>
      <c r="D81" s="5">
        <f t="shared" si="5"/>
        <v>5.3200654736556283E-3</v>
      </c>
      <c r="G81">
        <f t="shared" si="6"/>
        <v>-5.23626966862619</v>
      </c>
      <c r="H81">
        <f t="shared" si="7"/>
        <v>-2.0714010802689322</v>
      </c>
    </row>
    <row r="82" spans="1:8" x14ac:dyDescent="0.25">
      <c r="A82">
        <v>4.2758500000000002</v>
      </c>
      <c r="B82">
        <v>788.93124999999998</v>
      </c>
      <c r="C82" s="5">
        <f t="shared" si="4"/>
        <v>4.0152529029723976</v>
      </c>
      <c r="D82" s="5">
        <f t="shared" si="5"/>
        <v>5.0894839100015339E-3</v>
      </c>
      <c r="G82">
        <f t="shared" si="6"/>
        <v>-5.2805788464873231</v>
      </c>
      <c r="H82">
        <f t="shared" si="7"/>
        <v>-2.0719291234993786</v>
      </c>
    </row>
    <row r="83" spans="1:8" x14ac:dyDescent="0.25">
      <c r="A83">
        <v>4.3245199999999997</v>
      </c>
      <c r="B83">
        <v>789.12679000000003</v>
      </c>
      <c r="C83" s="5">
        <f t="shared" si="4"/>
        <v>4.5133278654915365</v>
      </c>
      <c r="D83" s="5">
        <f t="shared" si="5"/>
        <v>5.719395061332966E-3</v>
      </c>
      <c r="G83">
        <f t="shared" si="6"/>
        <v>-5.1638922376914786</v>
      </c>
      <c r="H83">
        <f t="shared" si="7"/>
        <v>-2.0724149223378383</v>
      </c>
    </row>
    <row r="84" spans="1:8" x14ac:dyDescent="0.25">
      <c r="A84">
        <v>4.3733899999999997</v>
      </c>
      <c r="B84">
        <v>789.37148000000002</v>
      </c>
      <c r="C84" s="5">
        <f t="shared" si="4"/>
        <v>5.1716632037200574</v>
      </c>
      <c r="D84" s="5">
        <f t="shared" si="5"/>
        <v>6.5516215555698285E-3</v>
      </c>
      <c r="G84">
        <f t="shared" si="6"/>
        <v>-5.0280426942384651</v>
      </c>
      <c r="H84">
        <f t="shared" si="7"/>
        <v>-2.0730226630119639</v>
      </c>
    </row>
    <row r="85" spans="1:8" x14ac:dyDescent="0.25">
      <c r="A85">
        <v>4.4255899999999997</v>
      </c>
      <c r="B85">
        <v>789.64949000000001</v>
      </c>
      <c r="C85" s="5">
        <f t="shared" si="4"/>
        <v>4.6621521335803875</v>
      </c>
      <c r="D85" s="5">
        <f t="shared" si="5"/>
        <v>5.9040779391630934E-3</v>
      </c>
      <c r="G85">
        <f t="shared" si="6"/>
        <v>-5.132111990693339</v>
      </c>
      <c r="H85">
        <f t="shared" si="7"/>
        <v>-2.0737129370057064</v>
      </c>
    </row>
    <row r="86" spans="1:8" x14ac:dyDescent="0.25">
      <c r="A86">
        <v>4.4811899999999998</v>
      </c>
      <c r="B86">
        <v>789.87405999999999</v>
      </c>
      <c r="C86" s="5">
        <f t="shared" si="4"/>
        <v>3.5882512426565309</v>
      </c>
      <c r="D86" s="5">
        <f t="shared" si="5"/>
        <v>4.542814385696539E-3</v>
      </c>
      <c r="G86">
        <f t="shared" si="6"/>
        <v>-5.3942085502492043</v>
      </c>
      <c r="H86">
        <f t="shared" si="7"/>
        <v>-2.0742703502866648</v>
      </c>
    </row>
    <row r="87" spans="1:8" x14ac:dyDescent="0.25">
      <c r="A87">
        <v>4.5362400000000003</v>
      </c>
      <c r="B87">
        <v>790.04652999999996</v>
      </c>
      <c r="C87" s="5">
        <f t="shared" si="4"/>
        <v>3.0603494384023251</v>
      </c>
      <c r="D87" s="5">
        <f t="shared" si="5"/>
        <v>3.8736318965951603E-3</v>
      </c>
      <c r="G87">
        <f t="shared" si="6"/>
        <v>-5.5535627374599938</v>
      </c>
      <c r="H87">
        <f t="shared" si="7"/>
        <v>-2.0746983387913227</v>
      </c>
    </row>
    <row r="88" spans="1:8" x14ac:dyDescent="0.25">
      <c r="A88">
        <v>4.5933700000000002</v>
      </c>
      <c r="B88">
        <v>790.21736999999996</v>
      </c>
      <c r="C88" s="5">
        <f t="shared" si="4"/>
        <v>3.8690795352994409</v>
      </c>
      <c r="D88" s="5">
        <f t="shared" si="5"/>
        <v>4.8962218272922062E-3</v>
      </c>
      <c r="G88">
        <f t="shared" si="6"/>
        <v>-5.3192914269365117</v>
      </c>
      <c r="H88">
        <f t="shared" si="7"/>
        <v>-2.0751221921006904</v>
      </c>
    </row>
    <row r="89" spans="1:8" x14ac:dyDescent="0.25">
      <c r="A89">
        <v>4.6481399999999997</v>
      </c>
      <c r="B89">
        <v>790.47947999999997</v>
      </c>
      <c r="C89" s="5">
        <f t="shared" si="4"/>
        <v>4.4725618424794442</v>
      </c>
      <c r="D89" s="5">
        <f t="shared" si="5"/>
        <v>5.6580366165601727E-3</v>
      </c>
      <c r="G89">
        <f t="shared" si="6"/>
        <v>-5.1746783344799816</v>
      </c>
      <c r="H89">
        <f t="shared" si="7"/>
        <v>-2.0757723112405908</v>
      </c>
    </row>
    <row r="90" spans="1:8" x14ac:dyDescent="0.25">
      <c r="A90">
        <v>4.6988799999999999</v>
      </c>
      <c r="B90">
        <v>790.68926999999996</v>
      </c>
      <c r="C90" s="5">
        <f t="shared" si="4"/>
        <v>4.4825081246418996</v>
      </c>
      <c r="D90" s="5">
        <f t="shared" si="5"/>
        <v>5.6691146506160379E-3</v>
      </c>
      <c r="G90">
        <f t="shared" si="6"/>
        <v>-5.172722319710406</v>
      </c>
      <c r="H90">
        <f t="shared" si="7"/>
        <v>-2.0762925072639979</v>
      </c>
    </row>
    <row r="91" spans="1:8" x14ac:dyDescent="0.25">
      <c r="A91">
        <v>4.7527600000000003</v>
      </c>
      <c r="B91">
        <v>790.94844000000001</v>
      </c>
      <c r="C91" s="5">
        <f t="shared" si="4"/>
        <v>4.1026814911709621</v>
      </c>
      <c r="D91" s="5">
        <f t="shared" si="5"/>
        <v>5.1870403729109855E-3</v>
      </c>
      <c r="G91">
        <f t="shared" si="6"/>
        <v>-5.2615920001631213</v>
      </c>
      <c r="H91">
        <f t="shared" si="7"/>
        <v>-2.0769349592685171</v>
      </c>
    </row>
    <row r="92" spans="1:8" x14ac:dyDescent="0.25">
      <c r="A92">
        <v>4.8059099999999999</v>
      </c>
      <c r="B92">
        <v>791.12837999999999</v>
      </c>
      <c r="C92" s="5">
        <f t="shared" si="4"/>
        <v>4.5585577014556655</v>
      </c>
      <c r="D92" s="5">
        <f t="shared" si="5"/>
        <v>5.7620960348504571E-3</v>
      </c>
      <c r="G92">
        <f t="shared" si="6"/>
        <v>-5.1564539755287271</v>
      </c>
      <c r="H92">
        <f t="shared" si="7"/>
        <v>-2.0773808880040869</v>
      </c>
    </row>
    <row r="93" spans="1:8" x14ac:dyDescent="0.25">
      <c r="A93">
        <v>4.8578700000000001</v>
      </c>
      <c r="B93">
        <v>791.42759000000001</v>
      </c>
      <c r="C93" s="5">
        <f t="shared" si="4"/>
        <v>5.5653917910453039</v>
      </c>
      <c r="D93" s="5">
        <f t="shared" si="5"/>
        <v>7.0320922107925295E-3</v>
      </c>
      <c r="G93">
        <f t="shared" si="6"/>
        <v>-4.9572710056601323</v>
      </c>
      <c r="H93">
        <f t="shared" si="7"/>
        <v>-2.078122172458893</v>
      </c>
    </row>
    <row r="94" spans="1:8" x14ac:dyDescent="0.25">
      <c r="A94">
        <v>4.9131099999999996</v>
      </c>
      <c r="B94">
        <v>791.72499000000005</v>
      </c>
      <c r="C94" s="5">
        <f t="shared" si="4"/>
        <v>5.6365478493133656</v>
      </c>
      <c r="D94" s="5">
        <f t="shared" si="5"/>
        <v>7.1193254229771951E-3</v>
      </c>
      <c r="G94">
        <f t="shared" si="6"/>
        <v>-4.9449423020106229</v>
      </c>
      <c r="H94">
        <f t="shared" si="7"/>
        <v>-2.0788587004150632</v>
      </c>
    </row>
    <row r="95" spans="1:8" x14ac:dyDescent="0.25">
      <c r="A95">
        <v>4.9664400000000004</v>
      </c>
      <c r="B95">
        <v>792.03954999999996</v>
      </c>
      <c r="C95" s="5">
        <f t="shared" si="4"/>
        <v>161.14538245632605</v>
      </c>
      <c r="D95" s="5">
        <f t="shared" si="5"/>
        <v>0.20345623202316862</v>
      </c>
      <c r="G95">
        <f t="shared" si="6"/>
        <v>-1.5923043732848841</v>
      </c>
      <c r="H95">
        <f t="shared" si="7"/>
        <v>-2.0796374309124723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F95E-9E65-4D2B-B661-0373E22CEF92}">
  <dimension ref="A1:H96"/>
  <sheetViews>
    <sheetView workbookViewId="0">
      <selection activeCell="G3" sqref="G3:H96"/>
    </sheetView>
  </sheetViews>
  <sheetFormatPr defaultRowHeight="15" x14ac:dyDescent="0.25"/>
  <cols>
    <col min="2" max="2" width="14.42578125" customWidth="1"/>
    <col min="4" max="4" width="13.85546875" customWidth="1"/>
    <col min="7" max="7" width="14.7109375" customWidth="1"/>
    <col min="8" max="8" width="18.285156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>
        <v>0</v>
      </c>
      <c r="B2">
        <v>2131.7394599999998</v>
      </c>
    </row>
    <row r="3" spans="1:8" x14ac:dyDescent="0.25">
      <c r="A3">
        <v>5.3400000000000003E-2</v>
      </c>
      <c r="B3">
        <v>2132.6266799999999</v>
      </c>
      <c r="C3">
        <f>(B4-B2)/(A4-A2)</f>
        <v>16.895107632096035</v>
      </c>
      <c r="D3">
        <f>(1/B3)*C3</f>
        <v>7.9222058837302156E-3</v>
      </c>
      <c r="G3">
        <f>LN(D3)</f>
        <v>-4.8380855912624776</v>
      </c>
      <c r="H3">
        <f>LN((0.0125)/((0.0000008*B3)+(0.0000000245*B3^2)))</f>
        <v>-2.2028484401513264</v>
      </c>
    </row>
    <row r="4" spans="1:8" x14ac:dyDescent="0.25">
      <c r="A4">
        <v>0.1022</v>
      </c>
      <c r="B4">
        <v>2133.46614</v>
      </c>
      <c r="C4">
        <f t="shared" ref="C4:C67" si="0">(B5-B3)/(A5-A3)</f>
        <v>18.296281243651524</v>
      </c>
      <c r="D4">
        <f t="shared" ref="D4:D67" si="1">(1/B4)*C4</f>
        <v>8.5758479596266396E-3</v>
      </c>
      <c r="G4">
        <f t="shared" ref="G4:G67" si="2">LN(D4)</f>
        <v>-4.7588054033991556</v>
      </c>
      <c r="H4">
        <f t="shared" ref="H4:H67" si="3">LN((0.0125)/((0.0000008*B4)+(0.0000000245*B4^2)))</f>
        <v>-2.2036296060748013</v>
      </c>
    </row>
    <row r="5" spans="1:8" x14ac:dyDescent="0.25">
      <c r="A5">
        <v>0.15182000000000001</v>
      </c>
      <c r="B5">
        <v>2134.4274</v>
      </c>
      <c r="C5">
        <f t="shared" si="0"/>
        <v>19.915365091759693</v>
      </c>
      <c r="D5">
        <f t="shared" si="1"/>
        <v>9.3305422764717559E-3</v>
      </c>
      <c r="G5">
        <f t="shared" si="2"/>
        <v>-4.6744621440035576</v>
      </c>
      <c r="H5">
        <f t="shared" si="3"/>
        <v>-2.2045237393328621</v>
      </c>
    </row>
    <row r="6" spans="1:8" x14ac:dyDescent="0.25">
      <c r="A6">
        <v>0.20463999999999999</v>
      </c>
      <c r="B6">
        <v>2135.5062699999999</v>
      </c>
      <c r="C6">
        <f t="shared" si="0"/>
        <v>18.95048579970101</v>
      </c>
      <c r="D6">
        <f t="shared" si="1"/>
        <v>8.8740014796121446E-3</v>
      </c>
      <c r="G6">
        <f t="shared" si="2"/>
        <v>-4.7246294592897851</v>
      </c>
      <c r="H6">
        <f t="shared" si="3"/>
        <v>-2.2055267937572371</v>
      </c>
    </row>
    <row r="7" spans="1:8" x14ac:dyDescent="0.25">
      <c r="A7">
        <v>0.25885999999999998</v>
      </c>
      <c r="B7">
        <v>2136.45586</v>
      </c>
      <c r="C7">
        <f t="shared" si="0"/>
        <v>18.471355643788772</v>
      </c>
      <c r="D7">
        <f t="shared" si="1"/>
        <v>8.6457932455430049E-3</v>
      </c>
      <c r="G7">
        <f t="shared" si="2"/>
        <v>-4.7506824063301654</v>
      </c>
      <c r="H7">
        <f t="shared" si="3"/>
        <v>-2.2064092370112269</v>
      </c>
    </row>
    <row r="8" spans="1:8" x14ac:dyDescent="0.25">
      <c r="A8">
        <v>0.31041999999999997</v>
      </c>
      <c r="B8">
        <v>2137.4601699999998</v>
      </c>
      <c r="C8">
        <f t="shared" si="0"/>
        <v>18.888059701494072</v>
      </c>
      <c r="D8">
        <f t="shared" si="1"/>
        <v>8.8366838206365601E-3</v>
      </c>
      <c r="G8">
        <f t="shared" si="2"/>
        <v>-4.7288436061248795</v>
      </c>
      <c r="H8">
        <f t="shared" si="3"/>
        <v>-2.2073421074582691</v>
      </c>
    </row>
    <row r="9" spans="1:8" x14ac:dyDescent="0.25">
      <c r="A9">
        <v>0.36337999999999998</v>
      </c>
      <c r="B9">
        <v>2138.4300400000002</v>
      </c>
      <c r="C9">
        <f t="shared" si="0"/>
        <v>17.656510700037781</v>
      </c>
      <c r="D9">
        <f t="shared" si="1"/>
        <v>8.2567633122277769E-3</v>
      </c>
      <c r="G9">
        <f t="shared" si="2"/>
        <v>-4.7967226190627263</v>
      </c>
      <c r="H9">
        <f t="shared" si="3"/>
        <v>-2.208242574891766</v>
      </c>
    </row>
    <row r="10" spans="1:8" x14ac:dyDescent="0.25">
      <c r="A10">
        <v>0.42070000000000002</v>
      </c>
      <c r="B10">
        <v>2139.40733</v>
      </c>
      <c r="C10">
        <f t="shared" si="0"/>
        <v>17.856432391854121</v>
      </c>
      <c r="D10">
        <f t="shared" si="1"/>
        <v>8.346438820443846E-3</v>
      </c>
      <c r="G10">
        <f t="shared" si="2"/>
        <v>-4.7859203196610887</v>
      </c>
      <c r="H10">
        <f t="shared" si="3"/>
        <v>-2.2091495214370278</v>
      </c>
    </row>
    <row r="11" spans="1:8" x14ac:dyDescent="0.25">
      <c r="A11">
        <v>0.46994999999999998</v>
      </c>
      <c r="B11">
        <v>2140.3330000000001</v>
      </c>
      <c r="C11">
        <f t="shared" si="0"/>
        <v>18.509163971379198</v>
      </c>
      <c r="D11">
        <f t="shared" si="1"/>
        <v>8.6477963809272664E-3</v>
      </c>
      <c r="G11">
        <f t="shared" si="2"/>
        <v>-4.750450744143599</v>
      </c>
      <c r="H11">
        <f t="shared" si="3"/>
        <v>-2.2100081843701158</v>
      </c>
    </row>
    <row r="12" spans="1:8" x14ac:dyDescent="0.25">
      <c r="A12">
        <v>0.52273000000000003</v>
      </c>
      <c r="B12">
        <v>2141.2958199999998</v>
      </c>
      <c r="C12">
        <f t="shared" si="0"/>
        <v>17.559395447423721</v>
      </c>
      <c r="D12">
        <f t="shared" si="1"/>
        <v>8.200359466177691E-3</v>
      </c>
      <c r="G12">
        <f t="shared" si="2"/>
        <v>-4.8035772883340151</v>
      </c>
      <c r="H12">
        <f t="shared" si="3"/>
        <v>-2.210900917111752</v>
      </c>
    </row>
    <row r="13" spans="1:8" x14ac:dyDescent="0.25">
      <c r="A13">
        <v>0.57845999999999997</v>
      </c>
      <c r="B13">
        <v>2142.23837</v>
      </c>
      <c r="C13">
        <f t="shared" si="0"/>
        <v>17.202207223641636</v>
      </c>
      <c r="D13">
        <f t="shared" si="1"/>
        <v>8.0300154569827985E-3</v>
      </c>
      <c r="G13">
        <f t="shared" si="2"/>
        <v>-4.8245688261208617</v>
      </c>
      <c r="H13">
        <f t="shared" si="3"/>
        <v>-2.2117744695396402</v>
      </c>
    </row>
    <row r="14" spans="1:8" x14ac:dyDescent="0.25">
      <c r="A14">
        <v>0.63236999999999999</v>
      </c>
      <c r="B14">
        <v>2143.1818699999999</v>
      </c>
      <c r="C14">
        <f t="shared" si="0"/>
        <v>18.008278618328855</v>
      </c>
      <c r="D14">
        <f t="shared" si="1"/>
        <v>8.4025900323283602E-3</v>
      </c>
      <c r="G14">
        <f t="shared" si="2"/>
        <v>-4.7792152834770611</v>
      </c>
      <c r="H14">
        <f t="shared" si="3"/>
        <v>-2.2126485204457271</v>
      </c>
    </row>
    <row r="15" spans="1:8" x14ac:dyDescent="0.25">
      <c r="A15">
        <v>0.68354999999999999</v>
      </c>
      <c r="B15">
        <v>2144.1308600000002</v>
      </c>
      <c r="C15">
        <f t="shared" si="0"/>
        <v>18.621759123374385</v>
      </c>
      <c r="D15">
        <f t="shared" si="1"/>
        <v>8.6849918868171991E-3</v>
      </c>
      <c r="G15">
        <f t="shared" si="2"/>
        <v>-4.746158813449874</v>
      </c>
      <c r="H15">
        <f t="shared" si="3"/>
        <v>-2.2135272720682164</v>
      </c>
    </row>
    <row r="16" spans="1:8" x14ac:dyDescent="0.25">
      <c r="A16">
        <v>0.73458000000000001</v>
      </c>
      <c r="B16">
        <v>2145.0852</v>
      </c>
      <c r="C16">
        <f t="shared" si="0"/>
        <v>17.988538125299751</v>
      </c>
      <c r="D16">
        <f t="shared" si="1"/>
        <v>8.3859317687240351E-3</v>
      </c>
      <c r="G16">
        <f t="shared" si="2"/>
        <v>-4.7811997665981671</v>
      </c>
      <c r="H16">
        <f t="shared" si="3"/>
        <v>-2.2144105884928185</v>
      </c>
    </row>
    <row r="17" spans="1:8" x14ac:dyDescent="0.25">
      <c r="A17">
        <v>0.78649999999999998</v>
      </c>
      <c r="B17">
        <v>2145.9827799999998</v>
      </c>
      <c r="C17">
        <f t="shared" si="0"/>
        <v>16.288649438407489</v>
      </c>
      <c r="D17">
        <f t="shared" si="1"/>
        <v>7.5902982960597146E-3</v>
      </c>
      <c r="G17">
        <f t="shared" si="2"/>
        <v>-4.8808843871532321</v>
      </c>
      <c r="H17">
        <f t="shared" si="3"/>
        <v>-2.2152410132123386</v>
      </c>
    </row>
    <row r="18" spans="1:8" x14ac:dyDescent="0.25">
      <c r="A18">
        <v>0.84409000000000001</v>
      </c>
      <c r="B18">
        <v>2146.86897</v>
      </c>
      <c r="C18">
        <f t="shared" si="0"/>
        <v>16.259083586900921</v>
      </c>
      <c r="D18">
        <f t="shared" si="1"/>
        <v>7.5733935391971881E-3</v>
      </c>
      <c r="G18">
        <f t="shared" si="2"/>
        <v>-4.8831140241109567</v>
      </c>
      <c r="H18">
        <f t="shared" si="3"/>
        <v>-2.2160605619633715</v>
      </c>
    </row>
    <row r="19" spans="1:8" x14ac:dyDescent="0.25">
      <c r="A19">
        <v>0.89824000000000004</v>
      </c>
      <c r="B19">
        <v>2147.7995700000001</v>
      </c>
      <c r="C19">
        <f t="shared" si="0"/>
        <v>16.708382419573631</v>
      </c>
      <c r="D19">
        <f t="shared" si="1"/>
        <v>7.7793024325699209E-3</v>
      </c>
      <c r="G19">
        <f t="shared" si="2"/>
        <v>-4.8562886064350836</v>
      </c>
      <c r="H19">
        <f t="shared" si="3"/>
        <v>-2.2169208197306634</v>
      </c>
    </row>
    <row r="20" spans="1:8" x14ac:dyDescent="0.25">
      <c r="A20">
        <v>0.95443999999999996</v>
      </c>
      <c r="B20">
        <v>2148.7127399999999</v>
      </c>
      <c r="C20">
        <f t="shared" si="0"/>
        <v>14.633544514837515</v>
      </c>
      <c r="D20">
        <f t="shared" si="1"/>
        <v>6.8103773214643459E-3</v>
      </c>
      <c r="G20">
        <f t="shared" si="2"/>
        <v>-4.9893077533858241</v>
      </c>
      <c r="H20">
        <f t="shared" si="3"/>
        <v>-2.2177646054388607</v>
      </c>
    </row>
    <row r="21" spans="1:8" x14ac:dyDescent="0.25">
      <c r="A21">
        <v>1.0182</v>
      </c>
      <c r="B21">
        <v>2149.55501</v>
      </c>
      <c r="C21">
        <f t="shared" si="0"/>
        <v>14.651930420024279</v>
      </c>
      <c r="D21">
        <f t="shared" si="1"/>
        <v>6.816262134191336E-3</v>
      </c>
      <c r="G21">
        <f t="shared" si="2"/>
        <v>-4.9884440315398058</v>
      </c>
      <c r="H21">
        <f t="shared" si="3"/>
        <v>-2.218542562763274</v>
      </c>
    </row>
    <row r="22" spans="1:8" x14ac:dyDescent="0.25">
      <c r="A22">
        <v>1.07229</v>
      </c>
      <c r="B22">
        <v>2150.4394699999998</v>
      </c>
      <c r="C22">
        <f t="shared" si="0"/>
        <v>16.526808037779919</v>
      </c>
      <c r="D22">
        <f t="shared" si="1"/>
        <v>7.6853165449850677E-3</v>
      </c>
      <c r="G22">
        <f t="shared" si="2"/>
        <v>-4.8684437128613229</v>
      </c>
      <c r="H22">
        <f t="shared" si="3"/>
        <v>-2.2193591629997038</v>
      </c>
    </row>
    <row r="23" spans="1:8" x14ac:dyDescent="0.25">
      <c r="A23">
        <v>1.12619</v>
      </c>
      <c r="B23">
        <v>2151.3397399999999</v>
      </c>
      <c r="C23">
        <f t="shared" si="0"/>
        <v>17.139570699780542</v>
      </c>
      <c r="D23">
        <f t="shared" si="1"/>
        <v>7.9669288774354835E-3</v>
      </c>
      <c r="G23">
        <f t="shared" si="2"/>
        <v>-4.8324561957687928</v>
      </c>
      <c r="H23">
        <f t="shared" si="3"/>
        <v>-2.2201900179323859</v>
      </c>
    </row>
    <row r="24" spans="1:8" x14ac:dyDescent="0.25">
      <c r="A24">
        <v>1.17618</v>
      </c>
      <c r="B24">
        <v>2152.2201</v>
      </c>
      <c r="C24">
        <f t="shared" si="0"/>
        <v>17.261538461537587</v>
      </c>
      <c r="D24">
        <f t="shared" si="1"/>
        <v>8.0203406991401979E-3</v>
      </c>
      <c r="G24">
        <f t="shared" si="2"/>
        <v>-4.8257743768164634</v>
      </c>
      <c r="H24">
        <f t="shared" si="3"/>
        <v>-2.2210021643434632</v>
      </c>
    </row>
    <row r="25" spans="1:8" x14ac:dyDescent="0.25">
      <c r="A25">
        <v>1.2262900000000001</v>
      </c>
      <c r="B25">
        <v>2153.0676199999998</v>
      </c>
      <c r="C25">
        <f t="shared" si="0"/>
        <v>16.931790865384677</v>
      </c>
      <c r="D25">
        <f t="shared" si="1"/>
        <v>7.8640311656280812E-3</v>
      </c>
      <c r="G25">
        <f t="shared" si="2"/>
        <v>-4.8454559330693261</v>
      </c>
      <c r="H25">
        <f t="shared" si="3"/>
        <v>-2.2217837038592645</v>
      </c>
    </row>
    <row r="26" spans="1:8" x14ac:dyDescent="0.25">
      <c r="A26">
        <v>1.2760199999999999</v>
      </c>
      <c r="B26">
        <v>2153.91057</v>
      </c>
      <c r="C26">
        <f t="shared" si="0"/>
        <v>16.954315726886747</v>
      </c>
      <c r="D26">
        <f t="shared" si="1"/>
        <v>7.8714111732534689E-3</v>
      </c>
      <c r="G26">
        <f t="shared" si="2"/>
        <v>-4.8445179221755019</v>
      </c>
      <c r="H26">
        <f t="shared" si="3"/>
        <v>-2.222560726319736</v>
      </c>
    </row>
    <row r="27" spans="1:8" x14ac:dyDescent="0.25">
      <c r="A27">
        <v>1.3271999999999999</v>
      </c>
      <c r="B27">
        <v>2154.7784799999999</v>
      </c>
      <c r="C27">
        <f t="shared" si="0"/>
        <v>16.545410534470221</v>
      </c>
      <c r="D27">
        <f t="shared" si="1"/>
        <v>7.6784740000142484E-3</v>
      </c>
      <c r="G27">
        <f t="shared" si="2"/>
        <v>-4.8693344494804141</v>
      </c>
      <c r="H27">
        <f t="shared" si="3"/>
        <v>-2.2233604413307289</v>
      </c>
    </row>
    <row r="28" spans="1:8" x14ac:dyDescent="0.25">
      <c r="A28">
        <v>1.3793</v>
      </c>
      <c r="B28">
        <v>2155.6193800000001</v>
      </c>
      <c r="C28">
        <f t="shared" si="0"/>
        <v>15.466610628562167</v>
      </c>
      <c r="D28">
        <f t="shared" si="1"/>
        <v>7.175019287756712E-3</v>
      </c>
      <c r="G28">
        <f t="shared" si="2"/>
        <v>-4.937149829150977</v>
      </c>
      <c r="H28">
        <f t="shared" si="3"/>
        <v>-2.2241349637226864</v>
      </c>
    </row>
    <row r="29" spans="1:8" x14ac:dyDescent="0.25">
      <c r="A29">
        <v>1.4342699999999999</v>
      </c>
      <c r="B29">
        <v>2156.4344900000001</v>
      </c>
      <c r="C29">
        <f t="shared" si="0"/>
        <v>15.163009112889256</v>
      </c>
      <c r="D29">
        <f t="shared" si="1"/>
        <v>7.0315185474933003E-3</v>
      </c>
      <c r="G29">
        <f t="shared" si="2"/>
        <v>-4.9573525868855244</v>
      </c>
      <c r="H29">
        <f t="shared" si="3"/>
        <v>-2.2248854456915659</v>
      </c>
    </row>
    <row r="30" spans="1:8" x14ac:dyDescent="0.25">
      <c r="A30">
        <v>1.4868399999999999</v>
      </c>
      <c r="B30">
        <v>2157.2500100000002</v>
      </c>
      <c r="C30">
        <f t="shared" si="0"/>
        <v>15.92379396501873</v>
      </c>
      <c r="D30">
        <f t="shared" si="1"/>
        <v>7.3815245758273185E-3</v>
      </c>
      <c r="G30">
        <f t="shared" si="2"/>
        <v>-4.9087750796144753</v>
      </c>
      <c r="H30">
        <f t="shared" si="3"/>
        <v>-2.2256360234183119</v>
      </c>
    </row>
    <row r="31" spans="1:8" x14ac:dyDescent="0.25">
      <c r="A31">
        <v>1.53833</v>
      </c>
      <c r="B31">
        <v>2158.0915199999999</v>
      </c>
      <c r="C31">
        <f t="shared" si="0"/>
        <v>15.441797458892401</v>
      </c>
      <c r="D31">
        <f t="shared" si="1"/>
        <v>7.1553024122407933E-3</v>
      </c>
      <c r="G31">
        <f t="shared" si="2"/>
        <v>-4.9399016010051531</v>
      </c>
      <c r="H31">
        <f t="shared" si="3"/>
        <v>-2.2264102262887886</v>
      </c>
    </row>
    <row r="32" spans="1:8" x14ac:dyDescent="0.25">
      <c r="A32">
        <v>1.59388</v>
      </c>
      <c r="B32">
        <v>2158.9029</v>
      </c>
      <c r="C32">
        <f t="shared" si="0"/>
        <v>14.52046730664612</v>
      </c>
      <c r="D32">
        <f t="shared" si="1"/>
        <v>6.7258547416125664E-3</v>
      </c>
      <c r="G32">
        <f t="shared" si="2"/>
        <v>-5.0017962624460983</v>
      </c>
      <c r="H32">
        <f t="shared" si="3"/>
        <v>-2.2271564253695879</v>
      </c>
    </row>
    <row r="33" spans="1:8" x14ac:dyDescent="0.25">
      <c r="A33">
        <v>1.6487499999999999</v>
      </c>
      <c r="B33">
        <v>2159.6948699999998</v>
      </c>
      <c r="C33">
        <f t="shared" si="0"/>
        <v>15.372251560250243</v>
      </c>
      <c r="D33">
        <f t="shared" si="1"/>
        <v>7.1177886162457028E-3</v>
      </c>
      <c r="G33">
        <f t="shared" si="2"/>
        <v>-4.9451581894065129</v>
      </c>
      <c r="H33">
        <f t="shared" si="3"/>
        <v>-2.2278845053091789</v>
      </c>
    </row>
    <row r="34" spans="1:8" x14ac:dyDescent="0.25">
      <c r="A34">
        <v>1.6980299999999999</v>
      </c>
      <c r="B34">
        <v>2160.5039200000001</v>
      </c>
      <c r="C34">
        <f t="shared" si="0"/>
        <v>15.759406621476737</v>
      </c>
      <c r="D34">
        <f t="shared" si="1"/>
        <v>7.2943198462128859E-3</v>
      </c>
      <c r="G34">
        <f t="shared" si="2"/>
        <v>-4.9206593369657652</v>
      </c>
      <c r="H34">
        <f t="shared" si="3"/>
        <v>-2.228628013764971</v>
      </c>
    </row>
    <row r="35" spans="1:8" x14ac:dyDescent="0.25">
      <c r="A35">
        <v>1.75054</v>
      </c>
      <c r="B35">
        <v>2161.2990199999999</v>
      </c>
      <c r="C35">
        <f t="shared" si="0"/>
        <v>15.283250287465512</v>
      </c>
      <c r="D35">
        <f t="shared" si="1"/>
        <v>7.0713261543354205E-3</v>
      </c>
      <c r="G35">
        <f t="shared" si="2"/>
        <v>-4.9517072417929828</v>
      </c>
      <c r="H35">
        <f t="shared" si="3"/>
        <v>-2.2293584331062886</v>
      </c>
    </row>
    <row r="36" spans="1:8" x14ac:dyDescent="0.25">
      <c r="A36">
        <v>1.8023899999999999</v>
      </c>
      <c r="B36">
        <v>2162.09888</v>
      </c>
      <c r="C36">
        <f t="shared" si="0"/>
        <v>14.876390836840063</v>
      </c>
      <c r="D36">
        <f t="shared" si="1"/>
        <v>6.8805321414532449E-3</v>
      </c>
      <c r="G36">
        <f t="shared" si="2"/>
        <v>-4.9790592838864836</v>
      </c>
      <c r="H36">
        <f t="shared" si="3"/>
        <v>-2.2300929561530287</v>
      </c>
    </row>
    <row r="37" spans="1:8" x14ac:dyDescent="0.25">
      <c r="A37">
        <v>1.8574900000000001</v>
      </c>
      <c r="B37">
        <v>2162.89005</v>
      </c>
      <c r="C37">
        <f t="shared" si="0"/>
        <v>14.888387927861494</v>
      </c>
      <c r="D37">
        <f t="shared" si="1"/>
        <v>6.8835620783689374E-3</v>
      </c>
      <c r="G37">
        <f t="shared" si="2"/>
        <v>-4.9786190170710656</v>
      </c>
      <c r="H37">
        <f t="shared" si="3"/>
        <v>-2.2308192337467023</v>
      </c>
    </row>
    <row r="38" spans="1:8" x14ac:dyDescent="0.25">
      <c r="A38">
        <v>1.91107</v>
      </c>
      <c r="B38">
        <v>2163.71695</v>
      </c>
      <c r="C38">
        <f t="shared" si="0"/>
        <v>15.298158240930784</v>
      </c>
      <c r="D38">
        <f t="shared" si="1"/>
        <v>7.0703139987560682E-3</v>
      </c>
      <c r="G38">
        <f t="shared" si="2"/>
        <v>-4.9518503872230921</v>
      </c>
      <c r="H38">
        <f t="shared" si="3"/>
        <v>-2.2315780289517089</v>
      </c>
    </row>
    <row r="39" spans="1:8" x14ac:dyDescent="0.25">
      <c r="A39">
        <v>1.96391</v>
      </c>
      <c r="B39">
        <v>2164.5180799999998</v>
      </c>
      <c r="C39">
        <f t="shared" si="0"/>
        <v>15.17271863117683</v>
      </c>
      <c r="D39">
        <f t="shared" si="1"/>
        <v>7.0097444652330327E-3</v>
      </c>
      <c r="G39">
        <f t="shared" si="2"/>
        <v>-4.9604540314912118</v>
      </c>
      <c r="H39">
        <f t="shared" si="3"/>
        <v>-2.2323129021341965</v>
      </c>
    </row>
    <row r="40" spans="1:8" x14ac:dyDescent="0.25">
      <c r="A40">
        <v>2.01627</v>
      </c>
      <c r="B40">
        <v>2165.3131199999998</v>
      </c>
      <c r="C40">
        <f t="shared" si="0"/>
        <v>14.788978747416472</v>
      </c>
      <c r="D40">
        <f t="shared" si="1"/>
        <v>6.8299492626805285E-3</v>
      </c>
      <c r="G40">
        <f t="shared" si="2"/>
        <v>-4.9864380340243173</v>
      </c>
      <c r="H40">
        <f t="shared" si="3"/>
        <v>-2.2330419221197104</v>
      </c>
    </row>
    <row r="41" spans="1:8" x14ac:dyDescent="0.25">
      <c r="A41">
        <v>2.0702500000000001</v>
      </c>
      <c r="B41">
        <v>2166.0907400000001</v>
      </c>
      <c r="C41">
        <f t="shared" si="0"/>
        <v>14.568262246231665</v>
      </c>
      <c r="D41">
        <f t="shared" si="1"/>
        <v>6.7256010919614865E-3</v>
      </c>
      <c r="G41">
        <f t="shared" si="2"/>
        <v>-5.0018339757842307</v>
      </c>
      <c r="H41">
        <f t="shared" si="3"/>
        <v>-2.2337547116724537</v>
      </c>
    </row>
    <row r="42" spans="1:8" x14ac:dyDescent="0.25">
      <c r="A42">
        <v>2.12365</v>
      </c>
      <c r="B42">
        <v>2166.8774600000002</v>
      </c>
      <c r="C42">
        <f t="shared" si="0"/>
        <v>14.054100589035183</v>
      </c>
      <c r="D42">
        <f t="shared" si="1"/>
        <v>6.4858769581899577E-3</v>
      </c>
      <c r="G42">
        <f t="shared" si="2"/>
        <v>-5.0381282416454427</v>
      </c>
      <c r="H42">
        <f t="shared" si="3"/>
        <v>-2.2344755841223423</v>
      </c>
    </row>
    <row r="43" spans="1:8" x14ac:dyDescent="0.25">
      <c r="A43">
        <v>2.1806000000000001</v>
      </c>
      <c r="B43">
        <v>2167.6416100000001</v>
      </c>
      <c r="C43">
        <f t="shared" si="0"/>
        <v>13.719685461532105</v>
      </c>
      <c r="D43">
        <f t="shared" si="1"/>
        <v>6.3293144947204182E-3</v>
      </c>
      <c r="G43">
        <f t="shared" si="2"/>
        <v>-5.0625633433632631</v>
      </c>
      <c r="H43">
        <f t="shared" si="3"/>
        <v>-2.2351755269747797</v>
      </c>
    </row>
    <row r="44" spans="1:8" x14ac:dyDescent="0.25">
      <c r="A44">
        <v>2.23556</v>
      </c>
      <c r="B44">
        <v>2168.4128300000002</v>
      </c>
      <c r="C44">
        <f t="shared" si="0"/>
        <v>14.295157068060439</v>
      </c>
      <c r="D44">
        <f t="shared" si="1"/>
        <v>6.5924518017449829E-3</v>
      </c>
      <c r="G44">
        <f t="shared" si="2"/>
        <v>-5.0218299508375086</v>
      </c>
      <c r="H44">
        <f t="shared" si="3"/>
        <v>-2.2358816974790909</v>
      </c>
    </row>
    <row r="45" spans="1:8" x14ac:dyDescent="0.25">
      <c r="A45">
        <v>2.28756</v>
      </c>
      <c r="B45">
        <v>2169.1706199999999</v>
      </c>
      <c r="C45">
        <f t="shared" si="0"/>
        <v>14.009780870871186</v>
      </c>
      <c r="D45">
        <f t="shared" si="1"/>
        <v>6.4585887074531676E-3</v>
      </c>
      <c r="G45">
        <f t="shared" si="2"/>
        <v>-5.0423444513933919</v>
      </c>
      <c r="H45">
        <f t="shared" si="3"/>
        <v>-2.236575327961134</v>
      </c>
    </row>
    <row r="46" spans="1:8" x14ac:dyDescent="0.25">
      <c r="A46">
        <v>2.3418899999999998</v>
      </c>
      <c r="B46">
        <v>2169.9024899999999</v>
      </c>
      <c r="C46">
        <f t="shared" si="0"/>
        <v>13.593408628034673</v>
      </c>
      <c r="D46">
        <f t="shared" si="1"/>
        <v>6.2645251068561489E-3</v>
      </c>
      <c r="G46">
        <f t="shared" si="2"/>
        <v>-5.0728524944878073</v>
      </c>
      <c r="H46">
        <f t="shared" si="3"/>
        <v>-2.2372450047067662</v>
      </c>
    </row>
    <row r="47" spans="1:8" x14ac:dyDescent="0.25">
      <c r="A47">
        <v>2.3955799999999998</v>
      </c>
      <c r="B47">
        <v>2170.6389800000002</v>
      </c>
      <c r="C47">
        <f t="shared" si="0"/>
        <v>13.734291349675356</v>
      </c>
      <c r="D47">
        <f t="shared" si="1"/>
        <v>6.3273033775867026E-3</v>
      </c>
      <c r="G47">
        <f t="shared" si="2"/>
        <v>-5.0628811402930483</v>
      </c>
      <c r="H47">
        <f t="shared" si="3"/>
        <v>-2.2379186825537665</v>
      </c>
    </row>
    <row r="48" spans="1:8" x14ac:dyDescent="0.25">
      <c r="A48">
        <v>2.4483600000000001</v>
      </c>
      <c r="B48">
        <v>2171.3647799999999</v>
      </c>
      <c r="C48">
        <f t="shared" si="0"/>
        <v>14.27510196154496</v>
      </c>
      <c r="D48">
        <f t="shared" si="1"/>
        <v>6.5742532498592708E-3</v>
      </c>
      <c r="G48">
        <f t="shared" si="2"/>
        <v>-5.0245942815342328</v>
      </c>
      <c r="H48">
        <f t="shared" si="3"/>
        <v>-2.238582360163579</v>
      </c>
    </row>
    <row r="49" spans="1:8" x14ac:dyDescent="0.25">
      <c r="A49">
        <v>2.4985599999999999</v>
      </c>
      <c r="B49">
        <v>2172.1090300000001</v>
      </c>
      <c r="C49">
        <f t="shared" si="0"/>
        <v>14.557192288679728</v>
      </c>
      <c r="D49">
        <f t="shared" si="1"/>
        <v>6.7018699741235952E-3</v>
      </c>
      <c r="G49">
        <f t="shared" si="2"/>
        <v>-5.0053686909110864</v>
      </c>
      <c r="H49">
        <f t="shared" si="3"/>
        <v>-2.2392626799698805</v>
      </c>
    </row>
    <row r="50" spans="1:8" x14ac:dyDescent="0.25">
      <c r="A50">
        <v>2.5495100000000002</v>
      </c>
      <c r="B50">
        <v>2172.8372399999998</v>
      </c>
      <c r="C50">
        <f t="shared" si="0"/>
        <v>14.554385274140772</v>
      </c>
      <c r="D50">
        <f t="shared" si="1"/>
        <v>6.6983320269956223E-3</v>
      </c>
      <c r="G50">
        <f t="shared" si="2"/>
        <v>-5.0058967347733923</v>
      </c>
      <c r="H50">
        <f t="shared" si="3"/>
        <v>-2.2399281136657656</v>
      </c>
    </row>
    <row r="51" spans="1:8" x14ac:dyDescent="0.25">
      <c r="A51">
        <v>2.6001500000000002</v>
      </c>
      <c r="B51">
        <v>2173.58761</v>
      </c>
      <c r="C51">
        <f t="shared" si="0"/>
        <v>13.755425165316794</v>
      </c>
      <c r="D51">
        <f t="shared" si="1"/>
        <v>6.3284429401568006E-3</v>
      </c>
      <c r="G51">
        <f t="shared" si="2"/>
        <v>-5.0627010541022281</v>
      </c>
      <c r="H51">
        <f t="shared" si="3"/>
        <v>-2.2406135654857047</v>
      </c>
    </row>
    <row r="52" spans="1:8" x14ac:dyDescent="0.25">
      <c r="A52">
        <v>2.6568800000000001</v>
      </c>
      <c r="B52">
        <v>2174.3141599999999</v>
      </c>
      <c r="C52">
        <f t="shared" si="0"/>
        <v>13.27837297984513</v>
      </c>
      <c r="D52">
        <f t="shared" si="1"/>
        <v>6.1069247600563535E-3</v>
      </c>
      <c r="G52">
        <f t="shared" si="2"/>
        <v>-5.0983319450960005</v>
      </c>
      <c r="H52">
        <f t="shared" si="3"/>
        <v>-2.2412770342987294</v>
      </c>
    </row>
    <row r="53" spans="1:8" x14ac:dyDescent="0.25">
      <c r="A53">
        <v>2.7102900000000001</v>
      </c>
      <c r="B53">
        <v>2175.0500900000002</v>
      </c>
      <c r="C53">
        <f t="shared" si="0"/>
        <v>13.949325280741926</v>
      </c>
      <c r="D53">
        <f t="shared" si="1"/>
        <v>6.4133351893251919E-3</v>
      </c>
      <c r="G53">
        <f t="shared" si="2"/>
        <v>-5.0493758330169083</v>
      </c>
      <c r="H53">
        <f t="shared" si="3"/>
        <v>-2.2419488443993965</v>
      </c>
    </row>
    <row r="54" spans="1:8" x14ac:dyDescent="0.25">
      <c r="A54">
        <v>2.7628499999999998</v>
      </c>
      <c r="B54">
        <v>2175.7923700000001</v>
      </c>
      <c r="C54">
        <f t="shared" si="0"/>
        <v>13.553068932955094</v>
      </c>
      <c r="D54">
        <f t="shared" si="1"/>
        <v>6.2290267765554731E-3</v>
      </c>
      <c r="G54">
        <f t="shared" si="2"/>
        <v>-5.0785351740268858</v>
      </c>
      <c r="H54">
        <f t="shared" si="3"/>
        <v>-2.2426262227100544</v>
      </c>
    </row>
    <row r="55" spans="1:8" x14ac:dyDescent="0.25">
      <c r="A55">
        <v>2.8161900000000002</v>
      </c>
      <c r="B55">
        <v>2176.4853600000001</v>
      </c>
      <c r="C55">
        <f t="shared" si="0"/>
        <v>13.667352336170818</v>
      </c>
      <c r="D55">
        <f t="shared" si="1"/>
        <v>6.2795516971319385E-3</v>
      </c>
      <c r="G55">
        <f t="shared" si="2"/>
        <v>-5.0704566868571339</v>
      </c>
      <c r="H55">
        <f t="shared" si="3"/>
        <v>-2.2432584137014584</v>
      </c>
    </row>
    <row r="56" spans="1:8" x14ac:dyDescent="0.25">
      <c r="A56">
        <v>2.8649399999999998</v>
      </c>
      <c r="B56">
        <v>2177.1876699999998</v>
      </c>
      <c r="C56">
        <f t="shared" si="0"/>
        <v>14.216129032255111</v>
      </c>
      <c r="D56">
        <f t="shared" si="1"/>
        <v>6.5295836588377849E-3</v>
      </c>
      <c r="G56">
        <f t="shared" si="2"/>
        <v>-5.0314120959442361</v>
      </c>
      <c r="H56">
        <f t="shared" si="3"/>
        <v>-2.2438989031805643</v>
      </c>
    </row>
    <row r="57" spans="1:8" x14ac:dyDescent="0.25">
      <c r="A57">
        <v>2.9153899999999999</v>
      </c>
      <c r="B57">
        <v>2177.8955999999998</v>
      </c>
      <c r="C57">
        <f t="shared" si="0"/>
        <v>14.245465417582601</v>
      </c>
      <c r="D57">
        <f t="shared" si="1"/>
        <v>6.5409312629965376E-3</v>
      </c>
      <c r="G57">
        <f t="shared" si="2"/>
        <v>-5.0296757286966294</v>
      </c>
      <c r="H57">
        <f t="shared" si="3"/>
        <v>-2.2445443104350415</v>
      </c>
    </row>
    <row r="58" spans="1:8" x14ac:dyDescent="0.25">
      <c r="A58">
        <v>2.9652799999999999</v>
      </c>
      <c r="B58">
        <v>2178.61706</v>
      </c>
      <c r="C58">
        <f t="shared" si="0"/>
        <v>13.584372003835703</v>
      </c>
      <c r="D58">
        <f t="shared" si="1"/>
        <v>6.235318842052813E-3</v>
      </c>
      <c r="G58">
        <f t="shared" si="2"/>
        <v>-5.077525563699262</v>
      </c>
      <c r="H58">
        <f t="shared" si="3"/>
        <v>-2.2452018385251074</v>
      </c>
    </row>
    <row r="59" spans="1:8" x14ac:dyDescent="0.25">
      <c r="A59">
        <v>3.0196900000000002</v>
      </c>
      <c r="B59">
        <v>2179.3124499999999</v>
      </c>
      <c r="C59">
        <f t="shared" si="0"/>
        <v>13.800935399004821</v>
      </c>
      <c r="D59">
        <f t="shared" si="1"/>
        <v>6.3327015816409538E-3</v>
      </c>
      <c r="G59">
        <f t="shared" si="2"/>
        <v>-5.0620283437264133</v>
      </c>
      <c r="H59">
        <f t="shared" si="3"/>
        <v>-2.2458354022571818</v>
      </c>
    </row>
    <row r="60" spans="1:8" x14ac:dyDescent="0.25">
      <c r="A60">
        <v>3.0679099999999999</v>
      </c>
      <c r="B60">
        <v>2180.0334499999999</v>
      </c>
      <c r="C60">
        <f t="shared" si="0"/>
        <v>14.470660146702651</v>
      </c>
      <c r="D60">
        <f t="shared" si="1"/>
        <v>6.6378156476005687E-3</v>
      </c>
      <c r="G60">
        <f t="shared" si="2"/>
        <v>-5.0149723383507325</v>
      </c>
      <c r="H60">
        <f t="shared" si="3"/>
        <v>-2.246492087167927</v>
      </c>
    </row>
    <row r="61" spans="1:8" x14ac:dyDescent="0.25">
      <c r="A61">
        <v>3.1178499999999998</v>
      </c>
      <c r="B61">
        <v>2180.7328900000002</v>
      </c>
      <c r="C61">
        <f t="shared" si="0"/>
        <v>13.949754287433821</v>
      </c>
      <c r="D61">
        <f t="shared" si="1"/>
        <v>6.3968193222572155E-3</v>
      </c>
      <c r="G61">
        <f t="shared" si="2"/>
        <v>-5.0519543930497592</v>
      </c>
      <c r="H61">
        <f t="shared" si="3"/>
        <v>-2.2471289292995213</v>
      </c>
    </row>
    <row r="62" spans="1:8" x14ac:dyDescent="0.25">
      <c r="A62">
        <v>3.1676199999999999</v>
      </c>
      <c r="B62">
        <v>2181.4243799999999</v>
      </c>
      <c r="C62">
        <f t="shared" si="0"/>
        <v>13.695008335783873</v>
      </c>
      <c r="D62">
        <f t="shared" si="1"/>
        <v>6.2780119546403321E-3</v>
      </c>
      <c r="G62">
        <f t="shared" si="2"/>
        <v>-5.0707019163526033</v>
      </c>
      <c r="H62">
        <f t="shared" si="3"/>
        <v>-2.2477583336455069</v>
      </c>
    </row>
    <row r="63" spans="1:8" x14ac:dyDescent="0.25">
      <c r="A63">
        <v>3.2198199999999999</v>
      </c>
      <c r="B63">
        <v>2182.1293700000001</v>
      </c>
      <c r="C63">
        <f t="shared" si="0"/>
        <v>13.280909521554651</v>
      </c>
      <c r="D63">
        <f t="shared" si="1"/>
        <v>6.0862154664801799E-3</v>
      </c>
      <c r="G63">
        <f t="shared" si="2"/>
        <v>-5.1017288245060231</v>
      </c>
      <c r="H63">
        <f t="shared" si="3"/>
        <v>-2.2483998220301462</v>
      </c>
    </row>
    <row r="64" spans="1:8" x14ac:dyDescent="0.25">
      <c r="A64">
        <v>3.2731699999999999</v>
      </c>
      <c r="B64">
        <v>2182.82618</v>
      </c>
      <c r="C64">
        <f t="shared" si="0"/>
        <v>13.099915643452396</v>
      </c>
      <c r="D64">
        <f t="shared" si="1"/>
        <v>6.0013553820636306E-3</v>
      </c>
      <c r="G64">
        <f t="shared" si="2"/>
        <v>-5.1157699382543651</v>
      </c>
      <c r="H64">
        <f t="shared" si="3"/>
        <v>-2.2490336650908196</v>
      </c>
    </row>
    <row r="65" spans="1:8" x14ac:dyDescent="0.25">
      <c r="A65">
        <v>3.3265099999999999</v>
      </c>
      <c r="B65">
        <v>2183.527</v>
      </c>
      <c r="C65">
        <f t="shared" si="0"/>
        <v>13.47549733139126</v>
      </c>
      <c r="D65">
        <f t="shared" si="1"/>
        <v>6.1714360900466357E-3</v>
      </c>
      <c r="G65">
        <f t="shared" si="2"/>
        <v>-5.0878237144935339</v>
      </c>
      <c r="H65">
        <f t="shared" si="3"/>
        <v>-2.2496709532269641</v>
      </c>
    </row>
    <row r="66" spans="1:8" x14ac:dyDescent="0.25">
      <c r="A66">
        <v>3.37622</v>
      </c>
      <c r="B66">
        <v>2184.2148299999999</v>
      </c>
      <c r="C66">
        <f t="shared" si="0"/>
        <v>13.789412673877814</v>
      </c>
      <c r="D66">
        <f t="shared" si="1"/>
        <v>6.3132126402959251E-3</v>
      </c>
      <c r="G66">
        <f t="shared" si="2"/>
        <v>-5.0651105972404258</v>
      </c>
      <c r="H66">
        <f t="shared" si="3"/>
        <v>-2.2502962315477331</v>
      </c>
    </row>
    <row r="67" spans="1:8" x14ac:dyDescent="0.25">
      <c r="A67">
        <v>3.4300299999999999</v>
      </c>
      <c r="B67">
        <v>2184.9544799999999</v>
      </c>
      <c r="C67">
        <f t="shared" si="0"/>
        <v>13.364013715937764</v>
      </c>
      <c r="D67">
        <f t="shared" si="1"/>
        <v>6.1163808391732554E-3</v>
      </c>
      <c r="G67">
        <f t="shared" si="2"/>
        <v>-5.0967847235319903</v>
      </c>
      <c r="H67">
        <f t="shared" si="3"/>
        <v>-2.2509683992530092</v>
      </c>
    </row>
    <row r="68" spans="1:8" x14ac:dyDescent="0.25">
      <c r="A68">
        <v>3.4870399999999999</v>
      </c>
      <c r="B68">
        <v>2185.6958300000001</v>
      </c>
      <c r="C68">
        <f t="shared" ref="C68:C96" si="4">(B69-B67)/(A69-A67)</f>
        <v>12.835767065447621</v>
      </c>
      <c r="D68">
        <f t="shared" ref="D68:D96" si="5">(1/B68)*C68</f>
        <v>5.8726227543965349E-3</v>
      </c>
      <c r="G68">
        <f t="shared" ref="G68:G96" si="6">LN(D68)</f>
        <v>-5.1374539383893039</v>
      </c>
      <c r="H68">
        <f t="shared" ref="H68:H96" si="7">LN((0.0125)/((0.0000008*B68)+(0.0000000245*B68^2)))</f>
        <v>-2.2516418852377136</v>
      </c>
    </row>
    <row r="69" spans="1:8" x14ac:dyDescent="0.25">
      <c r="A69">
        <v>3.5437099999999999</v>
      </c>
      <c r="B69">
        <v>2186.41365</v>
      </c>
      <c r="C69">
        <f t="shared" si="4"/>
        <v>13.231382732077188</v>
      </c>
      <c r="D69">
        <f t="shared" si="5"/>
        <v>6.0516374529939422E-3</v>
      </c>
      <c r="G69">
        <f t="shared" si="6"/>
        <v>-5.1074263901719794</v>
      </c>
      <c r="H69">
        <f t="shared" si="7"/>
        <v>-2.2522937791359237</v>
      </c>
    </row>
    <row r="70" spans="1:8" x14ac:dyDescent="0.25">
      <c r="A70">
        <v>3.5948699999999998</v>
      </c>
      <c r="B70">
        <v>2187.12257</v>
      </c>
      <c r="C70">
        <f t="shared" si="4"/>
        <v>13.753472559494087</v>
      </c>
      <c r="D70">
        <f t="shared" si="5"/>
        <v>6.2883867361371E-3</v>
      </c>
      <c r="G70">
        <f t="shared" si="6"/>
        <v>-5.0690507219079182</v>
      </c>
      <c r="H70">
        <f t="shared" si="7"/>
        <v>-2.2529373819374245</v>
      </c>
    </row>
    <row r="71" spans="1:8" x14ac:dyDescent="0.25">
      <c r="A71">
        <v>3.6466599999999998</v>
      </c>
      <c r="B71">
        <v>2187.8295699999999</v>
      </c>
      <c r="C71">
        <f t="shared" si="4"/>
        <v>13.588020733344287</v>
      </c>
      <c r="D71">
        <f t="shared" si="5"/>
        <v>6.2107309086896966E-3</v>
      </c>
      <c r="G71">
        <f t="shared" si="6"/>
        <v>-5.0814766913009066</v>
      </c>
      <c r="H71">
        <f t="shared" si="7"/>
        <v>-2.2535790354237122</v>
      </c>
    </row>
    <row r="72" spans="1:8" x14ac:dyDescent="0.25">
      <c r="A72">
        <v>3.6990500000000002</v>
      </c>
      <c r="B72">
        <v>2188.5381699999998</v>
      </c>
      <c r="C72">
        <f t="shared" si="4"/>
        <v>12.945943405097818</v>
      </c>
      <c r="D72">
        <f t="shared" si="5"/>
        <v>5.9153381844365173E-3</v>
      </c>
      <c r="G72">
        <f t="shared" si="6"/>
        <v>-5.1302066091478649</v>
      </c>
      <c r="H72">
        <f t="shared" si="7"/>
        <v>-2.2542219345214654</v>
      </c>
    </row>
    <row r="73" spans="1:8" x14ac:dyDescent="0.25">
      <c r="A73">
        <v>3.7530299999999999</v>
      </c>
      <c r="B73">
        <v>2189.2066300000001</v>
      </c>
      <c r="C73">
        <f t="shared" si="4"/>
        <v>12.784962548592095</v>
      </c>
      <c r="D73">
        <f t="shared" si="5"/>
        <v>5.8399980949226764E-3</v>
      </c>
      <c r="G73">
        <f t="shared" si="6"/>
        <v>-5.1430248083539247</v>
      </c>
      <c r="H73">
        <f t="shared" si="7"/>
        <v>-2.2548282259892152</v>
      </c>
    </row>
    <row r="74" spans="1:8" x14ac:dyDescent="0.25">
      <c r="A74">
        <v>3.8045200000000001</v>
      </c>
      <c r="B74">
        <v>2189.8865999999998</v>
      </c>
      <c r="C74">
        <f t="shared" si="4"/>
        <v>13.601641289300968</v>
      </c>
      <c r="D74">
        <f t="shared" si="5"/>
        <v>6.2111167259989485E-3</v>
      </c>
      <c r="G74">
        <f t="shared" si="6"/>
        <v>-5.0814145721507256</v>
      </c>
      <c r="H74">
        <f t="shared" si="7"/>
        <v>-2.2554447684752965</v>
      </c>
    </row>
    <row r="75" spans="1:8" x14ac:dyDescent="0.25">
      <c r="A75">
        <v>3.8541699999999999</v>
      </c>
      <c r="B75">
        <v>2190.5823</v>
      </c>
      <c r="C75">
        <f t="shared" si="4"/>
        <v>13.048090134654062</v>
      </c>
      <c r="D75">
        <f t="shared" si="5"/>
        <v>5.9564482624798265E-3</v>
      </c>
      <c r="G75">
        <f t="shared" si="6"/>
        <v>-5.1232809046553323</v>
      </c>
      <c r="H75">
        <f t="shared" si="7"/>
        <v>-2.2560753770114461</v>
      </c>
    </row>
    <row r="76" spans="1:8" x14ac:dyDescent="0.25">
      <c r="A76">
        <v>3.9136899999999999</v>
      </c>
      <c r="B76">
        <v>2191.31106</v>
      </c>
      <c r="C76">
        <f t="shared" si="4"/>
        <v>12.380820972749603</v>
      </c>
      <c r="D76">
        <f t="shared" si="5"/>
        <v>5.6499605184987308E-3</v>
      </c>
      <c r="G76">
        <f t="shared" si="6"/>
        <v>-5.1761067217245333</v>
      </c>
      <c r="H76">
        <f t="shared" si="7"/>
        <v>-2.2567357391964058</v>
      </c>
    </row>
    <row r="77" spans="1:8" x14ac:dyDescent="0.25">
      <c r="A77">
        <v>3.9701300000000002</v>
      </c>
      <c r="B77">
        <v>2192.0179800000001</v>
      </c>
      <c r="C77">
        <f t="shared" si="4"/>
        <v>12.511698247488715</v>
      </c>
      <c r="D77">
        <f t="shared" si="5"/>
        <v>5.7078447173543323E-3</v>
      </c>
      <c r="G77">
        <f t="shared" si="6"/>
        <v>-5.1659137841254115</v>
      </c>
      <c r="H77">
        <f t="shared" si="7"/>
        <v>-2.2573761028964316</v>
      </c>
    </row>
    <row r="78" spans="1:8" x14ac:dyDescent="0.25">
      <c r="A78">
        <v>4.0260999999999996</v>
      </c>
      <c r="B78">
        <v>2192.7175000000002</v>
      </c>
      <c r="C78">
        <f t="shared" si="4"/>
        <v>12.847463801108372</v>
      </c>
      <c r="D78">
        <f t="shared" si="5"/>
        <v>5.8591513959770792E-3</v>
      </c>
      <c r="G78">
        <f t="shared" si="6"/>
        <v>-5.1397504988528215</v>
      </c>
      <c r="H78">
        <f t="shared" si="7"/>
        <v>-2.2580095615326394</v>
      </c>
    </row>
    <row r="79" spans="1:8" x14ac:dyDescent="0.25">
      <c r="A79">
        <v>4.0799399999999997</v>
      </c>
      <c r="B79">
        <v>2193.4287599999998</v>
      </c>
      <c r="C79">
        <f t="shared" si="4"/>
        <v>12.976783373899618</v>
      </c>
      <c r="D79">
        <f t="shared" si="5"/>
        <v>5.9162091837893201E-3</v>
      </c>
      <c r="G79">
        <f t="shared" si="6"/>
        <v>-5.1300593757679405</v>
      </c>
      <c r="H79">
        <f t="shared" si="7"/>
        <v>-2.2586534458057383</v>
      </c>
    </row>
    <row r="80" spans="1:8" x14ac:dyDescent="0.25">
      <c r="A80">
        <v>4.1329200000000004</v>
      </c>
      <c r="B80">
        <v>2194.1036800000002</v>
      </c>
      <c r="C80">
        <f t="shared" si="4"/>
        <v>12.113034807832957</v>
      </c>
      <c r="D80">
        <f t="shared" si="5"/>
        <v>5.5207212486116227E-3</v>
      </c>
      <c r="G80">
        <f t="shared" si="6"/>
        <v>-5.1992467662481694</v>
      </c>
      <c r="H80">
        <f t="shared" si="7"/>
        <v>-2.2592642408400603</v>
      </c>
    </row>
    <row r="81" spans="1:8" x14ac:dyDescent="0.25">
      <c r="A81">
        <v>4.1902600000000003</v>
      </c>
      <c r="B81">
        <v>2194.7650699999999</v>
      </c>
      <c r="C81">
        <f t="shared" si="4"/>
        <v>12.132326661900253</v>
      </c>
      <c r="D81">
        <f t="shared" si="5"/>
        <v>5.5278475257947556E-3</v>
      </c>
      <c r="G81">
        <f t="shared" si="6"/>
        <v>-5.1979567750616429</v>
      </c>
      <c r="H81">
        <f t="shared" si="7"/>
        <v>-2.2598626104570823</v>
      </c>
    </row>
    <row r="82" spans="1:8" x14ac:dyDescent="0.25">
      <c r="A82">
        <v>4.2448399999999999</v>
      </c>
      <c r="B82">
        <v>2195.46153</v>
      </c>
      <c r="C82">
        <f t="shared" si="4"/>
        <v>13.024172554854502</v>
      </c>
      <c r="D82">
        <f t="shared" si="5"/>
        <v>5.9323164523199376E-3</v>
      </c>
      <c r="G82">
        <f t="shared" si="6"/>
        <v>-5.1273405094806588</v>
      </c>
      <c r="H82">
        <f t="shared" si="7"/>
        <v>-2.2604925149734476</v>
      </c>
    </row>
    <row r="83" spans="1:8" x14ac:dyDescent="0.25">
      <c r="A83">
        <v>4.2978199999999998</v>
      </c>
      <c r="B83">
        <v>2196.1659500000001</v>
      </c>
      <c r="C83">
        <f t="shared" si="4"/>
        <v>12.809951816160696</v>
      </c>
      <c r="D83">
        <f t="shared" si="5"/>
        <v>5.8328706062311438E-3</v>
      </c>
      <c r="G83">
        <f t="shared" si="6"/>
        <v>-5.144246014513234</v>
      </c>
      <c r="H83">
        <f t="shared" si="7"/>
        <v>-2.2611294170610883</v>
      </c>
    </row>
    <row r="84" spans="1:8" x14ac:dyDescent="0.25">
      <c r="A84">
        <v>4.35276</v>
      </c>
      <c r="B84">
        <v>2196.8439800000001</v>
      </c>
      <c r="C84">
        <f t="shared" si="4"/>
        <v>12.63543314413438</v>
      </c>
      <c r="D84">
        <f t="shared" si="5"/>
        <v>5.751629728449982E-3</v>
      </c>
      <c r="G84">
        <f t="shared" si="6"/>
        <v>-5.1582720332970862</v>
      </c>
      <c r="H84">
        <f t="shared" si="7"/>
        <v>-2.261742267084526</v>
      </c>
    </row>
    <row r="85" spans="1:8" x14ac:dyDescent="0.25">
      <c r="A85">
        <v>4.4052899999999999</v>
      </c>
      <c r="B85">
        <v>2197.5238800000002</v>
      </c>
      <c r="C85">
        <f t="shared" si="4"/>
        <v>12.589599700708995</v>
      </c>
      <c r="D85">
        <f t="shared" si="5"/>
        <v>5.7289933526042018E-3</v>
      </c>
      <c r="G85">
        <f t="shared" si="6"/>
        <v>-5.1622154438628449</v>
      </c>
      <c r="H85">
        <f t="shared" si="7"/>
        <v>-2.2623566188196658</v>
      </c>
    </row>
    <row r="86" spans="1:8" x14ac:dyDescent="0.25">
      <c r="A86">
        <v>4.4596799999999996</v>
      </c>
      <c r="B86">
        <v>2198.1900599999999</v>
      </c>
      <c r="C86">
        <f t="shared" si="4"/>
        <v>12.650814577643866</v>
      </c>
      <c r="D86">
        <f t="shared" si="5"/>
        <v>5.7551049874385593E-3</v>
      </c>
      <c r="G86">
        <f t="shared" si="6"/>
        <v>-5.1576679941530452</v>
      </c>
      <c r="H86">
        <f t="shared" si="7"/>
        <v>-2.2629583902872281</v>
      </c>
    </row>
    <row r="87" spans="1:8" x14ac:dyDescent="0.25">
      <c r="A87">
        <v>4.5114799999999997</v>
      </c>
      <c r="B87">
        <v>2198.8672700000002</v>
      </c>
      <c r="C87">
        <f t="shared" si="4"/>
        <v>13.098871733968391</v>
      </c>
      <c r="D87">
        <f t="shared" si="5"/>
        <v>5.9570997816382025E-3</v>
      </c>
      <c r="G87">
        <f t="shared" si="6"/>
        <v>-5.1231715301589</v>
      </c>
      <c r="H87">
        <f t="shared" si="7"/>
        <v>-2.2635699397973763</v>
      </c>
    </row>
    <row r="88" spans="1:8" x14ac:dyDescent="0.25">
      <c r="A88">
        <v>4.5607199999999999</v>
      </c>
      <c r="B88">
        <v>2199.5135700000001</v>
      </c>
      <c r="C88">
        <f t="shared" si="4"/>
        <v>13.447170195439805</v>
      </c>
      <c r="D88">
        <f t="shared" si="5"/>
        <v>6.1137018561062137E-3</v>
      </c>
      <c r="G88">
        <f t="shared" si="6"/>
        <v>-5.0972228208329886</v>
      </c>
      <c r="H88">
        <f t="shared" si="7"/>
        <v>-2.264153401913032</v>
      </c>
    </row>
    <row r="89" spans="1:8" x14ac:dyDescent="0.25">
      <c r="A89">
        <v>4.6097200000000003</v>
      </c>
      <c r="B89">
        <v>2200.1883200000002</v>
      </c>
      <c r="C89">
        <f t="shared" si="4"/>
        <v>14.054259634887554</v>
      </c>
      <c r="D89">
        <f t="shared" si="5"/>
        <v>6.3877530423793695E-3</v>
      </c>
      <c r="G89">
        <f t="shared" si="6"/>
        <v>-5.0533727089916747</v>
      </c>
      <c r="H89">
        <f t="shared" si="7"/>
        <v>-2.264762366343819</v>
      </c>
    </row>
    <row r="90" spans="1:8" x14ac:dyDescent="0.25">
      <c r="A90">
        <v>4.6593200000000001</v>
      </c>
      <c r="B90">
        <v>2200.89932</v>
      </c>
      <c r="C90">
        <f t="shared" si="4"/>
        <v>13.357316244294575</v>
      </c>
      <c r="D90">
        <f t="shared" si="5"/>
        <v>6.0690264760927702E-3</v>
      </c>
      <c r="G90">
        <f t="shared" si="6"/>
        <v>-5.1045570696247085</v>
      </c>
      <c r="H90">
        <f t="shared" si="7"/>
        <v>-2.2654038459608161</v>
      </c>
    </row>
    <row r="91" spans="1:8" x14ac:dyDescent="0.25">
      <c r="A91">
        <v>4.7127100000000004</v>
      </c>
      <c r="B91">
        <v>2201.5639900000001</v>
      </c>
      <c r="C91">
        <f t="shared" si="4"/>
        <v>11.236121705229028</v>
      </c>
      <c r="D91">
        <f t="shared" si="5"/>
        <v>5.1036998044417629E-3</v>
      </c>
      <c r="G91">
        <f t="shared" si="6"/>
        <v>-5.277789550413531</v>
      </c>
      <c r="H91">
        <f t="shared" si="7"/>
        <v>-2.2660033396196972</v>
      </c>
    </row>
    <row r="92" spans="1:8" x14ac:dyDescent="0.25">
      <c r="A92">
        <v>4.7773099999999999</v>
      </c>
      <c r="B92">
        <v>2202.22507</v>
      </c>
      <c r="C92">
        <f t="shared" si="4"/>
        <v>10.512091038406913</v>
      </c>
      <c r="D92">
        <f t="shared" si="5"/>
        <v>4.7733954088566037E-3</v>
      </c>
      <c r="G92">
        <f t="shared" si="6"/>
        <v>-5.3446974015535771</v>
      </c>
      <c r="H92">
        <f t="shared" si="7"/>
        <v>-2.2665994171079795</v>
      </c>
    </row>
    <row r="93" spans="1:8" x14ac:dyDescent="0.25">
      <c r="A93">
        <v>4.8322200000000004</v>
      </c>
      <c r="B93">
        <v>2202.8202900000001</v>
      </c>
      <c r="C93">
        <f t="shared" si="4"/>
        <v>12.867345967051348</v>
      </c>
      <c r="D93">
        <f t="shared" si="5"/>
        <v>5.8413053599807481E-3</v>
      </c>
      <c r="G93">
        <f t="shared" si="6"/>
        <v>-5.1428009865743478</v>
      </c>
      <c r="H93">
        <f t="shared" si="7"/>
        <v>-2.2671359585085549</v>
      </c>
    </row>
    <row r="94" spans="1:8" x14ac:dyDescent="0.25">
      <c r="A94">
        <v>4.88232</v>
      </c>
      <c r="B94">
        <v>2203.57627</v>
      </c>
      <c r="C94">
        <f t="shared" si="4"/>
        <v>12.861364319342945</v>
      </c>
      <c r="D94">
        <f t="shared" si="5"/>
        <v>5.8365868676480822E-3</v>
      </c>
      <c r="G94">
        <f t="shared" si="6"/>
        <v>-5.1436090934651242</v>
      </c>
      <c r="H94">
        <f t="shared" si="7"/>
        <v>-2.2678172042518518</v>
      </c>
    </row>
    <row r="95" spans="1:8" x14ac:dyDescent="0.25">
      <c r="A95">
        <v>4.9320500000000003</v>
      </c>
      <c r="B95">
        <v>2204.1042400000001</v>
      </c>
      <c r="C95">
        <f t="shared" si="4"/>
        <v>11.777499999998369</v>
      </c>
      <c r="D95">
        <f t="shared" si="5"/>
        <v>5.3434405625018755E-3</v>
      </c>
      <c r="G95">
        <f t="shared" si="6"/>
        <v>-5.2318855333882439</v>
      </c>
      <c r="H95">
        <f t="shared" si="7"/>
        <v>-2.2682928428919333</v>
      </c>
    </row>
    <row r="96" spans="1:8" x14ac:dyDescent="0.25">
      <c r="A96">
        <v>4.9823199999999996</v>
      </c>
      <c r="B96">
        <v>2204.7540199999999</v>
      </c>
      <c r="C96">
        <f t="shared" si="4"/>
        <v>446.89413935381839</v>
      </c>
      <c r="D96">
        <f t="shared" si="5"/>
        <v>0.20269569090243383</v>
      </c>
      <c r="G96">
        <f t="shared" si="6"/>
        <v>-1.5960494842482542</v>
      </c>
      <c r="H96">
        <f t="shared" si="7"/>
        <v>-2.2688780627230982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6ABD-5A59-4CC4-8380-20753457D367}">
  <dimension ref="A1:H94"/>
  <sheetViews>
    <sheetView topLeftCell="A60" workbookViewId="0">
      <selection activeCell="G3" sqref="G3:H95"/>
    </sheetView>
  </sheetViews>
  <sheetFormatPr defaultRowHeight="15" x14ac:dyDescent="0.25"/>
  <cols>
    <col min="2" max="2" width="13" customWidth="1"/>
    <col min="4" max="4" width="12.85546875" customWidth="1"/>
    <col min="7" max="7" width="13.5703125" customWidth="1"/>
    <col min="8" max="8" width="17.5703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3545.67677</v>
      </c>
    </row>
    <row r="3" spans="1:8" x14ac:dyDescent="0.25">
      <c r="A3">
        <v>5.5829999999999998E-2</v>
      </c>
      <c r="B3">
        <v>3547.3453599999998</v>
      </c>
      <c r="C3" s="5">
        <f>(B4-B2)/(A4-A2)</f>
        <v>31.072318498527835</v>
      </c>
      <c r="D3" s="5">
        <f>(1/B3)*C3</f>
        <v>8.7593158672680908E-3</v>
      </c>
      <c r="G3">
        <f>LN(D3)</f>
        <v>-4.7376374744274186</v>
      </c>
      <c r="H3">
        <f>LN((0.032)/((0.0000008*B3)+(0.0000000245*B3^2)))</f>
        <v>-2.2744991120052029</v>
      </c>
    </row>
    <row r="4" spans="1:8" x14ac:dyDescent="0.25">
      <c r="A4">
        <v>0.10635</v>
      </c>
      <c r="B4">
        <v>3548.98128</v>
      </c>
      <c r="C4">
        <f t="shared" ref="C4:C67" si="0">(B5-B3)/(A5-A3)</f>
        <v>32.776976996744139</v>
      </c>
      <c r="D4">
        <f t="shared" ref="D4:D67" si="1">(1/B4)*C4</f>
        <v>9.2356015461271014E-3</v>
      </c>
      <c r="G4">
        <f t="shared" ref="G4:G67" si="2">LN(D4)</f>
        <v>-4.6846895298099476</v>
      </c>
      <c r="H4">
        <f t="shared" ref="H4:H67" si="3">LN((0.032)/((0.0000008*B4)+(0.0000000245*B4^2)))</f>
        <v>-2.2754170298103422</v>
      </c>
    </row>
    <row r="5" spans="1:8" x14ac:dyDescent="0.25">
      <c r="A5">
        <v>0.15712000000000001</v>
      </c>
      <c r="B5">
        <v>3550.66534</v>
      </c>
      <c r="C5">
        <f t="shared" si="0"/>
        <v>34.396454948301717</v>
      </c>
      <c r="D5">
        <f t="shared" si="1"/>
        <v>9.6873266429276361E-3</v>
      </c>
      <c r="G5">
        <f t="shared" si="2"/>
        <v>-4.6369367793863869</v>
      </c>
      <c r="H5">
        <f t="shared" si="3"/>
        <v>-2.2763615191924451</v>
      </c>
    </row>
    <row r="6" spans="1:8" x14ac:dyDescent="0.25">
      <c r="A6">
        <v>0.2079</v>
      </c>
      <c r="B6">
        <v>3552.47424</v>
      </c>
      <c r="C6">
        <f t="shared" si="0"/>
        <v>35.093540310464768</v>
      </c>
      <c r="D6">
        <f t="shared" si="1"/>
        <v>9.8786192213077845E-3</v>
      </c>
      <c r="G6">
        <f t="shared" si="2"/>
        <v>-4.617382531917352</v>
      </c>
      <c r="H6">
        <f t="shared" si="3"/>
        <v>-2.2773755273105056</v>
      </c>
    </row>
    <row r="7" spans="1:8" x14ac:dyDescent="0.25">
      <c r="A7">
        <v>0.25696999999999998</v>
      </c>
      <c r="B7">
        <v>3554.1694299999999</v>
      </c>
      <c r="C7">
        <f t="shared" si="0"/>
        <v>33.448752361070532</v>
      </c>
      <c r="D7">
        <f t="shared" si="1"/>
        <v>9.4111305101936393E-3</v>
      </c>
      <c r="G7">
        <f t="shared" si="2"/>
        <v>-4.6658621933668076</v>
      </c>
      <c r="H7">
        <f t="shared" si="3"/>
        <v>-2.2783253270220345</v>
      </c>
    </row>
    <row r="8" spans="1:8" x14ac:dyDescent="0.25">
      <c r="A8">
        <v>0.30848999999999999</v>
      </c>
      <c r="B8">
        <v>3555.8388500000001</v>
      </c>
      <c r="C8">
        <f t="shared" si="0"/>
        <v>28.981739506707989</v>
      </c>
      <c r="D8">
        <f t="shared" si="1"/>
        <v>8.150464835240772E-3</v>
      </c>
      <c r="G8">
        <f t="shared" si="2"/>
        <v>-4.8096803183569321</v>
      </c>
      <c r="H8">
        <f t="shared" si="3"/>
        <v>-2.2792602474057744</v>
      </c>
    </row>
    <row r="9" spans="1:8" x14ac:dyDescent="0.25">
      <c r="A9">
        <v>0.37252000000000002</v>
      </c>
      <c r="B9">
        <v>3557.51827</v>
      </c>
      <c r="C9">
        <f t="shared" si="0"/>
        <v>27.864819898508486</v>
      </c>
      <c r="D9">
        <f t="shared" si="1"/>
        <v>7.8326568646149165E-3</v>
      </c>
      <c r="G9">
        <f t="shared" si="2"/>
        <v>-4.8494535079379091</v>
      </c>
      <c r="H9">
        <f t="shared" si="3"/>
        <v>-2.2802003272850637</v>
      </c>
    </row>
    <row r="10" spans="1:8" x14ac:dyDescent="0.25">
      <c r="A10">
        <v>0.42870000000000003</v>
      </c>
      <c r="B10">
        <v>3559.1884799999998</v>
      </c>
      <c r="C10">
        <f t="shared" si="0"/>
        <v>29.254415060508915</v>
      </c>
      <c r="D10">
        <f t="shared" si="1"/>
        <v>8.2194059755185869E-3</v>
      </c>
      <c r="G10">
        <f t="shared" si="2"/>
        <v>-4.8012573382773409</v>
      </c>
      <c r="H10">
        <f t="shared" si="3"/>
        <v>-2.2811348136814589</v>
      </c>
    </row>
    <row r="11" spans="1:8" x14ac:dyDescent="0.25">
      <c r="A11">
        <v>0.48407</v>
      </c>
      <c r="B11">
        <v>3560.7815999999998</v>
      </c>
      <c r="C11">
        <f t="shared" si="0"/>
        <v>28.797879148002949</v>
      </c>
      <c r="D11">
        <f t="shared" si="1"/>
        <v>8.0875162767643349E-3</v>
      </c>
      <c r="G11">
        <f t="shared" si="2"/>
        <v>-4.8174336065742267</v>
      </c>
      <c r="H11">
        <f t="shared" si="3"/>
        <v>-2.2820257613506922</v>
      </c>
    </row>
    <row r="12" spans="1:8" x14ac:dyDescent="0.25">
      <c r="A12">
        <v>0.53808999999999996</v>
      </c>
      <c r="B12">
        <v>3562.3386799999998</v>
      </c>
      <c r="C12">
        <f t="shared" si="0"/>
        <v>29.699680811115883</v>
      </c>
      <c r="D12">
        <f t="shared" si="1"/>
        <v>8.3371300370339522E-3</v>
      </c>
      <c r="G12">
        <f t="shared" si="2"/>
        <v>-4.787036242094163</v>
      </c>
      <c r="H12">
        <f t="shared" si="3"/>
        <v>-2.282896170388784</v>
      </c>
    </row>
    <row r="13" spans="1:8" x14ac:dyDescent="0.25">
      <c r="A13">
        <v>0.59058999999999995</v>
      </c>
      <c r="B13">
        <v>3563.9452099999999</v>
      </c>
      <c r="C13">
        <f t="shared" si="0"/>
        <v>29.792608373471605</v>
      </c>
      <c r="D13">
        <f t="shared" si="1"/>
        <v>8.3594462366809522E-3</v>
      </c>
      <c r="G13">
        <f t="shared" si="2"/>
        <v>-4.7843630937109332</v>
      </c>
      <c r="H13">
        <f t="shared" si="3"/>
        <v>-2.2837938251446013</v>
      </c>
    </row>
    <row r="14" spans="1:8" x14ac:dyDescent="0.25">
      <c r="A14">
        <v>0.64605000000000001</v>
      </c>
      <c r="B14">
        <v>3565.5550899999998</v>
      </c>
      <c r="C14">
        <f t="shared" si="0"/>
        <v>28.739259126381533</v>
      </c>
      <c r="D14">
        <f t="shared" si="1"/>
        <v>8.0602482365183525E-3</v>
      </c>
      <c r="G14">
        <f t="shared" si="2"/>
        <v>-4.8208109243623882</v>
      </c>
      <c r="H14">
        <f t="shared" si="3"/>
        <v>-2.2846929477457434</v>
      </c>
    </row>
    <row r="15" spans="1:8" x14ac:dyDescent="0.25">
      <c r="A15">
        <v>0.70208000000000004</v>
      </c>
      <c r="B15">
        <v>3567.1493500000001</v>
      </c>
      <c r="C15">
        <f t="shared" si="0"/>
        <v>30.163622598656659</v>
      </c>
      <c r="D15">
        <f t="shared" si="1"/>
        <v>8.4559460900218986E-3</v>
      </c>
      <c r="G15">
        <f t="shared" si="2"/>
        <v>-4.7728854057867114</v>
      </c>
      <c r="H15">
        <f t="shared" si="3"/>
        <v>-2.2855829483546981</v>
      </c>
    </row>
    <row r="16" spans="1:8" x14ac:dyDescent="0.25">
      <c r="A16">
        <v>0.75172000000000005</v>
      </c>
      <c r="B16">
        <v>3568.7424799999999</v>
      </c>
      <c r="C16">
        <f t="shared" si="0"/>
        <v>31.461749975446072</v>
      </c>
      <c r="D16">
        <f t="shared" si="1"/>
        <v>8.8159204962993225E-3</v>
      </c>
      <c r="G16">
        <f t="shared" si="2"/>
        <v>-4.7311960447271098</v>
      </c>
      <c r="H16">
        <f t="shared" si="3"/>
        <v>-2.2864719226757524</v>
      </c>
    </row>
    <row r="17" spans="1:8" x14ac:dyDescent="0.25">
      <c r="A17">
        <v>0.80391000000000001</v>
      </c>
      <c r="B17">
        <v>3570.3530999999998</v>
      </c>
      <c r="C17">
        <f t="shared" si="0"/>
        <v>29.313514011801651</v>
      </c>
      <c r="D17">
        <f t="shared" si="1"/>
        <v>8.2102562942028487E-3</v>
      </c>
      <c r="G17">
        <f t="shared" si="2"/>
        <v>-4.8023711386843626</v>
      </c>
      <c r="H17">
        <f t="shared" si="3"/>
        <v>-2.2873702550052166</v>
      </c>
    </row>
    <row r="18" spans="1:8" x14ac:dyDescent="0.25">
      <c r="A18">
        <v>0.86019999999999996</v>
      </c>
      <c r="B18">
        <v>3571.9224100000001</v>
      </c>
      <c r="C18">
        <f t="shared" si="0"/>
        <v>29.847435043304635</v>
      </c>
      <c r="D18">
        <f t="shared" si="1"/>
        <v>8.3561263704226528E-3</v>
      </c>
      <c r="G18">
        <f t="shared" si="2"/>
        <v>-4.7847603120868731</v>
      </c>
      <c r="H18">
        <f t="shared" si="3"/>
        <v>-2.2882451585045156</v>
      </c>
    </row>
    <row r="19" spans="1:8" x14ac:dyDescent="0.25">
      <c r="A19">
        <v>0.90898000000000001</v>
      </c>
      <c r="B19">
        <v>3573.4891699999998</v>
      </c>
      <c r="C19">
        <f t="shared" si="0"/>
        <v>29.923810441148824</v>
      </c>
      <c r="D19">
        <f t="shared" si="1"/>
        <v>8.3738354917551987E-3</v>
      </c>
      <c r="G19">
        <f t="shared" si="2"/>
        <v>-4.7826432566993384</v>
      </c>
      <c r="H19">
        <f t="shared" si="3"/>
        <v>-2.2891182587205483</v>
      </c>
    </row>
    <row r="20" spans="1:8" x14ac:dyDescent="0.25">
      <c r="A20">
        <v>0.96401999999999999</v>
      </c>
      <c r="B20">
        <v>3575.0291000000002</v>
      </c>
      <c r="C20">
        <f t="shared" si="0"/>
        <v>28.073521282478612</v>
      </c>
      <c r="D20">
        <f t="shared" si="1"/>
        <v>7.8526693062382653E-3</v>
      </c>
      <c r="G20">
        <f t="shared" si="2"/>
        <v>-4.8469017659767379</v>
      </c>
      <c r="H20">
        <f t="shared" si="3"/>
        <v>-2.2899760362569133</v>
      </c>
    </row>
    <row r="21" spans="1:8" x14ac:dyDescent="0.25">
      <c r="A21">
        <v>1.01752</v>
      </c>
      <c r="B21">
        <v>3576.5362700000001</v>
      </c>
      <c r="C21">
        <f t="shared" si="0"/>
        <v>28.840772245052793</v>
      </c>
      <c r="D21">
        <f t="shared" si="1"/>
        <v>8.0638836202974653E-3</v>
      </c>
      <c r="G21">
        <f t="shared" si="2"/>
        <v>-4.8203599997640296</v>
      </c>
      <c r="H21">
        <f t="shared" si="3"/>
        <v>-2.2908152096046264</v>
      </c>
    </row>
    <row r="22" spans="1:8" x14ac:dyDescent="0.25">
      <c r="A22">
        <v>1.0686500000000001</v>
      </c>
      <c r="B22">
        <v>3578.0467100000001</v>
      </c>
      <c r="C22">
        <f t="shared" si="0"/>
        <v>29.156567593479028</v>
      </c>
      <c r="D22">
        <f t="shared" si="1"/>
        <v>8.1487386712956102E-3</v>
      </c>
      <c r="G22">
        <f t="shared" si="2"/>
        <v>-4.8098921279647966</v>
      </c>
      <c r="H22">
        <f t="shared" si="3"/>
        <v>-2.2916558505357032</v>
      </c>
    </row>
    <row r="23" spans="1:8" x14ac:dyDescent="0.25">
      <c r="A23">
        <v>1.12182</v>
      </c>
      <c r="B23">
        <v>3579.5772999999999</v>
      </c>
      <c r="C23">
        <f t="shared" si="0"/>
        <v>27.864453411592695</v>
      </c>
      <c r="D23">
        <f t="shared" si="1"/>
        <v>7.7842859858320975E-3</v>
      </c>
      <c r="G23">
        <f t="shared" si="2"/>
        <v>-4.8556481945585261</v>
      </c>
      <c r="H23">
        <f t="shared" si="3"/>
        <v>-2.2925073457280636</v>
      </c>
    </row>
    <row r="24" spans="1:8" x14ac:dyDescent="0.25">
      <c r="A24">
        <v>1.1776899999999999</v>
      </c>
      <c r="B24">
        <v>3581.0850500000001</v>
      </c>
      <c r="C24">
        <f t="shared" si="0"/>
        <v>27.414631924199799</v>
      </c>
      <c r="D24">
        <f t="shared" si="1"/>
        <v>7.6553981660390331E-3</v>
      </c>
      <c r="G24">
        <f t="shared" si="2"/>
        <v>-4.8723442373729053</v>
      </c>
      <c r="H24">
        <f t="shared" si="3"/>
        <v>-2.2933457803051294</v>
      </c>
    </row>
    <row r="25" spans="1:8" x14ac:dyDescent="0.25">
      <c r="A25">
        <v>1.2315799999999999</v>
      </c>
      <c r="B25">
        <v>3582.5863300000001</v>
      </c>
      <c r="C25">
        <f t="shared" si="0"/>
        <v>28.093459715638257</v>
      </c>
      <c r="D25">
        <f t="shared" si="1"/>
        <v>7.8416699914216036E-3</v>
      </c>
      <c r="G25">
        <f t="shared" si="2"/>
        <v>-4.8483034581931417</v>
      </c>
      <c r="H25">
        <f t="shared" si="3"/>
        <v>-2.2941802679349736</v>
      </c>
    </row>
    <row r="26" spans="1:8" x14ac:dyDescent="0.25">
      <c r="A26">
        <v>1.2831900000000001</v>
      </c>
      <c r="B26">
        <v>3584.04891</v>
      </c>
      <c r="C26">
        <f t="shared" si="0"/>
        <v>27.459568103203669</v>
      </c>
      <c r="D26">
        <f t="shared" si="1"/>
        <v>7.6616052941095797E-3</v>
      </c>
      <c r="G26">
        <f t="shared" si="2"/>
        <v>-4.8715337487644153</v>
      </c>
      <c r="H26">
        <f t="shared" si="3"/>
        <v>-2.2949929094335211</v>
      </c>
    </row>
    <row r="27" spans="1:8" x14ac:dyDescent="0.25">
      <c r="A27">
        <v>1.3385499999999999</v>
      </c>
      <c r="B27">
        <v>3585.5236799999998</v>
      </c>
      <c r="C27">
        <f t="shared" si="0"/>
        <v>26.501043273155876</v>
      </c>
      <c r="D27">
        <f t="shared" si="1"/>
        <v>7.3911220893556834E-3</v>
      </c>
      <c r="G27">
        <f t="shared" si="2"/>
        <v>-4.9074757166639875</v>
      </c>
      <c r="H27">
        <f t="shared" si="3"/>
        <v>-2.2958119897602618</v>
      </c>
    </row>
    <row r="28" spans="1:8" x14ac:dyDescent="0.25">
      <c r="A28">
        <v>1.3934200000000001</v>
      </c>
      <c r="B28">
        <v>3586.97012</v>
      </c>
      <c r="C28">
        <f t="shared" si="0"/>
        <v>27.721676052308389</v>
      </c>
      <c r="D28">
        <f t="shared" si="1"/>
        <v>7.7284379643252762E-3</v>
      </c>
      <c r="G28">
        <f t="shared" si="2"/>
        <v>-4.8628485112754012</v>
      </c>
      <c r="H28">
        <f t="shared" si="3"/>
        <v>-2.2966150100207292</v>
      </c>
    </row>
    <row r="29" spans="1:8" x14ac:dyDescent="0.25">
      <c r="A29">
        <v>1.4433199999999999</v>
      </c>
      <c r="B29">
        <v>3588.4280800000001</v>
      </c>
      <c r="C29">
        <f t="shared" si="0"/>
        <v>29.443075998800538</v>
      </c>
      <c r="D29">
        <f t="shared" si="1"/>
        <v>8.2050065773647991E-3</v>
      </c>
      <c r="G29">
        <f t="shared" si="2"/>
        <v>-4.8030107528115442</v>
      </c>
      <c r="H29">
        <f t="shared" si="3"/>
        <v>-2.2974240996830475</v>
      </c>
    </row>
    <row r="30" spans="1:8" x14ac:dyDescent="0.25">
      <c r="A30">
        <v>1.49329</v>
      </c>
      <c r="B30">
        <v>3589.9106000000002</v>
      </c>
      <c r="C30">
        <f t="shared" si="0"/>
        <v>29.462988966897118</v>
      </c>
      <c r="D30">
        <f t="shared" si="1"/>
        <v>8.2071650939990314E-3</v>
      </c>
      <c r="G30">
        <f t="shared" si="2"/>
        <v>-4.8027477142947772</v>
      </c>
      <c r="H30">
        <f t="shared" si="3"/>
        <v>-2.2982464833293768</v>
      </c>
    </row>
    <row r="31" spans="1:8" x14ac:dyDescent="0.25">
      <c r="A31">
        <v>1.5430200000000001</v>
      </c>
      <c r="B31">
        <v>3591.3655399999998</v>
      </c>
      <c r="C31">
        <f t="shared" si="0"/>
        <v>28.255627475605536</v>
      </c>
      <c r="D31">
        <f t="shared" si="1"/>
        <v>7.8676556760650818E-3</v>
      </c>
      <c r="G31">
        <f t="shared" si="2"/>
        <v>-4.8449951419872752</v>
      </c>
      <c r="H31">
        <f t="shared" si="3"/>
        <v>-2.2990532391424012</v>
      </c>
    </row>
    <row r="32" spans="1:8" x14ac:dyDescent="0.25">
      <c r="A32">
        <v>1.5968</v>
      </c>
      <c r="B32">
        <v>3592.8353400000001</v>
      </c>
      <c r="C32">
        <f t="shared" si="0"/>
        <v>27.313920983976402</v>
      </c>
      <c r="D32">
        <f t="shared" si="1"/>
        <v>7.6023303043930759E-3</v>
      </c>
      <c r="G32">
        <f t="shared" si="2"/>
        <v>-4.8793004596887615</v>
      </c>
      <c r="H32">
        <f t="shared" si="3"/>
        <v>-2.2998679044367698</v>
      </c>
    </row>
    <row r="33" spans="1:8" x14ac:dyDescent="0.25">
      <c r="A33">
        <v>1.6503399999999999</v>
      </c>
      <c r="B33">
        <v>3594.2968700000001</v>
      </c>
      <c r="C33">
        <f t="shared" si="0"/>
        <v>26.904809894638984</v>
      </c>
      <c r="D33">
        <f t="shared" si="1"/>
        <v>7.485416722030248E-3</v>
      </c>
      <c r="G33">
        <f t="shared" si="2"/>
        <v>-4.8947985883743623</v>
      </c>
      <c r="H33">
        <f t="shared" si="3"/>
        <v>-2.3006776570048872</v>
      </c>
    </row>
    <row r="34" spans="1:8" x14ac:dyDescent="0.25">
      <c r="A34">
        <v>1.7059500000000001</v>
      </c>
      <c r="B34">
        <v>3595.7719999999999</v>
      </c>
      <c r="C34">
        <f t="shared" si="0"/>
        <v>26.394913714802406</v>
      </c>
      <c r="D34">
        <f t="shared" si="1"/>
        <v>7.3405415345584781E-3</v>
      </c>
      <c r="G34">
        <f t="shared" si="2"/>
        <v>-4.9143426605270148</v>
      </c>
      <c r="H34">
        <f t="shared" si="3"/>
        <v>-2.3014946122660267</v>
      </c>
    </row>
    <row r="35" spans="1:8" x14ac:dyDescent="0.25">
      <c r="A35">
        <v>1.76044</v>
      </c>
      <c r="B35">
        <v>3597.2029499999999</v>
      </c>
      <c r="C35">
        <f t="shared" si="0"/>
        <v>25.488991888759916</v>
      </c>
      <c r="D35">
        <f t="shared" si="1"/>
        <v>7.0857808811593224E-3</v>
      </c>
      <c r="G35">
        <f t="shared" si="2"/>
        <v>-4.9496651958000237</v>
      </c>
      <c r="H35">
        <f t="shared" si="3"/>
        <v>-2.3022867810518162</v>
      </c>
    </row>
    <row r="36" spans="1:8" x14ac:dyDescent="0.25">
      <c r="A36">
        <v>1.8181400000000001</v>
      </c>
      <c r="B36">
        <v>3598.6316099999999</v>
      </c>
      <c r="C36">
        <f t="shared" si="0"/>
        <v>25.627171771450183</v>
      </c>
      <c r="D36">
        <f t="shared" si="1"/>
        <v>7.1213657158561402E-3</v>
      </c>
      <c r="G36">
        <f t="shared" si="2"/>
        <v>-4.9446557579274719</v>
      </c>
      <c r="H36">
        <f t="shared" si="3"/>
        <v>-2.3030773692063331</v>
      </c>
    </row>
    <row r="37" spans="1:8" x14ac:dyDescent="0.25">
      <c r="A37">
        <v>1.8721000000000001</v>
      </c>
      <c r="B37">
        <v>3600.06448</v>
      </c>
      <c r="C37">
        <f t="shared" si="0"/>
        <v>26.159676232526724</v>
      </c>
      <c r="D37">
        <f t="shared" si="1"/>
        <v>7.266446581125326E-3</v>
      </c>
      <c r="G37">
        <f t="shared" si="2"/>
        <v>-4.9244878853149654</v>
      </c>
      <c r="H37">
        <f t="shared" si="3"/>
        <v>-2.303869973300015</v>
      </c>
    </row>
    <row r="38" spans="1:8" x14ac:dyDescent="0.25">
      <c r="A38">
        <v>1.92686</v>
      </c>
      <c r="B38">
        <v>3601.4756900000002</v>
      </c>
      <c r="C38">
        <f t="shared" si="0"/>
        <v>26.199796409402037</v>
      </c>
      <c r="D38">
        <f t="shared" si="1"/>
        <v>7.2747392081944145E-3</v>
      </c>
      <c r="G38">
        <f t="shared" si="2"/>
        <v>-4.9233473142379944</v>
      </c>
      <c r="H38">
        <f t="shared" si="3"/>
        <v>-2.3046502890725127</v>
      </c>
    </row>
    <row r="39" spans="1:8" x14ac:dyDescent="0.25">
      <c r="A39">
        <v>1.9801599999999999</v>
      </c>
      <c r="B39">
        <v>3602.89563</v>
      </c>
      <c r="C39">
        <f t="shared" si="0"/>
        <v>26.826477044955638</v>
      </c>
      <c r="D39">
        <f t="shared" si="1"/>
        <v>7.4458102037653637E-3</v>
      </c>
      <c r="G39">
        <f t="shared" si="2"/>
        <v>-4.9001037935468688</v>
      </c>
      <c r="H39">
        <f t="shared" si="3"/>
        <v>-2.3054351248562042</v>
      </c>
    </row>
    <row r="40" spans="1:8" x14ac:dyDescent="0.25">
      <c r="A40">
        <v>2.0316299999999998</v>
      </c>
      <c r="B40">
        <v>3604.2863000000002</v>
      </c>
      <c r="C40">
        <f t="shared" si="0"/>
        <v>26.72421093148612</v>
      </c>
      <c r="D40">
        <f t="shared" si="1"/>
        <v>7.4145638573401111E-3</v>
      </c>
      <c r="G40">
        <f t="shared" si="2"/>
        <v>-4.9043091240917862</v>
      </c>
      <c r="H40">
        <f t="shared" si="3"/>
        <v>-2.3062034839738743</v>
      </c>
    </row>
    <row r="41" spans="1:8" x14ac:dyDescent="0.25">
      <c r="A41">
        <v>2.0840800000000002</v>
      </c>
      <c r="B41">
        <v>3605.67281</v>
      </c>
      <c r="C41">
        <f t="shared" si="0"/>
        <v>26.023031904850864</v>
      </c>
      <c r="D41">
        <f t="shared" si="1"/>
        <v>7.2172471758054114E-3</v>
      </c>
      <c r="G41">
        <f t="shared" si="2"/>
        <v>-4.9312816763714613</v>
      </c>
      <c r="H41">
        <f t="shared" si="3"/>
        <v>-2.3069692508918247</v>
      </c>
    </row>
    <row r="42" spans="1:8" x14ac:dyDescent="0.25">
      <c r="A42">
        <v>2.1375700000000002</v>
      </c>
      <c r="B42">
        <v>3607.0431800000001</v>
      </c>
      <c r="C42">
        <f t="shared" si="0"/>
        <v>24.673061334774694</v>
      </c>
      <c r="D42">
        <f t="shared" si="1"/>
        <v>6.8402456259962739E-3</v>
      </c>
      <c r="G42">
        <f t="shared" si="2"/>
        <v>-4.984931637759062</v>
      </c>
      <c r="H42">
        <f t="shared" si="3"/>
        <v>-2.3077258157213123</v>
      </c>
    </row>
    <row r="43" spans="1:8" x14ac:dyDescent="0.25">
      <c r="A43">
        <v>2.1951100000000001</v>
      </c>
      <c r="B43">
        <v>3608.4122600000001</v>
      </c>
      <c r="C43">
        <f t="shared" si="0"/>
        <v>23.845113438044727</v>
      </c>
      <c r="D43">
        <f t="shared" si="1"/>
        <v>6.6082009814601187E-3</v>
      </c>
      <c r="G43">
        <f t="shared" si="2"/>
        <v>-5.0194438283561098</v>
      </c>
      <c r="H43">
        <f t="shared" si="3"/>
        <v>-2.3084813826683002</v>
      </c>
    </row>
    <row r="44" spans="1:8" x14ac:dyDescent="0.25">
      <c r="A44">
        <v>2.25217</v>
      </c>
      <c r="B44">
        <v>3609.77583</v>
      </c>
      <c r="C44">
        <f t="shared" si="0"/>
        <v>23.914627659572819</v>
      </c>
      <c r="D44">
        <f t="shared" si="1"/>
        <v>6.6249619881722189E-3</v>
      </c>
      <c r="G44">
        <f t="shared" si="2"/>
        <v>-5.0169106447606939</v>
      </c>
      <c r="H44">
        <f t="shared" si="3"/>
        <v>-2.309233625141466</v>
      </c>
    </row>
    <row r="45" spans="1:8" x14ac:dyDescent="0.25">
      <c r="A45">
        <v>2.3079100000000001</v>
      </c>
      <c r="B45">
        <v>3611.1098299999999</v>
      </c>
      <c r="C45">
        <f t="shared" si="0"/>
        <v>24.540715720283462</v>
      </c>
      <c r="D45">
        <f t="shared" si="1"/>
        <v>6.7958929181291235E-3</v>
      </c>
      <c r="G45">
        <f t="shared" si="2"/>
        <v>-4.9914368318991302</v>
      </c>
      <c r="H45">
        <f t="shared" si="3"/>
        <v>-2.3099692809919152</v>
      </c>
    </row>
    <row r="46" spans="1:8" x14ac:dyDescent="0.25">
      <c r="A46">
        <v>2.36171</v>
      </c>
      <c r="B46">
        <v>3612.4640199999999</v>
      </c>
      <c r="C46">
        <f t="shared" si="0"/>
        <v>25.016028907628289</v>
      </c>
      <c r="D46">
        <f t="shared" si="1"/>
        <v>6.9249212640263994E-3</v>
      </c>
      <c r="G46">
        <f t="shared" si="2"/>
        <v>-4.972628596789054</v>
      </c>
      <c r="H46">
        <f t="shared" si="3"/>
        <v>-2.310715794272308</v>
      </c>
    </row>
    <row r="47" spans="1:8" x14ac:dyDescent="0.25">
      <c r="A47">
        <v>2.4158400000000002</v>
      </c>
      <c r="B47">
        <v>3613.8098100000002</v>
      </c>
      <c r="C47">
        <f t="shared" si="0"/>
        <v>24.603389518283397</v>
      </c>
      <c r="D47">
        <f t="shared" si="1"/>
        <v>6.8081583735264137E-3</v>
      </c>
      <c r="G47">
        <f t="shared" si="2"/>
        <v>-4.9896336251252338</v>
      </c>
      <c r="H47">
        <f t="shared" si="3"/>
        <v>-2.3114574009963791</v>
      </c>
    </row>
    <row r="48" spans="1:8" x14ac:dyDescent="0.25">
      <c r="A48">
        <v>2.4702799999999998</v>
      </c>
      <c r="B48">
        <v>3615.1352099999999</v>
      </c>
      <c r="C48">
        <f t="shared" si="0"/>
        <v>24.693798090294056</v>
      </c>
      <c r="D48">
        <f t="shared" si="1"/>
        <v>6.8306706819671222E-3</v>
      </c>
      <c r="G48">
        <f t="shared" si="2"/>
        <v>-4.9863324137391203</v>
      </c>
      <c r="H48">
        <f t="shared" si="3"/>
        <v>-2.3121875029933019</v>
      </c>
    </row>
    <row r="49" spans="1:8" x14ac:dyDescent="0.25">
      <c r="A49">
        <v>2.5237099999999999</v>
      </c>
      <c r="B49">
        <v>3616.4735300000002</v>
      </c>
      <c r="C49">
        <f t="shared" si="0"/>
        <v>25.986270691335651</v>
      </c>
      <c r="D49">
        <f t="shared" si="1"/>
        <v>7.1855276903784356E-3</v>
      </c>
      <c r="G49">
        <f t="shared" si="2"/>
        <v>-4.9356863188106876</v>
      </c>
      <c r="H49">
        <f t="shared" si="3"/>
        <v>-2.312924451684546</v>
      </c>
    </row>
    <row r="50" spans="1:8" x14ac:dyDescent="0.25">
      <c r="A50">
        <v>2.5729799999999998</v>
      </c>
      <c r="B50">
        <v>3617.8040000000001</v>
      </c>
      <c r="C50">
        <f t="shared" si="0"/>
        <v>25.966539477545226</v>
      </c>
      <c r="D50">
        <f t="shared" si="1"/>
        <v>7.1774312476699199E-3</v>
      </c>
      <c r="G50">
        <f t="shared" si="2"/>
        <v>-4.9368137248836303</v>
      </c>
      <c r="H50">
        <f t="shared" si="3"/>
        <v>-2.3136568086880884</v>
      </c>
    </row>
    <row r="51" spans="1:8" x14ac:dyDescent="0.25">
      <c r="A51">
        <v>2.6259199999999998</v>
      </c>
      <c r="B51">
        <v>3619.1275700000001</v>
      </c>
      <c r="C51">
        <f t="shared" si="0"/>
        <v>23.235758106921889</v>
      </c>
      <c r="D51">
        <f t="shared" si="1"/>
        <v>6.4202650106975614E-3</v>
      </c>
      <c r="G51">
        <f t="shared" si="2"/>
        <v>-5.0482958832073646</v>
      </c>
      <c r="H51">
        <f t="shared" si="3"/>
        <v>-2.3143851015885835</v>
      </c>
    </row>
    <row r="52" spans="1:8" x14ac:dyDescent="0.25">
      <c r="A52">
        <v>2.6870799999999999</v>
      </c>
      <c r="B52">
        <v>3620.4551999999999</v>
      </c>
      <c r="C52">
        <f t="shared" si="0"/>
        <v>22.44684700206767</v>
      </c>
      <c r="D52">
        <f t="shared" si="1"/>
        <v>6.2000068394901476E-3</v>
      </c>
      <c r="G52">
        <f t="shared" si="2"/>
        <v>-5.0832048837881274</v>
      </c>
      <c r="H52">
        <f t="shared" si="3"/>
        <v>-2.3151153621645277</v>
      </c>
    </row>
    <row r="53" spans="1:8" x14ac:dyDescent="0.25">
      <c r="A53">
        <v>2.742</v>
      </c>
      <c r="B53">
        <v>3621.7332000000001</v>
      </c>
      <c r="C53">
        <f t="shared" si="0"/>
        <v>23.344649178541911</v>
      </c>
      <c r="D53">
        <f t="shared" si="1"/>
        <v>6.4457120084223515E-3</v>
      </c>
      <c r="G53">
        <f t="shared" si="2"/>
        <v>-5.044340174150979</v>
      </c>
      <c r="H53">
        <f t="shared" si="3"/>
        <v>-2.3158180720546464</v>
      </c>
    </row>
    <row r="54" spans="1:8" x14ac:dyDescent="0.25">
      <c r="A54">
        <v>2.79725</v>
      </c>
      <c r="B54">
        <v>3623.0270799999998</v>
      </c>
      <c r="C54">
        <f t="shared" si="0"/>
        <v>24.438766771336507</v>
      </c>
      <c r="D54">
        <f t="shared" si="1"/>
        <v>6.7453999740284881E-3</v>
      </c>
      <c r="G54">
        <f t="shared" si="2"/>
        <v>-4.9988944917434912</v>
      </c>
      <c r="H54">
        <f t="shared" si="3"/>
        <v>-2.3165292621450209</v>
      </c>
    </row>
    <row r="55" spans="1:8" x14ac:dyDescent="0.25">
      <c r="A55">
        <v>2.8470900000000001</v>
      </c>
      <c r="B55">
        <v>3624.3014699999999</v>
      </c>
      <c r="C55">
        <f t="shared" si="0"/>
        <v>25.861964430076295</v>
      </c>
      <c r="D55">
        <f t="shared" si="1"/>
        <v>7.1357100517568965E-3</v>
      </c>
      <c r="G55">
        <f t="shared" si="2"/>
        <v>-4.9426435162904454</v>
      </c>
      <c r="H55">
        <f t="shared" si="3"/>
        <v>-2.3172294922938943</v>
      </c>
    </row>
    <row r="56" spans="1:8" x14ac:dyDescent="0.25">
      <c r="A56">
        <v>2.89621</v>
      </c>
      <c r="B56">
        <v>3625.5863800000002</v>
      </c>
      <c r="C56">
        <f t="shared" si="0"/>
        <v>25.835144743525422</v>
      </c>
      <c r="D56">
        <f t="shared" si="1"/>
        <v>7.1257838141827474E-3</v>
      </c>
      <c r="G56">
        <f t="shared" si="2"/>
        <v>-4.9440355498698647</v>
      </c>
      <c r="H56">
        <f t="shared" si="3"/>
        <v>-2.3179352546706893</v>
      </c>
    </row>
    <row r="57" spans="1:8" x14ac:dyDescent="0.25">
      <c r="A57">
        <v>2.9455399999999998</v>
      </c>
      <c r="B57">
        <v>3626.84494</v>
      </c>
      <c r="C57">
        <f t="shared" si="0"/>
        <v>25.2770141466818</v>
      </c>
      <c r="D57">
        <f t="shared" si="1"/>
        <v>6.9694223394843567E-3</v>
      </c>
      <c r="G57">
        <f t="shared" si="2"/>
        <v>-4.9662229357670471</v>
      </c>
      <c r="H57">
        <f t="shared" si="3"/>
        <v>-2.3186263024233651</v>
      </c>
    </row>
    <row r="58" spans="1:8" x14ac:dyDescent="0.25">
      <c r="A58">
        <v>2.9958800000000001</v>
      </c>
      <c r="B58">
        <v>3628.10574</v>
      </c>
      <c r="C58">
        <f t="shared" si="0"/>
        <v>25.137223660626223</v>
      </c>
      <c r="D58">
        <f t="shared" si="1"/>
        <v>6.928470519336689E-3</v>
      </c>
      <c r="G58">
        <f t="shared" si="2"/>
        <v>-4.9721161944195194</v>
      </c>
      <c r="H58">
        <f t="shared" si="3"/>
        <v>-2.3193183407776696</v>
      </c>
    </row>
    <row r="59" spans="1:8" x14ac:dyDescent="0.25">
      <c r="A59">
        <v>3.04596</v>
      </c>
      <c r="B59">
        <v>3629.36922</v>
      </c>
      <c r="C59">
        <f t="shared" si="0"/>
        <v>22.73637914011498</v>
      </c>
      <c r="D59">
        <f t="shared" si="1"/>
        <v>6.2645539105869695E-3</v>
      </c>
      <c r="G59">
        <f t="shared" si="2"/>
        <v>-5.0728478965870707</v>
      </c>
      <c r="H59">
        <f t="shared" si="3"/>
        <v>-2.3200116100083927</v>
      </c>
    </row>
    <row r="60" spans="1:8" x14ac:dyDescent="0.25">
      <c r="A60">
        <v>3.1072899999999999</v>
      </c>
      <c r="B60">
        <v>3630.6388000000002</v>
      </c>
      <c r="C60">
        <f t="shared" si="0"/>
        <v>22.057856220403298</v>
      </c>
      <c r="D60">
        <f t="shared" si="1"/>
        <v>6.0754752635826231E-3</v>
      </c>
      <c r="G60">
        <f t="shared" si="2"/>
        <v>-5.1034950601270443</v>
      </c>
      <c r="H60">
        <f t="shared" si="3"/>
        <v>-2.3207079843233442</v>
      </c>
    </row>
    <row r="61" spans="1:8" x14ac:dyDescent="0.25">
      <c r="A61">
        <v>3.1621100000000002</v>
      </c>
      <c r="B61">
        <v>3631.9312399999999</v>
      </c>
      <c r="C61">
        <f t="shared" si="0"/>
        <v>23.708806949448757</v>
      </c>
      <c r="D61">
        <f t="shared" si="1"/>
        <v>6.5278788013202471E-3</v>
      </c>
      <c r="G61">
        <f t="shared" si="2"/>
        <v>-5.031673227466908</v>
      </c>
      <c r="H61">
        <f t="shared" si="3"/>
        <v>-2.3214166485487033</v>
      </c>
    </row>
    <row r="62" spans="1:8" x14ac:dyDescent="0.25">
      <c r="A62">
        <v>3.2155</v>
      </c>
      <c r="B62">
        <v>3633.20433</v>
      </c>
      <c r="C62">
        <f t="shared" si="0"/>
        <v>23.453908554572998</v>
      </c>
      <c r="D62">
        <f t="shared" si="1"/>
        <v>6.455433392751956E-3</v>
      </c>
      <c r="G62">
        <f t="shared" si="2"/>
        <v>-5.0428331163096383</v>
      </c>
      <c r="H62">
        <f t="shared" si="3"/>
        <v>-2.3221144574686874</v>
      </c>
    </row>
    <row r="63" spans="1:8" x14ac:dyDescent="0.25">
      <c r="A63">
        <v>3.2705899999999999</v>
      </c>
      <c r="B63">
        <v>3634.47552</v>
      </c>
      <c r="C63">
        <f t="shared" si="0"/>
        <v>23.782522996057416</v>
      </c>
      <c r="D63">
        <f t="shared" si="1"/>
        <v>6.5435914659998633E-3</v>
      </c>
      <c r="G63">
        <f t="shared" si="2"/>
        <v>-5.0292691104202012</v>
      </c>
      <c r="H63">
        <f t="shared" si="3"/>
        <v>-2.3228109821123564</v>
      </c>
    </row>
    <row r="64" spans="1:8" x14ac:dyDescent="0.25">
      <c r="A64">
        <v>3.3220399999999999</v>
      </c>
      <c r="B64">
        <v>3635.73812</v>
      </c>
      <c r="C64">
        <f t="shared" si="0"/>
        <v>24.354148513891623</v>
      </c>
      <c r="D64">
        <f t="shared" si="1"/>
        <v>6.6985431046094213E-3</v>
      </c>
      <c r="G64">
        <f t="shared" si="2"/>
        <v>-5.0058652233034797</v>
      </c>
      <c r="H64">
        <f t="shared" si="3"/>
        <v>-2.323502559985497</v>
      </c>
    </row>
    <row r="65" spans="1:8" x14ac:dyDescent="0.25">
      <c r="A65">
        <v>3.3738800000000002</v>
      </c>
      <c r="B65">
        <v>3636.9910599999998</v>
      </c>
      <c r="C65">
        <f t="shared" si="0"/>
        <v>23.781684913711725</v>
      </c>
      <c r="D65">
        <f t="shared" si="1"/>
        <v>6.5388351308489955E-3</v>
      </c>
      <c r="G65">
        <f t="shared" si="2"/>
        <v>-5.0299962439263934</v>
      </c>
      <c r="H65">
        <f t="shared" si="3"/>
        <v>-2.3241886103539624</v>
      </c>
    </row>
    <row r="66" spans="1:8" x14ac:dyDescent="0.25">
      <c r="A66">
        <v>3.4298199999999999</v>
      </c>
      <c r="B66">
        <v>3638.3013099999998</v>
      </c>
      <c r="C66">
        <f t="shared" si="0"/>
        <v>23.678877128397353</v>
      </c>
      <c r="D66">
        <f t="shared" si="1"/>
        <v>6.5082232368482299E-3</v>
      </c>
      <c r="G66">
        <f t="shared" si="2"/>
        <v>-5.0346887883008851</v>
      </c>
      <c r="H66">
        <f t="shared" si="3"/>
        <v>-2.3249057893122931</v>
      </c>
    </row>
    <row r="67" spans="1:8" x14ac:dyDescent="0.25">
      <c r="A67">
        <v>3.4825300000000001</v>
      </c>
      <c r="B67">
        <v>3639.5637700000002</v>
      </c>
      <c r="C67">
        <f t="shared" si="0"/>
        <v>22.69190268700255</v>
      </c>
      <c r="D67">
        <f t="shared" si="1"/>
        <v>6.2347863977672653E-3</v>
      </c>
      <c r="G67">
        <f t="shared" si="2"/>
        <v>-5.0776109590148</v>
      </c>
      <c r="H67">
        <f t="shared" si="3"/>
        <v>-2.3255965667238203</v>
      </c>
    </row>
    <row r="68" spans="1:8" x14ac:dyDescent="0.25">
      <c r="A68">
        <v>3.5399799999999999</v>
      </c>
      <c r="B68">
        <v>3640.80105</v>
      </c>
      <c r="C68">
        <f t="shared" ref="C68:C94" si="4">(B69-B67)/(A69-A67)</f>
        <v>22.666485900215193</v>
      </c>
      <c r="D68">
        <f t="shared" ref="D68:D94" si="5">(1/B68)*C68</f>
        <v>6.2256864873776038E-3</v>
      </c>
      <c r="G68">
        <f t="shared" ref="G68:G94" si="6">LN(D68)</f>
        <v>-5.0790715636148542</v>
      </c>
      <c r="H68">
        <f t="shared" ref="H68:H94" si="7">LN((0.032)/((0.0000008*B68)+(0.0000000245*B68^2)))</f>
        <v>-2.326273335029188</v>
      </c>
    </row>
    <row r="69" spans="1:8" x14ac:dyDescent="0.25">
      <c r="A69">
        <v>3.5931700000000002</v>
      </c>
      <c r="B69">
        <v>3642.07159</v>
      </c>
      <c r="C69">
        <f t="shared" si="4"/>
        <v>23.26599575293265</v>
      </c>
      <c r="D69">
        <f t="shared" si="5"/>
        <v>6.3881214792190968E-3</v>
      </c>
      <c r="G69">
        <f t="shared" si="6"/>
        <v>-5.0533150320257327</v>
      </c>
      <c r="H69">
        <f t="shared" si="7"/>
        <v>-2.3269680576660874</v>
      </c>
    </row>
    <row r="70" spans="1:8" x14ac:dyDescent="0.25">
      <c r="A70">
        <v>3.6482899999999998</v>
      </c>
      <c r="B70">
        <v>3643.3209900000002</v>
      </c>
      <c r="C70">
        <f t="shared" si="4"/>
        <v>22.213135068151587</v>
      </c>
      <c r="D70">
        <f t="shared" si="5"/>
        <v>6.096947024190582E-3</v>
      </c>
      <c r="G70">
        <f t="shared" si="6"/>
        <v>-5.0999671209263235</v>
      </c>
      <c r="H70">
        <f t="shared" si="7"/>
        <v>-2.3276509858404451</v>
      </c>
    </row>
    <row r="71" spans="1:8" x14ac:dyDescent="0.25">
      <c r="A71">
        <v>3.7061500000000001</v>
      </c>
      <c r="B71">
        <v>3644.5812299999998</v>
      </c>
      <c r="C71">
        <f t="shared" si="4"/>
        <v>21.837973568278933</v>
      </c>
      <c r="D71">
        <f t="shared" si="5"/>
        <v>5.9919020019424656E-3</v>
      </c>
      <c r="G71">
        <f t="shared" si="6"/>
        <v>-5.1173463877169709</v>
      </c>
      <c r="H71">
        <f t="shared" si="7"/>
        <v>-2.328339603049344</v>
      </c>
    </row>
    <row r="72" spans="1:8" x14ac:dyDescent="0.25">
      <c r="A72">
        <v>3.76179</v>
      </c>
      <c r="B72">
        <v>3645.7995999999998</v>
      </c>
      <c r="C72">
        <f t="shared" si="4"/>
        <v>22.136234799306767</v>
      </c>
      <c r="D72">
        <f t="shared" si="5"/>
        <v>6.0717091524467685E-3</v>
      </c>
      <c r="G72">
        <f t="shared" si="6"/>
        <v>-5.104115139830709</v>
      </c>
      <c r="H72">
        <f t="shared" si="7"/>
        <v>-2.329005116416492</v>
      </c>
    </row>
    <row r="73" spans="1:8" x14ac:dyDescent="0.25">
      <c r="A73">
        <v>3.8155199999999998</v>
      </c>
      <c r="B73">
        <v>3647.00227</v>
      </c>
      <c r="C73">
        <f t="shared" si="4"/>
        <v>22.901855287570019</v>
      </c>
      <c r="D73">
        <f t="shared" si="5"/>
        <v>6.2796383418675583E-3</v>
      </c>
      <c r="G73">
        <f t="shared" si="6"/>
        <v>-5.0704428890349256</v>
      </c>
      <c r="H73">
        <f t="shared" si="7"/>
        <v>-2.3296618368078215</v>
      </c>
    </row>
    <row r="74" spans="1:8" x14ac:dyDescent="0.25">
      <c r="A74">
        <v>3.8695900000000001</v>
      </c>
      <c r="B74">
        <v>3648.2684199999999</v>
      </c>
      <c r="C74">
        <f t="shared" si="4"/>
        <v>23.2996730499789</v>
      </c>
      <c r="D74">
        <f t="shared" si="5"/>
        <v>6.3865018599642675E-3</v>
      </c>
      <c r="G74">
        <f t="shared" si="6"/>
        <v>-5.0535686002477469</v>
      </c>
      <c r="H74">
        <f t="shared" si="7"/>
        <v>-2.3303529876420401</v>
      </c>
    </row>
    <row r="75" spans="1:8" x14ac:dyDescent="0.25">
      <c r="A75">
        <v>3.9225699999999999</v>
      </c>
      <c r="B75">
        <v>3649.4965000000002</v>
      </c>
      <c r="C75">
        <f t="shared" si="4"/>
        <v>21.748456375838863</v>
      </c>
      <c r="D75">
        <f t="shared" si="5"/>
        <v>5.9593032561721495E-3</v>
      </c>
      <c r="G75">
        <f t="shared" si="6"/>
        <v>-5.1228017080654258</v>
      </c>
      <c r="H75">
        <f t="shared" si="7"/>
        <v>-2.331023129171736</v>
      </c>
    </row>
    <row r="76" spans="1:8" x14ac:dyDescent="0.25">
      <c r="A76">
        <v>3.9813399999999999</v>
      </c>
      <c r="B76">
        <v>3650.6988099999999</v>
      </c>
      <c r="C76">
        <f t="shared" si="4"/>
        <v>21.118695918188244</v>
      </c>
      <c r="D76">
        <f t="shared" si="5"/>
        <v>5.7848365524813712E-3</v>
      </c>
      <c r="G76">
        <f t="shared" si="6"/>
        <v>-5.1525151724121532</v>
      </c>
      <c r="H76">
        <f t="shared" si="7"/>
        <v>-2.3316789910093583</v>
      </c>
    </row>
    <row r="77" spans="1:8" x14ac:dyDescent="0.25">
      <c r="A77">
        <v>4.0369799999999998</v>
      </c>
      <c r="B77">
        <v>3651.9126900000001</v>
      </c>
      <c r="C77">
        <f t="shared" si="4"/>
        <v>22.444932308818878</v>
      </c>
      <c r="D77">
        <f t="shared" si="5"/>
        <v>6.1460758276832943E-3</v>
      </c>
      <c r="G77">
        <f t="shared" si="6"/>
        <v>-5.0919414776208134</v>
      </c>
      <c r="H77">
        <f t="shared" si="7"/>
        <v>-2.3323409461744036</v>
      </c>
    </row>
    <row r="78" spans="1:8" x14ac:dyDescent="0.25">
      <c r="A78">
        <v>4.0906599999999997</v>
      </c>
      <c r="B78">
        <v>3653.1524899999999</v>
      </c>
      <c r="C78">
        <f t="shared" si="4"/>
        <v>21.931832738584241</v>
      </c>
      <c r="D78">
        <f t="shared" si="5"/>
        <v>6.0035360688116919E-3</v>
      </c>
      <c r="G78">
        <f t="shared" si="6"/>
        <v>-5.1154066385475794</v>
      </c>
      <c r="H78">
        <f t="shared" si="7"/>
        <v>-2.3330168099909141</v>
      </c>
    </row>
    <row r="79" spans="1:8" x14ac:dyDescent="0.25">
      <c r="A79">
        <v>4.1462700000000003</v>
      </c>
      <c r="B79">
        <v>3654.30962</v>
      </c>
      <c r="C79">
        <f t="shared" si="4"/>
        <v>20.769723383439679</v>
      </c>
      <c r="D79">
        <f t="shared" si="5"/>
        <v>5.6836244169807598E-3</v>
      </c>
      <c r="G79">
        <f t="shared" si="6"/>
        <v>-5.1701661481682066</v>
      </c>
      <c r="H79">
        <f t="shared" si="7"/>
        <v>-2.3336474011369397</v>
      </c>
    </row>
    <row r="80" spans="1:8" x14ac:dyDescent="0.25">
      <c r="A80">
        <v>4.2030900000000004</v>
      </c>
      <c r="B80">
        <v>3655.4876300000001</v>
      </c>
      <c r="C80">
        <f t="shared" si="4"/>
        <v>21.69223634171178</v>
      </c>
      <c r="D80">
        <f t="shared" si="5"/>
        <v>5.9341566809547044E-3</v>
      </c>
      <c r="G80">
        <f t="shared" si="6"/>
        <v>-5.1270303535263411</v>
      </c>
      <c r="H80">
        <f t="shared" si="7"/>
        <v>-2.3342891669009163</v>
      </c>
    </row>
    <row r="81" spans="1:8" x14ac:dyDescent="0.25">
      <c r="A81">
        <v>4.2540800000000001</v>
      </c>
      <c r="B81">
        <v>3656.6482599999999</v>
      </c>
      <c r="C81">
        <f t="shared" si="4"/>
        <v>23.343274619696789</v>
      </c>
      <c r="D81">
        <f t="shared" si="5"/>
        <v>6.3837900065610333E-3</v>
      </c>
      <c r="G81">
        <f t="shared" si="6"/>
        <v>-5.0539933130847503</v>
      </c>
      <c r="H81">
        <f t="shared" si="7"/>
        <v>-2.3349212629119904</v>
      </c>
    </row>
    <row r="82" spans="1:8" x14ac:dyDescent="0.25">
      <c r="A82">
        <v>4.3030099999999996</v>
      </c>
      <c r="B82">
        <v>3657.8200900000002</v>
      </c>
      <c r="C82">
        <f t="shared" si="4"/>
        <v>23.256828414208364</v>
      </c>
      <c r="D82">
        <f t="shared" si="5"/>
        <v>6.3581116189365024E-3</v>
      </c>
      <c r="G82">
        <f t="shared" si="6"/>
        <v>-5.0580238609797261</v>
      </c>
      <c r="H82">
        <f t="shared" si="7"/>
        <v>-2.3355592559930431</v>
      </c>
    </row>
    <row r="83" spans="1:8" x14ac:dyDescent="0.25">
      <c r="A83">
        <v>4.3540299999999998</v>
      </c>
      <c r="B83">
        <v>3658.9727800000001</v>
      </c>
      <c r="C83">
        <f t="shared" si="4"/>
        <v>21.868655303030568</v>
      </c>
      <c r="D83">
        <f t="shared" si="5"/>
        <v>5.9767198659047057E-3</v>
      </c>
      <c r="G83">
        <f t="shared" si="6"/>
        <v>-5.1198833789175433</v>
      </c>
      <c r="H83">
        <f t="shared" si="7"/>
        <v>-2.3361866299607366</v>
      </c>
    </row>
    <row r="84" spans="1:8" x14ac:dyDescent="0.25">
      <c r="A84">
        <v>4.4086100000000004</v>
      </c>
      <c r="B84">
        <v>3660.1294200000002</v>
      </c>
      <c r="C84">
        <f t="shared" si="4"/>
        <v>21.548553054660019</v>
      </c>
      <c r="D84">
        <f t="shared" si="5"/>
        <v>5.8873746203925263E-3</v>
      </c>
      <c r="G84">
        <f t="shared" si="6"/>
        <v>-5.1349451157657207</v>
      </c>
      <c r="H84">
        <f t="shared" si="7"/>
        <v>-2.3368159560393007</v>
      </c>
    </row>
    <row r="85" spans="1:8" x14ac:dyDescent="0.25">
      <c r="A85">
        <v>4.4628800000000002</v>
      </c>
      <c r="B85">
        <v>3661.3183399999998</v>
      </c>
      <c r="C85">
        <f t="shared" si="4"/>
        <v>21.991212150157025</v>
      </c>
      <c r="D85">
        <f t="shared" si="5"/>
        <v>6.0063644042918779E-3</v>
      </c>
      <c r="G85">
        <f t="shared" si="6"/>
        <v>-5.1149356378862825</v>
      </c>
      <c r="H85">
        <f t="shared" si="7"/>
        <v>-2.3374626392865623</v>
      </c>
    </row>
    <row r="86" spans="1:8" x14ac:dyDescent="0.25">
      <c r="A86">
        <v>4.5133000000000001</v>
      </c>
      <c r="B86">
        <v>3662.4316800000001</v>
      </c>
      <c r="C86">
        <f t="shared" si="4"/>
        <v>21.758909853252391</v>
      </c>
      <c r="D86">
        <f t="shared" si="5"/>
        <v>5.9411101023602959E-3</v>
      </c>
      <c r="G86">
        <f t="shared" si="6"/>
        <v>-5.1258592771493401</v>
      </c>
      <c r="H86">
        <f t="shared" si="7"/>
        <v>-2.3380680231579958</v>
      </c>
    </row>
    <row r="87" spans="1:8" x14ac:dyDescent="0.25">
      <c r="A87">
        <v>4.5678200000000002</v>
      </c>
      <c r="B87">
        <v>3663.6017200000001</v>
      </c>
      <c r="C87">
        <f t="shared" si="4"/>
        <v>20.395194922936593</v>
      </c>
      <c r="D87">
        <f t="shared" si="5"/>
        <v>5.5669792957015515E-3</v>
      </c>
      <c r="G87">
        <f t="shared" si="6"/>
        <v>-5.1909026889000316</v>
      </c>
      <c r="H87">
        <f t="shared" si="7"/>
        <v>-2.3387040404986705</v>
      </c>
    </row>
    <row r="88" spans="1:8" x14ac:dyDescent="0.25">
      <c r="A88">
        <v>4.6235999999999997</v>
      </c>
      <c r="B88">
        <v>3664.68127</v>
      </c>
      <c r="C88">
        <f t="shared" si="4"/>
        <v>20.323402695021482</v>
      </c>
      <c r="D88">
        <f t="shared" si="5"/>
        <v>5.5457490563760497E-3</v>
      </c>
      <c r="G88">
        <f t="shared" si="6"/>
        <v>-5.1947235804905754</v>
      </c>
      <c r="H88">
        <f t="shared" si="7"/>
        <v>-2.3392906893944456</v>
      </c>
    </row>
    <row r="89" spans="1:8" x14ac:dyDescent="0.25">
      <c r="A89">
        <v>4.6769100000000003</v>
      </c>
      <c r="B89">
        <v>3665.8188</v>
      </c>
      <c r="C89">
        <f t="shared" si="4"/>
        <v>20.85929744177006</v>
      </c>
      <c r="D89">
        <f t="shared" si="5"/>
        <v>5.6902150869459402E-3</v>
      </c>
      <c r="G89">
        <f t="shared" si="6"/>
        <v>-5.1690072306890986</v>
      </c>
      <c r="H89">
        <f t="shared" si="7"/>
        <v>-2.3399086596363214</v>
      </c>
    </row>
    <row r="90" spans="1:8" x14ac:dyDescent="0.25">
      <c r="A90">
        <v>4.7283600000000003</v>
      </c>
      <c r="B90">
        <v>3666.8664899999999</v>
      </c>
      <c r="C90">
        <f t="shared" si="4"/>
        <v>20.859301318446899</v>
      </c>
      <c r="D90">
        <f t="shared" si="5"/>
        <v>5.6885903469168584E-3</v>
      </c>
      <c r="G90">
        <f t="shared" si="6"/>
        <v>-5.1692928037309382</v>
      </c>
      <c r="H90">
        <f t="shared" si="7"/>
        <v>-2.3404776548674171</v>
      </c>
    </row>
    <row r="91" spans="1:8" x14ac:dyDescent="0.25">
      <c r="A91">
        <v>4.7808200000000003</v>
      </c>
      <c r="B91">
        <v>3667.9862899999998</v>
      </c>
      <c r="C91">
        <f t="shared" si="4"/>
        <v>22.395950063897583</v>
      </c>
      <c r="D91">
        <f t="shared" si="5"/>
        <v>6.10578892428128E-3</v>
      </c>
      <c r="G91">
        <f t="shared" si="6"/>
        <v>-5.0985179538419203</v>
      </c>
      <c r="H91">
        <f t="shared" si="7"/>
        <v>-2.3410856337570825</v>
      </c>
    </row>
    <row r="92" spans="1:8" x14ac:dyDescent="0.25">
      <c r="A92">
        <v>4.8300900000000002</v>
      </c>
      <c r="B92">
        <v>3669.1448300000002</v>
      </c>
      <c r="C92">
        <f t="shared" si="4"/>
        <v>21.818617582207789</v>
      </c>
      <c r="D92">
        <f t="shared" si="5"/>
        <v>5.9465130413529597E-3</v>
      </c>
      <c r="G92">
        <f t="shared" si="6"/>
        <v>-5.1249502746852853</v>
      </c>
      <c r="H92">
        <f t="shared" si="7"/>
        <v>-2.3417144514942554</v>
      </c>
    </row>
    <row r="93" spans="1:8" x14ac:dyDescent="0.25">
      <c r="A93">
        <v>4.8851300000000002</v>
      </c>
      <c r="B93">
        <v>3670.2621899999999</v>
      </c>
      <c r="C93">
        <f t="shared" si="4"/>
        <v>20.646139954853453</v>
      </c>
      <c r="D93">
        <f t="shared" si="5"/>
        <v>5.6252493380734344E-3</v>
      </c>
      <c r="G93">
        <f t="shared" si="6"/>
        <v>-5.1804900051054448</v>
      </c>
      <c r="H93">
        <f t="shared" si="7"/>
        <v>-2.3423207308342602</v>
      </c>
    </row>
    <row r="94" spans="1:8" x14ac:dyDescent="0.25">
      <c r="A94">
        <v>4.9408399999999997</v>
      </c>
      <c r="B94">
        <v>3671.4313900000002</v>
      </c>
      <c r="C94">
        <f t="shared" si="4"/>
        <v>751.31310528071924</v>
      </c>
      <c r="D94">
        <f t="shared" si="5"/>
        <v>0.20463765367564696</v>
      </c>
      <c r="G94">
        <f t="shared" si="6"/>
        <v>-1.5865144068367305</v>
      </c>
      <c r="H94">
        <f t="shared" si="7"/>
        <v>-2.3429549418314295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FBC2-800C-4E49-A881-1C7A5407793F}">
  <dimension ref="A1:H96"/>
  <sheetViews>
    <sheetView workbookViewId="0">
      <selection activeCell="O10" sqref="O10"/>
    </sheetView>
  </sheetViews>
  <sheetFormatPr defaultRowHeight="15" x14ac:dyDescent="0.25"/>
  <cols>
    <col min="2" max="2" width="15.140625" customWidth="1"/>
    <col min="4" max="4" width="14.140625" customWidth="1"/>
    <col min="7" max="7" width="15" customWidth="1"/>
    <col min="8" max="8" width="17.855468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803.81392000000005</v>
      </c>
    </row>
    <row r="3" spans="1:8" x14ac:dyDescent="0.25">
      <c r="A3">
        <v>5.364E-2</v>
      </c>
      <c r="B3">
        <v>804.24306999999999</v>
      </c>
      <c r="C3">
        <f>(B4-B2)/(A4-A2)</f>
        <v>8.6825761319264441</v>
      </c>
      <c r="D3">
        <f>(1/B3)*C3</f>
        <v>1.0795960146633832E-2</v>
      </c>
      <c r="G3">
        <f>LN(D3)</f>
        <v>-4.5285832753269091</v>
      </c>
      <c r="H3">
        <f>LN((0.002)/((0.0000008*B3)+(0.0000000245*B3^2)))</f>
        <v>-2.1096168946676985</v>
      </c>
    </row>
    <row r="4" spans="1:8" x14ac:dyDescent="0.25">
      <c r="A4">
        <v>0.10321</v>
      </c>
      <c r="B4">
        <v>804.71004000000005</v>
      </c>
      <c r="C4">
        <f t="shared" ref="C4:C67" si="0">(B5-B3)/(A5-A3)</f>
        <v>6.3156650246302988</v>
      </c>
      <c r="D4">
        <f t="shared" ref="D4:D67" si="1">(1/B4)*C4</f>
        <v>7.8483735888647526E-3</v>
      </c>
      <c r="G4">
        <f t="shared" ref="G4:G67" si="2">LN(D4)</f>
        <v>-4.84744895478571</v>
      </c>
      <c r="H4">
        <f t="shared" ref="H4:H67" si="3">LN((0.002)/((0.0000008*B4)+(0.0000000245*B4^2)))</f>
        <v>-2.1107551819135963</v>
      </c>
    </row>
    <row r="5" spans="1:8" x14ac:dyDescent="0.25">
      <c r="A5">
        <v>0.15514</v>
      </c>
      <c r="B5">
        <v>804.88410999999996</v>
      </c>
      <c r="C5">
        <f t="shared" si="0"/>
        <v>4.024938130591095</v>
      </c>
      <c r="D5">
        <f t="shared" si="1"/>
        <v>5.0006430498312302E-3</v>
      </c>
      <c r="G5">
        <f t="shared" si="2"/>
        <v>-5.2981887648513437</v>
      </c>
      <c r="H5">
        <f t="shared" si="3"/>
        <v>-2.1111793296144077</v>
      </c>
    </row>
    <row r="6" spans="1:8" x14ac:dyDescent="0.25">
      <c r="A6">
        <v>0.20827000000000001</v>
      </c>
      <c r="B6">
        <v>805.13289999999995</v>
      </c>
      <c r="C6">
        <f t="shared" si="0"/>
        <v>3.5110006443890738</v>
      </c>
      <c r="D6">
        <f t="shared" si="1"/>
        <v>4.3607715501243014E-3</v>
      </c>
      <c r="G6">
        <f t="shared" si="2"/>
        <v>-5.4351062762392681</v>
      </c>
      <c r="H6">
        <f t="shared" si="3"/>
        <v>-2.1117853876442672</v>
      </c>
    </row>
    <row r="7" spans="1:8" x14ac:dyDescent="0.25">
      <c r="A7">
        <v>0.26377</v>
      </c>
      <c r="B7">
        <v>805.26550999999995</v>
      </c>
      <c r="C7">
        <f t="shared" si="0"/>
        <v>3.3597653124729363</v>
      </c>
      <c r="D7">
        <f t="shared" si="1"/>
        <v>4.1722453908064885E-3</v>
      </c>
      <c r="G7">
        <f t="shared" si="2"/>
        <v>-5.4793009250674816</v>
      </c>
      <c r="H7">
        <f t="shared" si="3"/>
        <v>-2.1121083535355472</v>
      </c>
    </row>
    <row r="8" spans="1:8" x14ac:dyDescent="0.25">
      <c r="A8">
        <v>0.32075999999999999</v>
      </c>
      <c r="B8">
        <v>805.51084000000003</v>
      </c>
      <c r="C8">
        <f t="shared" si="0"/>
        <v>3.6669745958435169</v>
      </c>
      <c r="D8">
        <f t="shared" si="1"/>
        <v>4.5523590915840639E-3</v>
      </c>
      <c r="G8">
        <f t="shared" si="2"/>
        <v>-5.3921096987176282</v>
      </c>
      <c r="H8">
        <f t="shared" si="3"/>
        <v>-2.1127057065771067</v>
      </c>
    </row>
    <row r="9" spans="1:8" x14ac:dyDescent="0.25">
      <c r="A9">
        <v>0.37202000000000002</v>
      </c>
      <c r="B9">
        <v>805.66246000000001</v>
      </c>
      <c r="C9">
        <f t="shared" si="0"/>
        <v>3.2361258055207096</v>
      </c>
      <c r="D9">
        <f t="shared" si="1"/>
        <v>4.0167265650191894E-3</v>
      </c>
      <c r="G9">
        <f t="shared" si="2"/>
        <v>-5.5172879953718619</v>
      </c>
      <c r="H9">
        <f t="shared" si="3"/>
        <v>-2.1130747962911105</v>
      </c>
    </row>
    <row r="10" spans="1:8" x14ac:dyDescent="0.25">
      <c r="A10">
        <v>0.42473</v>
      </c>
      <c r="B10">
        <v>805.84730000000002</v>
      </c>
      <c r="C10">
        <f t="shared" si="0"/>
        <v>3.8022491184595739</v>
      </c>
      <c r="D10">
        <f t="shared" si="1"/>
        <v>4.7183245739727282E-3</v>
      </c>
      <c r="G10">
        <f t="shared" si="2"/>
        <v>-5.3563015055403724</v>
      </c>
      <c r="H10">
        <f t="shared" si="3"/>
        <v>-2.1135246615517116</v>
      </c>
    </row>
    <row r="11" spans="1:8" x14ac:dyDescent="0.25">
      <c r="A11">
        <v>0.47694999999999999</v>
      </c>
      <c r="B11">
        <v>806.06142999999997</v>
      </c>
      <c r="C11">
        <f t="shared" si="0"/>
        <v>4.0946266297904774</v>
      </c>
      <c r="D11">
        <f t="shared" si="1"/>
        <v>5.0797947617844431E-3</v>
      </c>
      <c r="G11">
        <f t="shared" si="2"/>
        <v>-5.2824844194314329</v>
      </c>
      <c r="H11">
        <f t="shared" si="3"/>
        <v>-2.1140456865485944</v>
      </c>
    </row>
    <row r="12" spans="1:8" x14ac:dyDescent="0.25">
      <c r="A12">
        <v>0.52597000000000005</v>
      </c>
      <c r="B12">
        <v>806.26184000000001</v>
      </c>
      <c r="C12">
        <f t="shared" si="0"/>
        <v>4.10630310215425</v>
      </c>
      <c r="D12">
        <f t="shared" si="1"/>
        <v>5.093014326653795E-3</v>
      </c>
      <c r="G12">
        <f t="shared" si="2"/>
        <v>-5.2798854180748309</v>
      </c>
      <c r="H12">
        <f t="shared" si="3"/>
        <v>-2.1145332048082182</v>
      </c>
    </row>
    <row r="13" spans="1:8" x14ac:dyDescent="0.25">
      <c r="A13">
        <v>0.57816999999999996</v>
      </c>
      <c r="B13">
        <v>806.47707000000003</v>
      </c>
      <c r="C13">
        <f t="shared" si="0"/>
        <v>3.9678966789666816</v>
      </c>
      <c r="D13">
        <f t="shared" si="1"/>
        <v>4.9200365721082202E-3</v>
      </c>
      <c r="G13">
        <f t="shared" si="2"/>
        <v>-5.3144393151502181</v>
      </c>
      <c r="H13">
        <f t="shared" si="3"/>
        <v>-2.1150566419039953</v>
      </c>
    </row>
    <row r="14" spans="1:8" x14ac:dyDescent="0.25">
      <c r="A14">
        <v>0.63436999999999999</v>
      </c>
      <c r="B14">
        <v>806.69195999999999</v>
      </c>
      <c r="C14">
        <f t="shared" si="0"/>
        <v>3.8851122308743937</v>
      </c>
      <c r="D14">
        <f t="shared" si="1"/>
        <v>4.8161038209360539E-3</v>
      </c>
      <c r="G14">
        <f t="shared" si="2"/>
        <v>-5.335790013704643</v>
      </c>
      <c r="H14">
        <f t="shared" si="3"/>
        <v>-2.1155791154365344</v>
      </c>
    </row>
    <row r="15" spans="1:8" x14ac:dyDescent="0.25">
      <c r="A15">
        <v>0.68732000000000004</v>
      </c>
      <c r="B15">
        <v>806.90112999999997</v>
      </c>
      <c r="C15">
        <f t="shared" si="0"/>
        <v>3.7120194647198033</v>
      </c>
      <c r="D15">
        <f t="shared" si="1"/>
        <v>4.6003399012711802E-3</v>
      </c>
      <c r="G15">
        <f t="shared" si="2"/>
        <v>-5.3816250866362445</v>
      </c>
      <c r="H15">
        <f t="shared" si="3"/>
        <v>-2.1160875505216965</v>
      </c>
    </row>
    <row r="16" spans="1:8" x14ac:dyDescent="0.25">
      <c r="A16">
        <v>0.73712</v>
      </c>
      <c r="B16">
        <v>807.07336999999995</v>
      </c>
      <c r="C16">
        <f t="shared" si="0"/>
        <v>3.3394936952547698</v>
      </c>
      <c r="D16">
        <f t="shared" si="1"/>
        <v>4.1377820398841433E-3</v>
      </c>
      <c r="G16">
        <f t="shared" si="2"/>
        <v>-5.487595373862832</v>
      </c>
      <c r="H16">
        <f t="shared" si="3"/>
        <v>-2.1165061218195169</v>
      </c>
    </row>
    <row r="17" spans="1:8" x14ac:dyDescent="0.25">
      <c r="A17">
        <v>0.79120999999999997</v>
      </c>
      <c r="B17">
        <v>807.24806999999998</v>
      </c>
      <c r="C17">
        <f t="shared" si="0"/>
        <v>3.5526410998554283</v>
      </c>
      <c r="D17">
        <f t="shared" si="1"/>
        <v>4.4009285768319374E-3</v>
      </c>
      <c r="G17">
        <f t="shared" si="2"/>
        <v>-5.4259397201346928</v>
      </c>
      <c r="H17">
        <f t="shared" si="3"/>
        <v>-2.1169305818157489</v>
      </c>
    </row>
    <row r="18" spans="1:8" x14ac:dyDescent="0.25">
      <c r="A18">
        <v>0.84767999999999999</v>
      </c>
      <c r="B18">
        <v>807.46614999999997</v>
      </c>
      <c r="C18">
        <f t="shared" si="0"/>
        <v>3.7653126426293735</v>
      </c>
      <c r="D18">
        <f t="shared" si="1"/>
        <v>4.6631213489622732E-3</v>
      </c>
      <c r="G18">
        <f t="shared" si="2"/>
        <v>-5.3680702376982392</v>
      </c>
      <c r="H18">
        <f t="shared" si="3"/>
        <v>-2.1174603136323102</v>
      </c>
    </row>
    <row r="19" spans="1:8" x14ac:dyDescent="0.25">
      <c r="A19">
        <v>0.90076000000000001</v>
      </c>
      <c r="B19">
        <v>807.66056000000003</v>
      </c>
      <c r="C19">
        <f t="shared" si="0"/>
        <v>3.5239663019270595</v>
      </c>
      <c r="D19">
        <f t="shared" si="1"/>
        <v>4.3631773995836311E-3</v>
      </c>
      <c r="G19">
        <f t="shared" si="2"/>
        <v>-5.4345547256664277</v>
      </c>
      <c r="H19">
        <f t="shared" si="3"/>
        <v>-2.1179324310283096</v>
      </c>
    </row>
    <row r="20" spans="1:8" x14ac:dyDescent="0.25">
      <c r="A20">
        <v>0.95094999999999996</v>
      </c>
      <c r="B20">
        <v>807.83006999999998</v>
      </c>
      <c r="C20">
        <f t="shared" si="0"/>
        <v>3.2531961934059064</v>
      </c>
      <c r="D20">
        <f t="shared" si="1"/>
        <v>4.0270798454010341E-3</v>
      </c>
      <c r="G20">
        <f t="shared" si="2"/>
        <v>-5.514713769794847</v>
      </c>
      <c r="H20">
        <f t="shared" si="3"/>
        <v>-2.1183439887415378</v>
      </c>
    </row>
    <row r="21" spans="1:8" x14ac:dyDescent="0.25">
      <c r="A21">
        <v>1.0047900000000001</v>
      </c>
      <c r="B21">
        <v>807.99899000000005</v>
      </c>
      <c r="C21">
        <f t="shared" si="0"/>
        <v>3.5083972429861481</v>
      </c>
      <c r="D21">
        <f t="shared" si="1"/>
        <v>4.3420812233764651E-3</v>
      </c>
      <c r="G21">
        <f t="shared" si="2"/>
        <v>-5.4394015012577794</v>
      </c>
      <c r="H21">
        <f t="shared" si="3"/>
        <v>-2.1187540297145224</v>
      </c>
    </row>
    <row r="22" spans="1:8" x14ac:dyDescent="0.25">
      <c r="A22">
        <v>1.05396</v>
      </c>
      <c r="B22">
        <v>808.19146999999998</v>
      </c>
      <c r="C22">
        <f t="shared" si="0"/>
        <v>3.6729473786975424</v>
      </c>
      <c r="D22">
        <f t="shared" si="1"/>
        <v>4.54465001801806E-3</v>
      </c>
      <c r="G22">
        <f t="shared" si="2"/>
        <v>-5.3938045580540352</v>
      </c>
      <c r="H22">
        <f t="shared" si="3"/>
        <v>-2.1192211583787652</v>
      </c>
    </row>
    <row r="23" spans="1:8" x14ac:dyDescent="0.25">
      <c r="A23">
        <v>1.1072200000000001</v>
      </c>
      <c r="B23">
        <v>808.37521000000004</v>
      </c>
      <c r="C23">
        <f t="shared" si="0"/>
        <v>3.4555639239320559</v>
      </c>
      <c r="D23">
        <f t="shared" si="1"/>
        <v>4.2747029859216681E-3</v>
      </c>
      <c r="G23">
        <f t="shared" si="2"/>
        <v>-5.4550406559844378</v>
      </c>
      <c r="H23">
        <f t="shared" si="3"/>
        <v>-2.1196669741818894</v>
      </c>
    </row>
    <row r="24" spans="1:8" x14ac:dyDescent="0.25">
      <c r="A24">
        <v>1.16018</v>
      </c>
      <c r="B24">
        <v>808.55852000000004</v>
      </c>
      <c r="C24">
        <f t="shared" si="0"/>
        <v>3.2998609179409475</v>
      </c>
      <c r="D24">
        <f t="shared" si="1"/>
        <v>4.0811652296248732E-3</v>
      </c>
      <c r="G24">
        <f t="shared" si="2"/>
        <v>-5.5013727358444049</v>
      </c>
      <c r="H24">
        <f t="shared" si="3"/>
        <v>-2.1201116476145518</v>
      </c>
    </row>
    <row r="25" spans="1:8" x14ac:dyDescent="0.25">
      <c r="A25">
        <v>1.2150700000000001</v>
      </c>
      <c r="B25">
        <v>808.73109999999997</v>
      </c>
      <c r="C25">
        <f t="shared" si="0"/>
        <v>3.7412774598480243</v>
      </c>
      <c r="D25">
        <f t="shared" si="1"/>
        <v>4.6261080597098641E-3</v>
      </c>
      <c r="G25">
        <f t="shared" si="2"/>
        <v>-5.3760393562347595</v>
      </c>
      <c r="H25">
        <f t="shared" si="3"/>
        <v>-2.1205302018392476</v>
      </c>
    </row>
    <row r="26" spans="1:8" x14ac:dyDescent="0.25">
      <c r="A26">
        <v>1.2685200000000001</v>
      </c>
      <c r="B26">
        <v>808.96384999999998</v>
      </c>
      <c r="C26">
        <f t="shared" si="0"/>
        <v>3.7573921692738028</v>
      </c>
      <c r="D26">
        <f t="shared" si="1"/>
        <v>4.6446972497891014E-3</v>
      </c>
      <c r="G26">
        <f t="shared" si="2"/>
        <v>-5.3720290864962283</v>
      </c>
      <c r="H26">
        <f t="shared" si="3"/>
        <v>-2.1210945462076376</v>
      </c>
    </row>
    <row r="27" spans="1:8" x14ac:dyDescent="0.25">
      <c r="A27">
        <v>1.3256600000000001</v>
      </c>
      <c r="B27">
        <v>809.14662999999996</v>
      </c>
      <c r="C27">
        <f t="shared" si="0"/>
        <v>3.5552596537946357</v>
      </c>
      <c r="D27">
        <f t="shared" si="1"/>
        <v>4.3938385478966098E-3</v>
      </c>
      <c r="G27">
        <f t="shared" si="2"/>
        <v>-5.4275520494597824</v>
      </c>
      <c r="H27">
        <f t="shared" si="3"/>
        <v>-2.1215376176488374</v>
      </c>
    </row>
    <row r="28" spans="1:8" x14ac:dyDescent="0.25">
      <c r="A28">
        <v>1.38117</v>
      </c>
      <c r="B28">
        <v>809.36434999999994</v>
      </c>
      <c r="C28">
        <f t="shared" si="0"/>
        <v>3.8168107249960781</v>
      </c>
      <c r="D28">
        <f t="shared" si="1"/>
        <v>4.7158127547822911E-3</v>
      </c>
      <c r="G28">
        <f t="shared" si="2"/>
        <v>-5.3568340013398839</v>
      </c>
      <c r="H28">
        <f t="shared" si="3"/>
        <v>-2.1220652579690498</v>
      </c>
    </row>
    <row r="29" spans="1:8" x14ac:dyDescent="0.25">
      <c r="A29">
        <v>1.4390400000000001</v>
      </c>
      <c r="B29">
        <v>809.57938000000001</v>
      </c>
      <c r="C29">
        <f t="shared" si="0"/>
        <v>3.4332444444448291</v>
      </c>
      <c r="D29">
        <f t="shared" si="1"/>
        <v>4.2407755548873154E-3</v>
      </c>
      <c r="G29">
        <f t="shared" si="2"/>
        <v>-5.4630091125764588</v>
      </c>
      <c r="H29">
        <f t="shared" si="3"/>
        <v>-2.1225862424743145</v>
      </c>
    </row>
    <row r="30" spans="1:8" x14ac:dyDescent="0.25">
      <c r="A30">
        <v>1.4936700000000001</v>
      </c>
      <c r="B30">
        <v>809.75058999999999</v>
      </c>
      <c r="C30">
        <f t="shared" si="0"/>
        <v>3.412354705661393</v>
      </c>
      <c r="D30">
        <f t="shared" si="1"/>
        <v>4.2140811600537313E-3</v>
      </c>
      <c r="G30">
        <f t="shared" si="2"/>
        <v>-5.469323704162032</v>
      </c>
      <c r="H30">
        <f t="shared" si="3"/>
        <v>-2.1230009608200242</v>
      </c>
    </row>
    <row r="31" spans="1:8" x14ac:dyDescent="0.25">
      <c r="A31">
        <v>1.54572</v>
      </c>
      <c r="B31">
        <v>809.94340999999997</v>
      </c>
      <c r="C31">
        <f t="shared" si="0"/>
        <v>3.6038123715191532</v>
      </c>
      <c r="D31">
        <f t="shared" si="1"/>
        <v>4.4494619340370379E-3</v>
      </c>
      <c r="G31">
        <f t="shared" si="2"/>
        <v>-5.4149721038141809</v>
      </c>
      <c r="H31">
        <f t="shared" si="3"/>
        <v>-2.1234679216304535</v>
      </c>
    </row>
    <row r="32" spans="1:8" x14ac:dyDescent="0.25">
      <c r="A32">
        <v>1.6006899999999999</v>
      </c>
      <c r="B32">
        <v>810.13626999999997</v>
      </c>
      <c r="C32">
        <f t="shared" si="0"/>
        <v>3.5546342362270162</v>
      </c>
      <c r="D32">
        <f t="shared" si="1"/>
        <v>4.387699166002056E-3</v>
      </c>
      <c r="G32">
        <f t="shared" si="2"/>
        <v>-5.4289502972598447</v>
      </c>
      <c r="H32">
        <f t="shared" si="3"/>
        <v>-2.1239348702334429</v>
      </c>
    </row>
    <row r="33" spans="1:8" x14ac:dyDescent="0.25">
      <c r="A33">
        <v>1.6542600000000001</v>
      </c>
      <c r="B33">
        <v>810.32923000000005</v>
      </c>
      <c r="C33">
        <f t="shared" si="0"/>
        <v>3.1562724658517856</v>
      </c>
      <c r="D33">
        <f t="shared" si="1"/>
        <v>3.8950495045720923E-3</v>
      </c>
      <c r="G33">
        <f t="shared" si="2"/>
        <v>-5.5480488899655871</v>
      </c>
      <c r="H33">
        <f t="shared" si="3"/>
        <v>-2.1244019518319548</v>
      </c>
    </row>
    <row r="34" spans="1:8" x14ac:dyDescent="0.25">
      <c r="A34">
        <v>1.71197</v>
      </c>
      <c r="B34">
        <v>810.48749999999995</v>
      </c>
      <c r="C34">
        <f t="shared" si="0"/>
        <v>2.8085864585098186</v>
      </c>
      <c r="D34">
        <f t="shared" si="1"/>
        <v>3.465305089233108E-3</v>
      </c>
      <c r="G34">
        <f t="shared" si="2"/>
        <v>-5.6649546013756185</v>
      </c>
      <c r="H34">
        <f t="shared" si="3"/>
        <v>-2.124784980900595</v>
      </c>
    </row>
    <row r="35" spans="1:8" x14ac:dyDescent="0.25">
      <c r="A35">
        <v>1.7721199999999999</v>
      </c>
      <c r="B35">
        <v>810.66025000000002</v>
      </c>
      <c r="C35">
        <f t="shared" si="0"/>
        <v>3.1107656777408179</v>
      </c>
      <c r="D35">
        <f t="shared" si="1"/>
        <v>3.8373235615546926E-3</v>
      </c>
      <c r="G35">
        <f t="shared" si="2"/>
        <v>-5.5629801445708482</v>
      </c>
      <c r="H35">
        <f t="shared" si="3"/>
        <v>-2.1252029692576104</v>
      </c>
    </row>
    <row r="36" spans="1:8" x14ac:dyDescent="0.25">
      <c r="A36">
        <v>1.8245499999999999</v>
      </c>
      <c r="B36">
        <v>810.83771000000002</v>
      </c>
      <c r="C36">
        <f t="shared" si="0"/>
        <v>3.3346774193544242</v>
      </c>
      <c r="D36">
        <f t="shared" si="1"/>
        <v>4.1126323778828983E-3</v>
      </c>
      <c r="G36">
        <f t="shared" si="2"/>
        <v>-5.4936919742578496</v>
      </c>
      <c r="H36">
        <f t="shared" si="3"/>
        <v>-2.125632263019261</v>
      </c>
    </row>
    <row r="37" spans="1:8" x14ac:dyDescent="0.25">
      <c r="A37">
        <v>1.87876</v>
      </c>
      <c r="B37">
        <v>811.01585999999998</v>
      </c>
      <c r="C37">
        <f t="shared" si="0"/>
        <v>3.1532900834105098</v>
      </c>
      <c r="D37">
        <f t="shared" si="1"/>
        <v>3.8880744988273224E-3</v>
      </c>
      <c r="G37">
        <f t="shared" si="2"/>
        <v>-5.5498412313464991</v>
      </c>
      <c r="H37">
        <f t="shared" si="3"/>
        <v>-2.1260631332601414</v>
      </c>
    </row>
    <row r="38" spans="1:8" x14ac:dyDescent="0.25">
      <c r="A38">
        <v>1.93245</v>
      </c>
      <c r="B38">
        <v>811.17795000000001</v>
      </c>
      <c r="C38">
        <f t="shared" si="0"/>
        <v>3.1882880358642338</v>
      </c>
      <c r="D38">
        <f t="shared" si="1"/>
        <v>3.9304421870247257E-3</v>
      </c>
      <c r="G38">
        <f t="shared" si="2"/>
        <v>-5.5390033436480204</v>
      </c>
      <c r="H38">
        <f t="shared" si="3"/>
        <v>-2.1264550804221387</v>
      </c>
    </row>
    <row r="39" spans="1:8" x14ac:dyDescent="0.25">
      <c r="A39">
        <v>1.98583</v>
      </c>
      <c r="B39">
        <v>811.35722999999996</v>
      </c>
      <c r="C39">
        <f t="shared" si="0"/>
        <v>3.3847218378074384</v>
      </c>
      <c r="D39">
        <f t="shared" si="1"/>
        <v>4.1716789012990474E-3</v>
      </c>
      <c r="G39">
        <f t="shared" si="2"/>
        <v>-5.4794367099783896</v>
      </c>
      <c r="H39">
        <f t="shared" si="3"/>
        <v>-2.1268885049620034</v>
      </c>
    </row>
    <row r="40" spans="1:8" x14ac:dyDescent="0.25">
      <c r="A40">
        <v>2.0408400000000002</v>
      </c>
      <c r="B40">
        <v>811.54481999999996</v>
      </c>
      <c r="C40">
        <f t="shared" si="0"/>
        <v>3.7003696857674746</v>
      </c>
      <c r="D40">
        <f t="shared" si="1"/>
        <v>4.5596615178536597E-3</v>
      </c>
      <c r="G40">
        <f t="shared" si="2"/>
        <v>-5.3905068867517807</v>
      </c>
      <c r="H40">
        <f t="shared" si="3"/>
        <v>-2.1273419190519984</v>
      </c>
    </row>
    <row r="41" spans="1:8" x14ac:dyDescent="0.25">
      <c r="A41">
        <v>2.0940300000000001</v>
      </c>
      <c r="B41">
        <v>811.75761</v>
      </c>
      <c r="C41">
        <f t="shared" si="0"/>
        <v>4.075351089588743</v>
      </c>
      <c r="D41">
        <f t="shared" si="1"/>
        <v>5.0204039227778148E-3</v>
      </c>
      <c r="G41">
        <f t="shared" si="2"/>
        <v>-5.2942448858107047</v>
      </c>
      <c r="H41">
        <f t="shared" si="3"/>
        <v>-2.1278561183088085</v>
      </c>
    </row>
    <row r="42" spans="1:8" x14ac:dyDescent="0.25">
      <c r="A42">
        <v>2.1440899999999998</v>
      </c>
      <c r="B42">
        <v>811.96559999999999</v>
      </c>
      <c r="C42">
        <f t="shared" si="0"/>
        <v>4.425573072830483</v>
      </c>
      <c r="D42">
        <f t="shared" si="1"/>
        <v>5.4504440493913569E-3</v>
      </c>
      <c r="G42">
        <f t="shared" si="2"/>
        <v>-5.2120581966735084</v>
      </c>
      <c r="H42">
        <f t="shared" si="3"/>
        <v>-2.1283585907628653</v>
      </c>
    </row>
    <row r="43" spans="1:8" x14ac:dyDescent="0.25">
      <c r="A43">
        <v>2.1974200000000002</v>
      </c>
      <c r="B43">
        <v>812.21516999999994</v>
      </c>
      <c r="C43">
        <f t="shared" si="0"/>
        <v>4.3794299643732142</v>
      </c>
      <c r="D43">
        <f t="shared" si="1"/>
        <v>5.3919578532043606E-3</v>
      </c>
      <c r="G43">
        <f t="shared" si="2"/>
        <v>-5.2228467219448982</v>
      </c>
      <c r="H43">
        <f t="shared" si="3"/>
        <v>-2.1289613475878961</v>
      </c>
    </row>
    <row r="44" spans="1:8" x14ac:dyDescent="0.25">
      <c r="A44">
        <v>2.25075</v>
      </c>
      <c r="B44">
        <v>812.43271000000004</v>
      </c>
      <c r="C44">
        <f t="shared" si="0"/>
        <v>3.8777197991534802</v>
      </c>
      <c r="D44">
        <f t="shared" si="1"/>
        <v>4.7729735046653649E-3</v>
      </c>
      <c r="G44">
        <f t="shared" si="2"/>
        <v>-5.3447857920600272</v>
      </c>
      <c r="H44">
        <f t="shared" si="3"/>
        <v>-2.1294865979528081</v>
      </c>
    </row>
    <row r="45" spans="1:8" x14ac:dyDescent="0.25">
      <c r="A45">
        <v>2.2989899999999999</v>
      </c>
      <c r="B45">
        <v>812.60902999999996</v>
      </c>
      <c r="C45">
        <f t="shared" si="0"/>
        <v>3.8435015898248128</v>
      </c>
      <c r="D45">
        <f t="shared" si="1"/>
        <v>4.7298287958045622E-3</v>
      </c>
      <c r="G45">
        <f t="shared" si="2"/>
        <v>-5.3538662725235202</v>
      </c>
      <c r="H45">
        <f t="shared" si="3"/>
        <v>-2.129912221391677</v>
      </c>
    </row>
    <row r="46" spans="1:8" x14ac:dyDescent="0.25">
      <c r="A46">
        <v>2.3513899999999999</v>
      </c>
      <c r="B46">
        <v>812.81952000000001</v>
      </c>
      <c r="C46">
        <f t="shared" si="0"/>
        <v>3.7008666480294075</v>
      </c>
      <c r="D46">
        <f t="shared" si="1"/>
        <v>4.5531222577299907E-3</v>
      </c>
      <c r="G46">
        <f t="shared" si="2"/>
        <v>-5.3919420708639354</v>
      </c>
      <c r="H46">
        <f t="shared" si="3"/>
        <v>-2.1304202100568936</v>
      </c>
    </row>
    <row r="47" spans="1:8" x14ac:dyDescent="0.25">
      <c r="A47">
        <v>2.4062999999999999</v>
      </c>
      <c r="B47">
        <v>813.00617</v>
      </c>
      <c r="C47">
        <f t="shared" si="0"/>
        <v>3.2273750562805965</v>
      </c>
      <c r="D47">
        <f t="shared" si="1"/>
        <v>3.9696808897287904E-3</v>
      </c>
      <c r="G47">
        <f t="shared" si="2"/>
        <v>-5.5290695679346769</v>
      </c>
      <c r="H47">
        <f t="shared" si="3"/>
        <v>-2.1308705562108385</v>
      </c>
    </row>
    <row r="48" spans="1:8" x14ac:dyDescent="0.25">
      <c r="A48">
        <v>2.46244</v>
      </c>
      <c r="B48">
        <v>813.17791999999997</v>
      </c>
      <c r="C48">
        <f t="shared" si="0"/>
        <v>2.7809454412974843</v>
      </c>
      <c r="D48">
        <f t="shared" si="1"/>
        <v>3.4198486861245379E-3</v>
      </c>
      <c r="G48">
        <f t="shared" si="2"/>
        <v>-5.6781589727096442</v>
      </c>
      <c r="H48">
        <f t="shared" si="3"/>
        <v>-2.1312848622796312</v>
      </c>
    </row>
    <row r="49" spans="1:8" x14ac:dyDescent="0.25">
      <c r="A49">
        <v>2.5160900000000002</v>
      </c>
      <c r="B49">
        <v>813.31149000000005</v>
      </c>
      <c r="C49">
        <f t="shared" si="0"/>
        <v>2.8268469338486768</v>
      </c>
      <c r="D49">
        <f t="shared" si="1"/>
        <v>3.4757248220465653E-3</v>
      </c>
      <c r="G49">
        <f t="shared" si="2"/>
        <v>-5.6619522398316544</v>
      </c>
      <c r="H49">
        <f t="shared" si="3"/>
        <v>-2.1316070088300059</v>
      </c>
    </row>
    <row r="50" spans="1:8" x14ac:dyDescent="0.25">
      <c r="A50">
        <v>2.5659900000000002</v>
      </c>
      <c r="B50">
        <v>813.47064</v>
      </c>
      <c r="C50">
        <f t="shared" si="0"/>
        <v>3.449154190161444</v>
      </c>
      <c r="D50">
        <f t="shared" si="1"/>
        <v>4.240047545122764E-3</v>
      </c>
      <c r="G50">
        <f t="shared" si="2"/>
        <v>-5.4631807963287908</v>
      </c>
      <c r="H50">
        <f t="shared" si="3"/>
        <v>-2.1319907819280468</v>
      </c>
    </row>
    <row r="51" spans="1:8" x14ac:dyDescent="0.25">
      <c r="A51">
        <v>2.6189499999999999</v>
      </c>
      <c r="B51">
        <v>813.66627000000005</v>
      </c>
      <c r="C51">
        <f t="shared" si="0"/>
        <v>3.4220148543133546</v>
      </c>
      <c r="D51">
        <f t="shared" si="1"/>
        <v>4.2056737270347389E-3</v>
      </c>
      <c r="G51">
        <f t="shared" si="2"/>
        <v>-5.471320777931048</v>
      </c>
      <c r="H51">
        <f t="shared" si="3"/>
        <v>-2.1324624217083916</v>
      </c>
    </row>
    <row r="52" spans="1:8" x14ac:dyDescent="0.25">
      <c r="A52">
        <v>2.6710099999999999</v>
      </c>
      <c r="B52">
        <v>813.83001999999999</v>
      </c>
      <c r="C52">
        <f t="shared" si="0"/>
        <v>3.1106855968605807</v>
      </c>
      <c r="D52">
        <f t="shared" si="1"/>
        <v>3.8222792480186226E-3</v>
      </c>
      <c r="G52">
        <f t="shared" si="2"/>
        <v>-5.566908372510543</v>
      </c>
      <c r="H52">
        <f t="shared" si="3"/>
        <v>-2.1328571172174504</v>
      </c>
    </row>
    <row r="53" spans="1:8" x14ac:dyDescent="0.25">
      <c r="A53">
        <v>2.72601</v>
      </c>
      <c r="B53">
        <v>813.99929999999995</v>
      </c>
      <c r="C53">
        <f t="shared" si="0"/>
        <v>3.4491494082841032</v>
      </c>
      <c r="D53">
        <f t="shared" si="1"/>
        <v>4.2372879292207049E-3</v>
      </c>
      <c r="G53">
        <f t="shared" si="2"/>
        <v>-5.4638318537295252</v>
      </c>
      <c r="H53">
        <f t="shared" si="3"/>
        <v>-2.1332650600879548</v>
      </c>
    </row>
    <row r="54" spans="1:8" x14ac:dyDescent="0.25">
      <c r="A54">
        <v>2.7791700000000001</v>
      </c>
      <c r="B54">
        <v>814.20308</v>
      </c>
      <c r="C54">
        <f t="shared" si="0"/>
        <v>4.154060324826732</v>
      </c>
      <c r="D54">
        <f t="shared" si="1"/>
        <v>5.1019953459605335E-3</v>
      </c>
      <c r="G54">
        <f t="shared" si="2"/>
        <v>-5.2781235714619665</v>
      </c>
      <c r="H54">
        <f t="shared" si="3"/>
        <v>-2.1337560330978271</v>
      </c>
    </row>
    <row r="55" spans="1:8" x14ac:dyDescent="0.25">
      <c r="A55">
        <v>2.8337599999999998</v>
      </c>
      <c r="B55">
        <v>814.44690000000003</v>
      </c>
      <c r="C55">
        <f t="shared" si="0"/>
        <v>4.1714048366249674</v>
      </c>
      <c r="D55">
        <f t="shared" si="1"/>
        <v>5.1217640298280558E-3</v>
      </c>
      <c r="G55">
        <f t="shared" si="2"/>
        <v>-5.2742563621941976</v>
      </c>
      <c r="H55">
        <f t="shared" si="3"/>
        <v>-2.1343433172363011</v>
      </c>
    </row>
    <row r="56" spans="1:8" x14ac:dyDescent="0.25">
      <c r="A56">
        <v>2.8875099999999998</v>
      </c>
      <c r="B56">
        <v>814.65500999999995</v>
      </c>
      <c r="C56">
        <f t="shared" si="0"/>
        <v>3.4890030647196082</v>
      </c>
      <c r="D56">
        <f t="shared" si="1"/>
        <v>4.2827982666179248E-3</v>
      </c>
      <c r="G56">
        <f t="shared" si="2"/>
        <v>-5.4531486824112756</v>
      </c>
      <c r="H56">
        <f t="shared" si="3"/>
        <v>-2.1348444510125799</v>
      </c>
    </row>
    <row r="57" spans="1:8" x14ac:dyDescent="0.25">
      <c r="A57">
        <v>2.9447000000000001</v>
      </c>
      <c r="B57">
        <v>814.83397000000002</v>
      </c>
      <c r="C57">
        <f t="shared" si="0"/>
        <v>3.1734829078706617</v>
      </c>
      <c r="D57">
        <f t="shared" si="1"/>
        <v>3.894637465679863E-3</v>
      </c>
      <c r="G57">
        <f t="shared" si="2"/>
        <v>-5.5481546808386195</v>
      </c>
      <c r="H57">
        <f t="shared" si="3"/>
        <v>-2.1352752904701657</v>
      </c>
    </row>
    <row r="58" spans="1:8" x14ac:dyDescent="0.25">
      <c r="A58">
        <v>3.0007199999999998</v>
      </c>
      <c r="B58">
        <v>815.01427999999999</v>
      </c>
      <c r="C58">
        <f t="shared" si="0"/>
        <v>3.4869192812581402</v>
      </c>
      <c r="D58">
        <f t="shared" si="1"/>
        <v>4.2783536029063693E-3</v>
      </c>
      <c r="G58">
        <f t="shared" si="2"/>
        <v>-5.4541870156119066</v>
      </c>
      <c r="H58">
        <f t="shared" si="3"/>
        <v>-2.1357092861218496</v>
      </c>
    </row>
    <row r="59" spans="1:8" x14ac:dyDescent="0.25">
      <c r="A59">
        <v>3.0521099999999999</v>
      </c>
      <c r="B59">
        <v>815.20849999999996</v>
      </c>
      <c r="C59">
        <f t="shared" si="0"/>
        <v>3.6703899666861233</v>
      </c>
      <c r="D59">
        <f t="shared" si="1"/>
        <v>4.502394131913643E-3</v>
      </c>
      <c r="G59">
        <f t="shared" si="2"/>
        <v>-5.4031459943691376</v>
      </c>
      <c r="H59">
        <f t="shared" si="3"/>
        <v>-2.1361766569613541</v>
      </c>
    </row>
    <row r="60" spans="1:8" x14ac:dyDescent="0.25">
      <c r="A60">
        <v>3.1027800000000001</v>
      </c>
      <c r="B60">
        <v>815.38887999999997</v>
      </c>
      <c r="C60">
        <f t="shared" si="0"/>
        <v>3.3214039238887803</v>
      </c>
      <c r="D60">
        <f t="shared" si="1"/>
        <v>4.073398602012797E-3</v>
      </c>
      <c r="G60">
        <f t="shared" si="2"/>
        <v>-5.503277590627774</v>
      </c>
      <c r="H60">
        <f t="shared" si="3"/>
        <v>-2.1366106254000767</v>
      </c>
    </row>
    <row r="61" spans="1:8" x14ac:dyDescent="0.25">
      <c r="A61">
        <v>3.15354</v>
      </c>
      <c r="B61">
        <v>815.54539</v>
      </c>
      <c r="C61">
        <f t="shared" si="0"/>
        <v>3.3523022205135176</v>
      </c>
      <c r="D61">
        <f t="shared" si="1"/>
        <v>4.1105035496718546E-3</v>
      </c>
      <c r="G61">
        <f t="shared" si="2"/>
        <v>-5.4942097398103975</v>
      </c>
      <c r="H61">
        <f t="shared" si="3"/>
        <v>-2.136987089726722</v>
      </c>
    </row>
    <row r="62" spans="1:8" x14ac:dyDescent="0.25">
      <c r="A62">
        <v>3.2068099999999999</v>
      </c>
      <c r="B62">
        <v>815.73761999999999</v>
      </c>
      <c r="C62">
        <f t="shared" si="0"/>
        <v>3.2851071692538074</v>
      </c>
      <c r="D62">
        <f t="shared" si="1"/>
        <v>4.0271615390912183E-3</v>
      </c>
      <c r="G62">
        <f t="shared" si="2"/>
        <v>-5.5146934839140824</v>
      </c>
      <c r="H62">
        <f t="shared" si="3"/>
        <v>-2.1374493768557716</v>
      </c>
    </row>
    <row r="63" spans="1:8" x14ac:dyDescent="0.25">
      <c r="A63">
        <v>3.2617799999999999</v>
      </c>
      <c r="B63">
        <v>815.90097000000003</v>
      </c>
      <c r="C63">
        <f t="shared" si="0"/>
        <v>2.7246544892240578</v>
      </c>
      <c r="D63">
        <f t="shared" si="1"/>
        <v>3.3394426399861467E-3</v>
      </c>
      <c r="G63">
        <f t="shared" si="2"/>
        <v>-5.7019513601742302</v>
      </c>
      <c r="H63">
        <f t="shared" si="3"/>
        <v>-2.137842127498903</v>
      </c>
    </row>
    <row r="64" spans="1:8" x14ac:dyDescent="0.25">
      <c r="A64">
        <v>3.3102800000000001</v>
      </c>
      <c r="B64">
        <v>816.01954000000001</v>
      </c>
      <c r="C64">
        <f t="shared" si="0"/>
        <v>2.5388050813814638</v>
      </c>
      <c r="D64">
        <f t="shared" si="1"/>
        <v>3.1112062357985496E-3</v>
      </c>
      <c r="G64">
        <f t="shared" si="2"/>
        <v>-5.7727447708181918</v>
      </c>
      <c r="H64">
        <f t="shared" si="3"/>
        <v>-2.138127163008924</v>
      </c>
    </row>
    <row r="65" spans="1:8" x14ac:dyDescent="0.25">
      <c r="A65">
        <v>3.3625400000000001</v>
      </c>
      <c r="B65">
        <v>816.15678000000003</v>
      </c>
      <c r="C65">
        <f t="shared" si="0"/>
        <v>2.7274016641453427</v>
      </c>
      <c r="D65">
        <f t="shared" si="1"/>
        <v>3.3417619395936927E-3</v>
      </c>
      <c r="G65">
        <f t="shared" si="2"/>
        <v>-5.7012570842624299</v>
      </c>
      <c r="H65">
        <f t="shared" si="3"/>
        <v>-2.1384570294005729</v>
      </c>
    </row>
    <row r="66" spans="1:8" x14ac:dyDescent="0.25">
      <c r="A66">
        <v>3.4160400000000002</v>
      </c>
      <c r="B66">
        <v>816.30799000000002</v>
      </c>
      <c r="C66">
        <f t="shared" si="0"/>
        <v>2.955771096022545</v>
      </c>
      <c r="D66">
        <f t="shared" si="1"/>
        <v>3.6209018314552386E-3</v>
      </c>
      <c r="G66">
        <f t="shared" si="2"/>
        <v>-5.6210321594594737</v>
      </c>
      <c r="H66">
        <f t="shared" si="3"/>
        <v>-2.1388204107023188</v>
      </c>
    </row>
    <row r="67" spans="1:8" x14ac:dyDescent="0.25">
      <c r="A67">
        <v>3.4656400000000001</v>
      </c>
      <c r="B67">
        <v>816.46151999999995</v>
      </c>
      <c r="C67">
        <f t="shared" si="0"/>
        <v>3.0841961320566096</v>
      </c>
      <c r="D67">
        <f t="shared" si="1"/>
        <v>3.7775156042339996E-3</v>
      </c>
      <c r="G67">
        <f t="shared" si="2"/>
        <v>-5.5786887329896437</v>
      </c>
      <c r="H67">
        <f t="shared" si="3"/>
        <v>-2.139189299763459</v>
      </c>
    </row>
    <row r="68" spans="1:8" x14ac:dyDescent="0.25">
      <c r="A68">
        <v>3.5184199999999999</v>
      </c>
      <c r="B68">
        <v>816.62374999999997</v>
      </c>
      <c r="C68">
        <f t="shared" ref="C68:C96" si="4">(B69-B67)/(A69-A67)</f>
        <v>3.4187118006588637</v>
      </c>
      <c r="D68">
        <f t="shared" ref="D68:D96" si="5">(1/B68)*C68</f>
        <v>4.1863977145642208E-3</v>
      </c>
      <c r="G68">
        <f t="shared" ref="G68:G96" si="6">LN(D68)</f>
        <v>-5.4759146488255395</v>
      </c>
      <c r="H68">
        <f t="shared" ref="H68:H96" si="7">LN((0.002)/((0.0000008*B68)+(0.0000000245*B68^2)))</f>
        <v>-2.1395790185115664</v>
      </c>
    </row>
    <row r="69" spans="1:8" x14ac:dyDescent="0.25">
      <c r="A69">
        <v>3.57199</v>
      </c>
      <c r="B69">
        <v>816.82510000000002</v>
      </c>
      <c r="C69">
        <f t="shared" si="4"/>
        <v>3.4867454190309033</v>
      </c>
      <c r="D69">
        <f t="shared" si="5"/>
        <v>4.268656067291399E-3</v>
      </c>
      <c r="G69">
        <f t="shared" si="6"/>
        <v>-5.4564562396213612</v>
      </c>
      <c r="H69">
        <f t="shared" si="7"/>
        <v>-2.1400626080637881</v>
      </c>
    </row>
    <row r="70" spans="1:8" x14ac:dyDescent="0.25">
      <c r="A70">
        <v>3.6259299999999999</v>
      </c>
      <c r="B70">
        <v>816.99860999999999</v>
      </c>
      <c r="C70">
        <f t="shared" si="4"/>
        <v>3.3589623961925024</v>
      </c>
      <c r="D70">
        <f t="shared" si="5"/>
        <v>4.1113440770633655E-3</v>
      </c>
      <c r="G70">
        <f t="shared" si="6"/>
        <v>-5.4940052778858766</v>
      </c>
      <c r="H70">
        <f t="shared" si="7"/>
        <v>-2.1404792394731902</v>
      </c>
    </row>
    <row r="71" spans="1:8" x14ac:dyDescent="0.25">
      <c r="A71">
        <v>3.67916</v>
      </c>
      <c r="B71">
        <v>817.18507999999997</v>
      </c>
      <c r="C71">
        <f t="shared" si="4"/>
        <v>3.3670996510275892</v>
      </c>
      <c r="D71">
        <f t="shared" si="5"/>
        <v>4.1203635913514098E-3</v>
      </c>
      <c r="G71">
        <f t="shared" si="6"/>
        <v>-5.4918138691865215</v>
      </c>
      <c r="H71">
        <f t="shared" si="7"/>
        <v>-2.140926893601685</v>
      </c>
    </row>
    <row r="72" spans="1:8" x14ac:dyDescent="0.25">
      <c r="A72">
        <v>3.7290899999999998</v>
      </c>
      <c r="B72">
        <v>817.34595999999999</v>
      </c>
      <c r="C72">
        <f t="shared" si="4"/>
        <v>3.1940182559724115</v>
      </c>
      <c r="D72">
        <f t="shared" si="5"/>
        <v>3.9077923086234031E-3</v>
      </c>
      <c r="G72">
        <f t="shared" si="6"/>
        <v>-5.5447826913972227</v>
      </c>
      <c r="H72">
        <f t="shared" si="7"/>
        <v>-2.1413130338916013</v>
      </c>
    </row>
    <row r="73" spans="1:8" x14ac:dyDescent="0.25">
      <c r="A73">
        <v>3.7821400000000001</v>
      </c>
      <c r="B73">
        <v>817.51400000000001</v>
      </c>
      <c r="C73">
        <f t="shared" si="4"/>
        <v>3.15535592227288</v>
      </c>
      <c r="D73">
        <f t="shared" si="5"/>
        <v>3.8596964972745173E-3</v>
      </c>
      <c r="G73">
        <f t="shared" si="6"/>
        <v>-5.5571667262458018</v>
      </c>
      <c r="H73">
        <f t="shared" si="7"/>
        <v>-2.1417162798229348</v>
      </c>
    </row>
    <row r="74" spans="1:8" x14ac:dyDescent="0.25">
      <c r="A74">
        <v>3.8315000000000001</v>
      </c>
      <c r="B74">
        <v>817.66909999999996</v>
      </c>
      <c r="C74">
        <f t="shared" si="4"/>
        <v>2.6529818075686911</v>
      </c>
      <c r="D74">
        <f t="shared" si="5"/>
        <v>3.2445665460131626E-3</v>
      </c>
      <c r="G74">
        <f t="shared" si="6"/>
        <v>-5.7307735137071107</v>
      </c>
      <c r="H74">
        <f t="shared" si="7"/>
        <v>-2.142088401442515</v>
      </c>
    </row>
    <row r="75" spans="1:8" x14ac:dyDescent="0.25">
      <c r="A75">
        <v>3.8849300000000002</v>
      </c>
      <c r="B75">
        <v>817.7867</v>
      </c>
      <c r="C75">
        <f t="shared" si="4"/>
        <v>1.934997257268946</v>
      </c>
      <c r="D75">
        <f t="shared" si="5"/>
        <v>2.3661393090263589E-3</v>
      </c>
      <c r="G75">
        <f t="shared" si="6"/>
        <v>-6.0464956356046011</v>
      </c>
      <c r="H75">
        <f t="shared" si="7"/>
        <v>-2.142370505522833</v>
      </c>
    </row>
    <row r="76" spans="1:8" x14ac:dyDescent="0.25">
      <c r="A76">
        <v>3.9408799999999999</v>
      </c>
      <c r="B76">
        <v>817.88075000000003</v>
      </c>
      <c r="C76">
        <f t="shared" si="4"/>
        <v>2.1251472587222504</v>
      </c>
      <c r="D76">
        <f t="shared" si="5"/>
        <v>2.5983583287933483E-3</v>
      </c>
      <c r="G76">
        <f t="shared" si="6"/>
        <v>-5.9528754453817676</v>
      </c>
      <c r="H76">
        <f t="shared" si="7"/>
        <v>-2.1425960881777097</v>
      </c>
    </row>
    <row r="77" spans="1:8" x14ac:dyDescent="0.25">
      <c r="A77">
        <v>3.9952800000000002</v>
      </c>
      <c r="B77">
        <v>818.02121</v>
      </c>
      <c r="C77">
        <f t="shared" si="4"/>
        <v>2.885331275918388</v>
      </c>
      <c r="D77">
        <f t="shared" si="5"/>
        <v>3.5272083909882825E-3</v>
      </c>
      <c r="G77">
        <f t="shared" si="6"/>
        <v>-5.6472485449858949</v>
      </c>
      <c r="H77">
        <f t="shared" si="7"/>
        <v>-2.1429329396722454</v>
      </c>
    </row>
    <row r="78" spans="1:8" x14ac:dyDescent="0.25">
      <c r="A78">
        <v>4.0445700000000002</v>
      </c>
      <c r="B78">
        <v>818.17993000000001</v>
      </c>
      <c r="C78">
        <f t="shared" si="4"/>
        <v>2.9622070312496009</v>
      </c>
      <c r="D78">
        <f t="shared" si="5"/>
        <v>3.6204836156878122E-3</v>
      </c>
      <c r="G78">
        <f t="shared" si="6"/>
        <v>-5.6211476665736697</v>
      </c>
      <c r="H78">
        <f t="shared" si="7"/>
        <v>-2.1433135140498476</v>
      </c>
    </row>
    <row r="79" spans="1:8" x14ac:dyDescent="0.25">
      <c r="A79">
        <v>4.0976800000000004</v>
      </c>
      <c r="B79">
        <v>818.32453999999996</v>
      </c>
      <c r="C79">
        <f t="shared" si="4"/>
        <v>2.99228214146141</v>
      </c>
      <c r="D79">
        <f t="shared" si="5"/>
        <v>3.6565958799932973E-3</v>
      </c>
      <c r="G79">
        <f t="shared" si="6"/>
        <v>-5.6112226518020867</v>
      </c>
      <c r="H79">
        <f t="shared" si="7"/>
        <v>-2.1436601928034436</v>
      </c>
    </row>
    <row r="80" spans="1:8" x14ac:dyDescent="0.25">
      <c r="A80">
        <v>4.1469300000000002</v>
      </c>
      <c r="B80">
        <v>818.48622</v>
      </c>
      <c r="C80">
        <f t="shared" si="4"/>
        <v>2.9856478673952558</v>
      </c>
      <c r="D80">
        <f t="shared" si="5"/>
        <v>3.6477680313240406E-3</v>
      </c>
      <c r="G80">
        <f t="shared" si="6"/>
        <v>-5.6136397966964431</v>
      </c>
      <c r="H80">
        <f t="shared" si="7"/>
        <v>-2.144047722916044</v>
      </c>
    </row>
    <row r="81" spans="1:8" x14ac:dyDescent="0.25">
      <c r="A81">
        <v>4.1966200000000002</v>
      </c>
      <c r="B81">
        <v>818.61994000000004</v>
      </c>
      <c r="C81">
        <f t="shared" si="4"/>
        <v>2.9608843537416267</v>
      </c>
      <c r="D81">
        <f t="shared" si="5"/>
        <v>3.6169218572193913E-3</v>
      </c>
      <c r="G81">
        <f t="shared" si="6"/>
        <v>-5.6221319305531576</v>
      </c>
      <c r="H81">
        <f t="shared" si="7"/>
        <v>-2.144368179075935</v>
      </c>
    </row>
    <row r="82" spans="1:8" x14ac:dyDescent="0.25">
      <c r="A82">
        <v>4.2468899999999996</v>
      </c>
      <c r="B82">
        <v>818.78219000000001</v>
      </c>
      <c r="C82">
        <f t="shared" si="4"/>
        <v>2.6144027433794812</v>
      </c>
      <c r="D82">
        <f t="shared" si="5"/>
        <v>3.1930381184518452E-3</v>
      </c>
      <c r="G82">
        <f t="shared" si="6"/>
        <v>-5.7467824271898884</v>
      </c>
      <c r="H82">
        <f t="shared" si="7"/>
        <v>-2.144756937604801</v>
      </c>
    </row>
    <row r="83" spans="1:8" x14ac:dyDescent="0.25">
      <c r="A83">
        <v>4.3015999999999996</v>
      </c>
      <c r="B83">
        <v>818.89440000000002</v>
      </c>
      <c r="C83">
        <f t="shared" si="4"/>
        <v>2.1638282774528972</v>
      </c>
      <c r="D83">
        <f t="shared" si="5"/>
        <v>2.6423776709828483E-3</v>
      </c>
      <c r="G83">
        <f t="shared" si="6"/>
        <v>-5.9360761342023682</v>
      </c>
      <c r="H83">
        <f t="shared" si="7"/>
        <v>-2.1450257537596871</v>
      </c>
    </row>
    <row r="84" spans="1:8" x14ac:dyDescent="0.25">
      <c r="A84">
        <v>4.3596300000000001</v>
      </c>
      <c r="B84">
        <v>819.02614000000005</v>
      </c>
      <c r="C84">
        <f t="shared" si="4"/>
        <v>2.7160274094510335</v>
      </c>
      <c r="D84">
        <f t="shared" si="5"/>
        <v>3.3161669412053603E-3</v>
      </c>
      <c r="G84">
        <f t="shared" si="6"/>
        <v>-5.7089456988251186</v>
      </c>
      <c r="H84">
        <f t="shared" si="7"/>
        <v>-2.1453413108839223</v>
      </c>
    </row>
    <row r="85" spans="1:8" x14ac:dyDescent="0.25">
      <c r="A85">
        <v>4.4139699999999999</v>
      </c>
      <c r="B85">
        <v>819.19960000000003</v>
      </c>
      <c r="C85">
        <f t="shared" si="4"/>
        <v>2.9275160301085235</v>
      </c>
      <c r="D85">
        <f t="shared" si="5"/>
        <v>3.5736297113774509E-3</v>
      </c>
      <c r="G85">
        <f t="shared" si="6"/>
        <v>-5.6341734738302325</v>
      </c>
      <c r="H85">
        <f t="shared" si="7"/>
        <v>-2.1457567240699391</v>
      </c>
    </row>
    <row r="86" spans="1:8" x14ac:dyDescent="0.25">
      <c r="A86">
        <v>4.4672400000000003</v>
      </c>
      <c r="B86">
        <v>819.34117000000003</v>
      </c>
      <c r="C86">
        <f t="shared" si="4"/>
        <v>2.8383713168680336</v>
      </c>
      <c r="D86">
        <f t="shared" si="5"/>
        <v>3.4642117603684358E-3</v>
      </c>
      <c r="G86">
        <f t="shared" si="6"/>
        <v>-5.6652701584043328</v>
      </c>
      <c r="H86">
        <f t="shared" si="7"/>
        <v>-2.1460957010684467</v>
      </c>
    </row>
    <row r="87" spans="1:8" x14ac:dyDescent="0.25">
      <c r="A87">
        <v>4.51884</v>
      </c>
      <c r="B87">
        <v>819.49725999999998</v>
      </c>
      <c r="C87">
        <f t="shared" si="4"/>
        <v>2.5328896604937858</v>
      </c>
      <c r="D87">
        <f t="shared" si="5"/>
        <v>3.0907847824821113E-3</v>
      </c>
      <c r="G87">
        <f t="shared" si="6"/>
        <v>-5.7793302454053466</v>
      </c>
      <c r="H87">
        <f t="shared" si="7"/>
        <v>-2.1464693783314792</v>
      </c>
    </row>
    <row r="88" spans="1:8" x14ac:dyDescent="0.25">
      <c r="A88">
        <v>4.5709200000000001</v>
      </c>
      <c r="B88">
        <v>819.60378000000003</v>
      </c>
      <c r="C88">
        <f t="shared" si="4"/>
        <v>2.26076555023963</v>
      </c>
      <c r="D88">
        <f t="shared" si="5"/>
        <v>2.7583639868518296E-3</v>
      </c>
      <c r="G88">
        <f t="shared" si="6"/>
        <v>-5.8931175333908046</v>
      </c>
      <c r="H88">
        <f t="shared" si="7"/>
        <v>-2.1467243456230167</v>
      </c>
    </row>
    <row r="89" spans="1:8" x14ac:dyDescent="0.25">
      <c r="A89">
        <v>4.6233399999999998</v>
      </c>
      <c r="B89">
        <v>819.73351000000002</v>
      </c>
      <c r="C89">
        <f t="shared" si="4"/>
        <v>2.4586327442223608</v>
      </c>
      <c r="D89">
        <f t="shared" si="5"/>
        <v>2.9993073532181948E-3</v>
      </c>
      <c r="G89">
        <f t="shared" si="6"/>
        <v>-5.8093738992320416</v>
      </c>
      <c r="H89">
        <f t="shared" si="7"/>
        <v>-2.1470348246829443</v>
      </c>
    </row>
    <row r="90" spans="1:8" x14ac:dyDescent="0.25">
      <c r="A90">
        <v>4.6738999999999997</v>
      </c>
      <c r="B90">
        <v>819.85697000000005</v>
      </c>
      <c r="C90">
        <f t="shared" si="4"/>
        <v>2.7722723218702034</v>
      </c>
      <c r="D90">
        <f t="shared" si="5"/>
        <v>3.3814097132945069E-3</v>
      </c>
      <c r="G90">
        <f t="shared" si="6"/>
        <v>-5.6894625814995825</v>
      </c>
      <c r="H90">
        <f t="shared" si="7"/>
        <v>-2.1473302531620533</v>
      </c>
    </row>
    <row r="91" spans="1:8" x14ac:dyDescent="0.25">
      <c r="A91">
        <v>4.7242499999999996</v>
      </c>
      <c r="B91">
        <v>820.01325999999995</v>
      </c>
      <c r="C91">
        <f t="shared" si="4"/>
        <v>3.0624521805659328</v>
      </c>
      <c r="D91">
        <f t="shared" si="5"/>
        <v>3.7346373893587196E-3</v>
      </c>
      <c r="G91">
        <f t="shared" si="6"/>
        <v>-5.5901045496194071</v>
      </c>
      <c r="H91">
        <f t="shared" si="7"/>
        <v>-2.147704178224759</v>
      </c>
    </row>
    <row r="92" spans="1:8" x14ac:dyDescent="0.25">
      <c r="A92">
        <v>4.7784599999999999</v>
      </c>
      <c r="B92">
        <v>820.17718000000002</v>
      </c>
      <c r="C92">
        <f t="shared" si="4"/>
        <v>2.9500684618903845</v>
      </c>
      <c r="D92">
        <f t="shared" si="5"/>
        <v>3.5968672792022626E-3</v>
      </c>
      <c r="G92">
        <f t="shared" si="6"/>
        <v>-5.6276920125856753</v>
      </c>
      <c r="H92">
        <f t="shared" si="7"/>
        <v>-2.1480962829960322</v>
      </c>
    </row>
    <row r="93" spans="1:8" x14ac:dyDescent="0.25">
      <c r="A93">
        <v>4.8338000000000001</v>
      </c>
      <c r="B93">
        <v>820.33644000000004</v>
      </c>
      <c r="C93">
        <f t="shared" si="4"/>
        <v>2.6073092081687954</v>
      </c>
      <c r="D93">
        <f t="shared" si="5"/>
        <v>3.1783413256258556E-3</v>
      </c>
      <c r="G93">
        <f t="shared" si="6"/>
        <v>-5.7513958139835566</v>
      </c>
      <c r="H93">
        <f t="shared" si="7"/>
        <v>-2.1484771671762077</v>
      </c>
    </row>
    <row r="94" spans="1:8" x14ac:dyDescent="0.25">
      <c r="A94">
        <v>4.8901000000000003</v>
      </c>
      <c r="B94">
        <v>820.46825999999999</v>
      </c>
      <c r="C94">
        <f t="shared" si="4"/>
        <v>2.1282891822442487</v>
      </c>
      <c r="D94">
        <f t="shared" si="5"/>
        <v>2.5939933157734202E-3</v>
      </c>
      <c r="G94">
        <f t="shared" si="6"/>
        <v>-5.95455676989405</v>
      </c>
      <c r="H94">
        <f t="shared" si="7"/>
        <v>-2.1487923713251527</v>
      </c>
    </row>
    <row r="95" spans="1:8" x14ac:dyDescent="0.25">
      <c r="A95">
        <v>4.9466700000000001</v>
      </c>
      <c r="B95">
        <v>820.57665999999995</v>
      </c>
      <c r="C95">
        <f t="shared" si="4"/>
        <v>5.1828417233035329E-2</v>
      </c>
      <c r="D95">
        <f t="shared" si="5"/>
        <v>6.3160969303020795E-5</v>
      </c>
      <c r="G95">
        <f t="shared" si="6"/>
        <v>-9.6698240219083242</v>
      </c>
      <c r="H95">
        <f t="shared" si="7"/>
        <v>-2.1490515370204646</v>
      </c>
    </row>
    <row r="96" spans="1:8" x14ac:dyDescent="0.25">
      <c r="A96">
        <v>4.9975699999999996</v>
      </c>
      <c r="B96">
        <v>820.47383000000002</v>
      </c>
      <c r="C96">
        <f t="shared" si="4"/>
        <v>165.88465775966458</v>
      </c>
      <c r="D96">
        <f t="shared" si="5"/>
        <v>0.20218153424791691</v>
      </c>
      <c r="G96">
        <f t="shared" si="6"/>
        <v>-1.5985893007603527</v>
      </c>
      <c r="H96">
        <f t="shared" si="7"/>
        <v>-2.1488056890528653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95B5-2668-4F0A-9C0A-BEA770F72E72}">
  <dimension ref="A1:H96"/>
  <sheetViews>
    <sheetView workbookViewId="0">
      <selection activeCell="M81" sqref="M81"/>
    </sheetView>
  </sheetViews>
  <sheetFormatPr defaultRowHeight="15" x14ac:dyDescent="0.25"/>
  <cols>
    <col min="2" max="2" width="18.85546875" customWidth="1"/>
    <col min="4" max="4" width="14.42578125" customWidth="1"/>
    <col min="7" max="7" width="17" customWidth="1"/>
    <col min="8" max="8" width="16.8554687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 s="5">
        <v>9.9999999999999995E-7</v>
      </c>
      <c r="B2">
        <v>2296.3501299999998</v>
      </c>
    </row>
    <row r="3" spans="1:8" x14ac:dyDescent="0.25">
      <c r="A3">
        <v>5.4330000000000003E-2</v>
      </c>
      <c r="B3">
        <v>2297.2514299999998</v>
      </c>
      <c r="C3">
        <f>(B4-B2)/(A4-A2)</f>
        <v>14.688284337769836</v>
      </c>
      <c r="D3">
        <f>(1/B3)*C3</f>
        <v>6.3938514286918241E-3</v>
      </c>
      <c r="G3">
        <f>LN(D3)</f>
        <v>-5.0524184646651484</v>
      </c>
      <c r="H3">
        <f>LN((0.0125)/((0.0000008*B3)+(0.0000000245*B3^2)))</f>
        <v>-2.3504851269711762</v>
      </c>
    </row>
    <row r="4" spans="1:8" x14ac:dyDescent="0.25">
      <c r="A4">
        <v>0.10399</v>
      </c>
      <c r="B4">
        <v>2297.8775500000002</v>
      </c>
      <c r="C4">
        <f t="shared" ref="C4:C67" si="0">(B5-B3)/(A5-A3)</f>
        <v>11.875820895524999</v>
      </c>
      <c r="D4">
        <f t="shared" ref="D4:D67" si="1">(1/B4)*C4</f>
        <v>5.1681695987347096E-3</v>
      </c>
      <c r="G4">
        <f t="shared" ref="G4:G67" si="2">LN(D4)</f>
        <v>-5.2652366959476762</v>
      </c>
      <c r="H4">
        <f t="shared" ref="H4:H67" si="3">LN((0.0125)/((0.0000008*B4)+(0.0000000245*B4^2)))</f>
        <v>-2.3510263375739497</v>
      </c>
    </row>
    <row r="5" spans="1:8" x14ac:dyDescent="0.25">
      <c r="A5">
        <v>0.15483</v>
      </c>
      <c r="B5">
        <v>2298.4449500000001</v>
      </c>
      <c r="C5">
        <f t="shared" si="0"/>
        <v>11.89798513301932</v>
      </c>
      <c r="D5">
        <f t="shared" si="1"/>
        <v>5.1765369159784838E-3</v>
      </c>
      <c r="G5">
        <f t="shared" si="2"/>
        <v>-5.2636189953282111</v>
      </c>
      <c r="H5">
        <f t="shared" si="3"/>
        <v>-2.3515166648443482</v>
      </c>
    </row>
    <row r="6" spans="1:8" x14ac:dyDescent="0.25">
      <c r="A6">
        <v>0.20623</v>
      </c>
      <c r="B6">
        <v>2299.0940000000001</v>
      </c>
      <c r="C6">
        <f t="shared" si="0"/>
        <v>12.130285826156364</v>
      </c>
      <c r="D6">
        <f t="shared" si="1"/>
        <v>5.276115646492211E-3</v>
      </c>
      <c r="G6">
        <f t="shared" si="2"/>
        <v>-5.2445651250169893</v>
      </c>
      <c r="H6">
        <f t="shared" si="3"/>
        <v>-2.3520774038235275</v>
      </c>
    </row>
    <row r="7" spans="1:8" x14ac:dyDescent="0.25">
      <c r="A7">
        <v>0.25699</v>
      </c>
      <c r="B7">
        <v>2299.6841800000002</v>
      </c>
      <c r="C7">
        <f t="shared" si="0"/>
        <v>11.223361880104104</v>
      </c>
      <c r="D7">
        <f t="shared" si="1"/>
        <v>4.8803926981417526E-3</v>
      </c>
      <c r="G7">
        <f t="shared" si="2"/>
        <v>-5.3225295914240061</v>
      </c>
      <c r="H7">
        <f t="shared" si="3"/>
        <v>-2.3525871463285779</v>
      </c>
    </row>
    <row r="8" spans="1:8" x14ac:dyDescent="0.25">
      <c r="A8">
        <v>0.30664999999999998</v>
      </c>
      <c r="B8">
        <v>2300.2210500000001</v>
      </c>
      <c r="C8">
        <f t="shared" si="0"/>
        <v>10.310688927268943</v>
      </c>
      <c r="D8">
        <f t="shared" si="1"/>
        <v>4.4824774241888372E-3</v>
      </c>
      <c r="G8">
        <f t="shared" si="2"/>
        <v>-5.4075793889307224</v>
      </c>
      <c r="H8">
        <f t="shared" si="3"/>
        <v>-2.353050731797496</v>
      </c>
    </row>
    <row r="9" spans="1:8" x14ac:dyDescent="0.25">
      <c r="A9">
        <v>0.36120999999999998</v>
      </c>
      <c r="B9">
        <v>2300.7587600000002</v>
      </c>
      <c r="C9">
        <f t="shared" si="0"/>
        <v>9.7753848973616932</v>
      </c>
      <c r="D9">
        <f t="shared" si="1"/>
        <v>4.248765697348336E-3</v>
      </c>
      <c r="G9">
        <f t="shared" si="2"/>
        <v>-5.4611267623804061</v>
      </c>
      <c r="H9">
        <f t="shared" si="3"/>
        <v>-2.3535149349152067</v>
      </c>
    </row>
    <row r="10" spans="1:8" x14ac:dyDescent="0.25">
      <c r="A10">
        <v>0.41576999999999997</v>
      </c>
      <c r="B10">
        <v>2301.2877400000002</v>
      </c>
      <c r="C10">
        <f t="shared" si="0"/>
        <v>9.5805807622476031</v>
      </c>
      <c r="D10">
        <f t="shared" si="1"/>
        <v>4.1631390093998426E-3</v>
      </c>
      <c r="G10">
        <f t="shared" si="2"/>
        <v>-5.4814859196861807</v>
      </c>
      <c r="H10">
        <f t="shared" si="3"/>
        <v>-2.3539714963414986</v>
      </c>
    </row>
    <row r="11" spans="1:8" x14ac:dyDescent="0.25">
      <c r="A11">
        <v>0.47141</v>
      </c>
      <c r="B11">
        <v>2301.8145399999999</v>
      </c>
      <c r="C11">
        <f t="shared" si="0"/>
        <v>9.6170622193698048</v>
      </c>
      <c r="D11">
        <f t="shared" si="1"/>
        <v>4.1780352205828906E-3</v>
      </c>
      <c r="G11">
        <f t="shared" si="2"/>
        <v>-5.4779141858730291</v>
      </c>
      <c r="H11">
        <f t="shared" si="3"/>
        <v>-2.3544260726524517</v>
      </c>
    </row>
    <row r="12" spans="1:8" x14ac:dyDescent="0.25">
      <c r="A12">
        <v>0.52490000000000003</v>
      </c>
      <c r="B12">
        <v>2302.33725</v>
      </c>
      <c r="C12">
        <f t="shared" si="0"/>
        <v>10.359372044639244</v>
      </c>
      <c r="D12">
        <f t="shared" si="1"/>
        <v>4.4995024272135821E-3</v>
      </c>
      <c r="G12">
        <f t="shared" si="2"/>
        <v>-5.4037884600496824</v>
      </c>
      <c r="H12">
        <f t="shared" si="3"/>
        <v>-2.3548770175961535</v>
      </c>
    </row>
    <row r="13" spans="1:8" x14ac:dyDescent="0.25">
      <c r="A13">
        <v>0.57715000000000005</v>
      </c>
      <c r="B13">
        <v>2302.90994</v>
      </c>
      <c r="C13">
        <f t="shared" si="0"/>
        <v>10.78992159112453</v>
      </c>
      <c r="D13">
        <f t="shared" si="1"/>
        <v>4.6853424025450731E-3</v>
      </c>
      <c r="G13">
        <f t="shared" si="2"/>
        <v>-5.3633162811074477</v>
      </c>
      <c r="H13">
        <f t="shared" si="3"/>
        <v>-2.3553709638741065</v>
      </c>
    </row>
    <row r="14" spans="1:8" x14ac:dyDescent="0.25">
      <c r="A14">
        <v>0.62948000000000004</v>
      </c>
      <c r="B14">
        <v>2303.4656599999998</v>
      </c>
      <c r="C14">
        <f t="shared" si="0"/>
        <v>10.480423680727492</v>
      </c>
      <c r="D14">
        <f t="shared" si="1"/>
        <v>4.5498501943056933E-3</v>
      </c>
      <c r="G14">
        <f t="shared" si="2"/>
        <v>-5.3926609708897146</v>
      </c>
      <c r="H14">
        <f t="shared" si="3"/>
        <v>-2.355850156892616</v>
      </c>
    </row>
    <row r="15" spans="1:8" x14ac:dyDescent="0.25">
      <c r="A15">
        <v>0.68289</v>
      </c>
      <c r="B15">
        <v>2304.0181400000001</v>
      </c>
      <c r="C15">
        <f t="shared" si="0"/>
        <v>10.351305334847737</v>
      </c>
      <c r="D15">
        <f t="shared" si="1"/>
        <v>4.4927186792234793E-3</v>
      </c>
      <c r="G15">
        <f t="shared" si="2"/>
        <v>-5.4052972639807102</v>
      </c>
      <c r="H15">
        <f t="shared" si="3"/>
        <v>-2.3563264422950967</v>
      </c>
    </row>
    <row r="16" spans="1:8" x14ac:dyDescent="0.25">
      <c r="A16">
        <v>0.73519999999999996</v>
      </c>
      <c r="B16">
        <v>2304.56</v>
      </c>
      <c r="C16">
        <f t="shared" si="0"/>
        <v>10.586931041217843</v>
      </c>
      <c r="D16">
        <f t="shared" si="1"/>
        <v>4.593905579033674E-3</v>
      </c>
      <c r="G16">
        <f t="shared" si="2"/>
        <v>-5.3830247280318746</v>
      </c>
      <c r="H16">
        <f t="shared" si="3"/>
        <v>-2.35679346218779</v>
      </c>
    </row>
    <row r="17" spans="1:8" x14ac:dyDescent="0.25">
      <c r="A17">
        <v>0.78527000000000002</v>
      </c>
      <c r="B17">
        <v>2305.10203</v>
      </c>
      <c r="C17">
        <f t="shared" si="0"/>
        <v>10.97843719089885</v>
      </c>
      <c r="D17">
        <f t="shared" si="1"/>
        <v>4.7626686576206995E-3</v>
      </c>
      <c r="G17">
        <f t="shared" si="2"/>
        <v>-5.3469471254827292</v>
      </c>
      <c r="H17">
        <f t="shared" si="3"/>
        <v>-2.3572605195155472</v>
      </c>
    </row>
    <row r="18" spans="1:8" x14ac:dyDescent="0.25">
      <c r="A18">
        <v>0.83630000000000004</v>
      </c>
      <c r="B18">
        <v>2305.6699199999998</v>
      </c>
      <c r="C18">
        <f t="shared" si="0"/>
        <v>10.567938931297922</v>
      </c>
      <c r="D18">
        <f t="shared" si="1"/>
        <v>4.5834569986053873E-3</v>
      </c>
      <c r="G18">
        <f t="shared" si="2"/>
        <v>-5.3853017623877584</v>
      </c>
      <c r="H18">
        <f t="shared" si="3"/>
        <v>-2.3577497429532541</v>
      </c>
    </row>
    <row r="19" spans="1:8" x14ac:dyDescent="0.25">
      <c r="A19">
        <v>0.89007000000000003</v>
      </c>
      <c r="B19">
        <v>2306.20955</v>
      </c>
      <c r="C19">
        <f t="shared" si="0"/>
        <v>10.622652582160491</v>
      </c>
      <c r="D19">
        <f t="shared" si="1"/>
        <v>4.6061090078134883E-3</v>
      </c>
      <c r="G19">
        <f t="shared" si="2"/>
        <v>-5.3803718113822558</v>
      </c>
      <c r="H19">
        <f t="shared" si="3"/>
        <v>-2.3582145102230561</v>
      </c>
    </row>
    <row r="20" spans="1:8" x14ac:dyDescent="0.25">
      <c r="A20">
        <v>0.93854000000000004</v>
      </c>
      <c r="B20">
        <v>2306.7559799999999</v>
      </c>
      <c r="C20">
        <f t="shared" si="0"/>
        <v>10.659570274001403</v>
      </c>
      <c r="D20">
        <f t="shared" si="1"/>
        <v>4.6210220614672053E-3</v>
      </c>
      <c r="G20">
        <f t="shared" si="2"/>
        <v>-5.3771393729294239</v>
      </c>
      <c r="H20">
        <f t="shared" si="3"/>
        <v>-2.3586850240966024</v>
      </c>
    </row>
    <row r="21" spans="1:8" x14ac:dyDescent="0.25">
      <c r="A21">
        <v>0.99153000000000002</v>
      </c>
      <c r="B21">
        <v>2307.2910700000002</v>
      </c>
      <c r="C21">
        <f t="shared" si="0"/>
        <v>9.7448144104823236</v>
      </c>
      <c r="D21">
        <f t="shared" si="1"/>
        <v>4.2234872475289051E-3</v>
      </c>
      <c r="G21">
        <f t="shared" si="2"/>
        <v>-5.4670941302096141</v>
      </c>
      <c r="H21">
        <f t="shared" si="3"/>
        <v>-2.3591456661987902</v>
      </c>
    </row>
    <row r="22" spans="1:8" x14ac:dyDescent="0.25">
      <c r="A22">
        <v>1.0484599999999999</v>
      </c>
      <c r="B22">
        <v>2307.8271300000001</v>
      </c>
      <c r="C22">
        <f t="shared" si="0"/>
        <v>9.5698639816263196</v>
      </c>
      <c r="D22">
        <f t="shared" si="1"/>
        <v>4.1466987961209728E-3</v>
      </c>
      <c r="G22">
        <f t="shared" si="2"/>
        <v>-5.4854427321085462</v>
      </c>
      <c r="H22">
        <f t="shared" si="3"/>
        <v>-2.3596070369784168</v>
      </c>
    </row>
    <row r="23" spans="1:8" x14ac:dyDescent="0.25">
      <c r="A23">
        <v>1.1047499999999999</v>
      </c>
      <c r="B23">
        <v>2308.3745699999999</v>
      </c>
      <c r="C23">
        <f t="shared" si="0"/>
        <v>9.9960184598675781</v>
      </c>
      <c r="D23">
        <f t="shared" si="1"/>
        <v>4.3303277508673901E-3</v>
      </c>
      <c r="G23">
        <f t="shared" si="2"/>
        <v>-5.4421120467913449</v>
      </c>
      <c r="H23">
        <f t="shared" si="3"/>
        <v>-2.3600780923587026</v>
      </c>
    </row>
    <row r="24" spans="1:8" x14ac:dyDescent="0.25">
      <c r="A24">
        <v>1.1589700000000001</v>
      </c>
      <c r="B24">
        <v>2308.9317900000001</v>
      </c>
      <c r="C24">
        <f t="shared" si="0"/>
        <v>10.287726728662063</v>
      </c>
      <c r="D24">
        <f t="shared" si="1"/>
        <v>4.4556217612050216E-3</v>
      </c>
      <c r="G24">
        <f t="shared" si="2"/>
        <v>-5.4135886629929066</v>
      </c>
      <c r="H24">
        <f t="shared" si="3"/>
        <v>-2.3605574492140882</v>
      </c>
    </row>
    <row r="25" spans="1:8" x14ac:dyDescent="0.25">
      <c r="A25">
        <v>1.21336</v>
      </c>
      <c r="B25">
        <v>2309.4919199999999</v>
      </c>
      <c r="C25">
        <f t="shared" si="0"/>
        <v>10.131795869222945</v>
      </c>
      <c r="D25">
        <f t="shared" si="1"/>
        <v>4.3870237351698316E-3</v>
      </c>
      <c r="G25">
        <f t="shared" si="2"/>
        <v>-5.429104246470815</v>
      </c>
      <c r="H25">
        <f t="shared" si="3"/>
        <v>-2.3610391936696487</v>
      </c>
    </row>
    <row r="26" spans="1:8" x14ac:dyDescent="0.25">
      <c r="A26">
        <v>1.26694</v>
      </c>
      <c r="B26">
        <v>2310.0257200000001</v>
      </c>
      <c r="C26">
        <f t="shared" si="0"/>
        <v>9.8243916189056097</v>
      </c>
      <c r="D26">
        <f t="shared" si="1"/>
        <v>4.2529360317709406E-3</v>
      </c>
      <c r="G26">
        <f t="shared" si="2"/>
        <v>-5.4601457035547805</v>
      </c>
      <c r="H26">
        <f t="shared" si="3"/>
        <v>-2.3614981848249275</v>
      </c>
    </row>
    <row r="27" spans="1:8" x14ac:dyDescent="0.25">
      <c r="A27">
        <v>1.31979</v>
      </c>
      <c r="B27">
        <v>2310.5375300000001</v>
      </c>
      <c r="C27">
        <f t="shared" si="0"/>
        <v>10.306763990264622</v>
      </c>
      <c r="D27">
        <f t="shared" si="1"/>
        <v>4.4607645867862714E-3</v>
      </c>
      <c r="G27">
        <f t="shared" si="2"/>
        <v>-5.4124350956280942</v>
      </c>
      <c r="H27">
        <f t="shared" si="3"/>
        <v>-2.3619381688462555</v>
      </c>
    </row>
    <row r="28" spans="1:8" x14ac:dyDescent="0.25">
      <c r="A28">
        <v>1.3696900000000001</v>
      </c>
      <c r="B28">
        <v>2311.0847399999998</v>
      </c>
      <c r="C28">
        <f t="shared" si="0"/>
        <v>10.676543454563204</v>
      </c>
      <c r="D28">
        <f t="shared" si="1"/>
        <v>4.619710939099189E-3</v>
      </c>
      <c r="G28">
        <f t="shared" si="2"/>
        <v>-5.3774231431404527</v>
      </c>
      <c r="H28">
        <f t="shared" si="3"/>
        <v>-2.362408477883609</v>
      </c>
    </row>
    <row r="29" spans="1:8" x14ac:dyDescent="0.25">
      <c r="A29">
        <v>1.4207000000000001</v>
      </c>
      <c r="B29">
        <v>2311.6149</v>
      </c>
      <c r="C29">
        <f t="shared" si="0"/>
        <v>9.7818910854175698</v>
      </c>
      <c r="D29">
        <f t="shared" si="1"/>
        <v>4.2316265937797724E-3</v>
      </c>
      <c r="G29">
        <f t="shared" si="2"/>
        <v>-5.4651688223029717</v>
      </c>
      <c r="H29">
        <f t="shared" si="3"/>
        <v>-2.3628640275445045</v>
      </c>
    </row>
    <row r="30" spans="1:8" x14ac:dyDescent="0.25">
      <c r="A30">
        <v>1.4769300000000001</v>
      </c>
      <c r="B30">
        <v>2312.13375</v>
      </c>
      <c r="C30">
        <f t="shared" si="0"/>
        <v>9.199270527534086</v>
      </c>
      <c r="D30">
        <f t="shared" si="1"/>
        <v>3.9786930697820085E-3</v>
      </c>
      <c r="G30">
        <f t="shared" si="2"/>
        <v>-5.5268018880391097</v>
      </c>
      <c r="H30">
        <f t="shared" si="3"/>
        <v>-2.3633097584330152</v>
      </c>
    </row>
    <row r="31" spans="1:8" x14ac:dyDescent="0.25">
      <c r="A31">
        <v>1.53311</v>
      </c>
      <c r="B31">
        <v>2312.6489900000001</v>
      </c>
      <c r="C31">
        <f t="shared" si="0"/>
        <v>9.687408759125006</v>
      </c>
      <c r="D31">
        <f t="shared" si="1"/>
        <v>4.1888798520717165E-3</v>
      </c>
      <c r="G31">
        <f t="shared" si="2"/>
        <v>-5.4753219191970777</v>
      </c>
      <c r="H31">
        <f t="shared" si="3"/>
        <v>-2.3637522897752947</v>
      </c>
    </row>
    <row r="32" spans="1:8" x14ac:dyDescent="0.25">
      <c r="A32">
        <v>1.58653</v>
      </c>
      <c r="B32">
        <v>2313.1954900000001</v>
      </c>
      <c r="C32">
        <f t="shared" si="0"/>
        <v>9.8421389982576368</v>
      </c>
      <c r="D32">
        <f t="shared" si="1"/>
        <v>4.2547804717783001E-3</v>
      </c>
      <c r="G32">
        <f t="shared" si="2"/>
        <v>-5.4597121112893392</v>
      </c>
      <c r="H32">
        <f t="shared" si="3"/>
        <v>-2.3642215628395049</v>
      </c>
    </row>
    <row r="33" spans="1:8" x14ac:dyDescent="0.25">
      <c r="A33">
        <v>1.64232</v>
      </c>
      <c r="B33">
        <v>2313.7238499999999</v>
      </c>
      <c r="C33">
        <f t="shared" si="0"/>
        <v>9.601592531576328</v>
      </c>
      <c r="D33">
        <f t="shared" si="1"/>
        <v>4.1498437817358057E-3</v>
      </c>
      <c r="G33">
        <f t="shared" si="2"/>
        <v>-5.4846845884032716</v>
      </c>
      <c r="H33">
        <f t="shared" si="3"/>
        <v>-2.3646751546328706</v>
      </c>
    </row>
    <row r="34" spans="1:8" x14ac:dyDescent="0.25">
      <c r="A34">
        <v>1.6957899999999999</v>
      </c>
      <c r="B34">
        <v>2314.2445600000001</v>
      </c>
      <c r="C34">
        <f t="shared" si="0"/>
        <v>9.4469010175794317</v>
      </c>
      <c r="D34">
        <f t="shared" si="1"/>
        <v>4.0820668570911243E-3</v>
      </c>
      <c r="G34">
        <f t="shared" si="2"/>
        <v>-5.5011518362153513</v>
      </c>
      <c r="H34">
        <f t="shared" si="3"/>
        <v>-2.3651220783458173</v>
      </c>
    </row>
    <row r="35" spans="1:8" x14ac:dyDescent="0.25">
      <c r="A35">
        <v>1.7504200000000001</v>
      </c>
      <c r="B35">
        <v>2314.7450600000002</v>
      </c>
      <c r="C35">
        <f t="shared" si="0"/>
        <v>9.5894883720934736</v>
      </c>
      <c r="D35">
        <f t="shared" si="1"/>
        <v>4.1427838157233063E-3</v>
      </c>
      <c r="G35">
        <f t="shared" si="2"/>
        <v>-5.4863872978606123</v>
      </c>
      <c r="H35">
        <f t="shared" si="3"/>
        <v>-2.3655515617655283</v>
      </c>
    </row>
    <row r="36" spans="1:8" x14ac:dyDescent="0.25">
      <c r="A36">
        <v>1.8032900000000001</v>
      </c>
      <c r="B36">
        <v>2315.2754300000001</v>
      </c>
      <c r="C36">
        <f t="shared" si="0"/>
        <v>10.19855282199312</v>
      </c>
      <c r="D36">
        <f t="shared" si="1"/>
        <v>4.4048983070636739E-3</v>
      </c>
      <c r="G36">
        <f t="shared" si="2"/>
        <v>-5.425038105657598</v>
      </c>
      <c r="H36">
        <f t="shared" si="3"/>
        <v>-2.3660065762620124</v>
      </c>
    </row>
    <row r="37" spans="1:8" x14ac:dyDescent="0.25">
      <c r="A37">
        <v>1.8540700000000001</v>
      </c>
      <c r="B37">
        <v>2315.8021399999998</v>
      </c>
      <c r="C37">
        <f t="shared" si="0"/>
        <v>10.328720756593921</v>
      </c>
      <c r="D37">
        <f t="shared" si="1"/>
        <v>4.4601050228729481E-3</v>
      </c>
      <c r="G37">
        <f t="shared" si="2"/>
        <v>-5.4125829654980473</v>
      </c>
      <c r="H37">
        <f t="shared" si="3"/>
        <v>-2.3664583483431474</v>
      </c>
    </row>
    <row r="38" spans="1:8" x14ac:dyDescent="0.25">
      <c r="A38">
        <v>1.90374</v>
      </c>
      <c r="B38">
        <v>2316.31295</v>
      </c>
      <c r="C38">
        <f t="shared" si="0"/>
        <v>9.6612903225846409</v>
      </c>
      <c r="D38">
        <f t="shared" si="1"/>
        <v>4.1709779857616565E-3</v>
      </c>
      <c r="G38">
        <f t="shared" si="2"/>
        <v>-5.479604741709414</v>
      </c>
      <c r="H38">
        <f t="shared" si="3"/>
        <v>-2.3668963851466192</v>
      </c>
    </row>
    <row r="39" spans="1:8" x14ac:dyDescent="0.25">
      <c r="A39">
        <v>1.9582299999999999</v>
      </c>
      <c r="B39">
        <v>2316.8084600000002</v>
      </c>
      <c r="C39">
        <f t="shared" si="0"/>
        <v>9.7176887018073703</v>
      </c>
      <c r="D39">
        <f t="shared" si="1"/>
        <v>4.1944290473660342E-3</v>
      </c>
      <c r="G39">
        <f t="shared" si="2"/>
        <v>-5.473998051456701</v>
      </c>
      <c r="H39">
        <f t="shared" si="3"/>
        <v>-2.3673212100284533</v>
      </c>
    </row>
    <row r="40" spans="1:8" x14ac:dyDescent="0.25">
      <c r="A40">
        <v>2.00827</v>
      </c>
      <c r="B40">
        <v>2317.3287399999999</v>
      </c>
      <c r="C40">
        <f t="shared" si="0"/>
        <v>9.408389136901171</v>
      </c>
      <c r="D40">
        <f t="shared" si="1"/>
        <v>4.0600148673343482E-3</v>
      </c>
      <c r="G40">
        <f t="shared" si="2"/>
        <v>-5.5065686434701888</v>
      </c>
      <c r="H40">
        <f t="shared" si="3"/>
        <v>-2.3677671743383262</v>
      </c>
    </row>
    <row r="41" spans="1:8" x14ac:dyDescent="0.25">
      <c r="A41">
        <v>2.06575</v>
      </c>
      <c r="B41">
        <v>2317.8200499999998</v>
      </c>
      <c r="C41">
        <f t="shared" si="0"/>
        <v>8.838062406082841</v>
      </c>
      <c r="D41">
        <f t="shared" si="1"/>
        <v>3.8130925677698066E-3</v>
      </c>
      <c r="G41">
        <f t="shared" si="2"/>
        <v>-5.5693147215144743</v>
      </c>
      <c r="H41">
        <f t="shared" si="3"/>
        <v>-2.3681882153859917</v>
      </c>
    </row>
    <row r="42" spans="1:8" x14ac:dyDescent="0.25">
      <c r="A42">
        <v>2.1214</v>
      </c>
      <c r="B42">
        <v>2318.3285900000001</v>
      </c>
      <c r="C42">
        <f t="shared" si="0"/>
        <v>9.7297730055580942</v>
      </c>
      <c r="D42">
        <f t="shared" si="1"/>
        <v>4.1968912636142289E-3</v>
      </c>
      <c r="G42">
        <f t="shared" si="2"/>
        <v>-5.4734112030877649</v>
      </c>
      <c r="H42">
        <f t="shared" si="3"/>
        <v>-2.3686239287965973</v>
      </c>
    </row>
    <row r="43" spans="1:8" x14ac:dyDescent="0.25">
      <c r="A43">
        <v>2.1719200000000001</v>
      </c>
      <c r="B43">
        <v>2318.8530599999999</v>
      </c>
      <c r="C43">
        <f t="shared" si="0"/>
        <v>10.024735322424123</v>
      </c>
      <c r="D43">
        <f t="shared" si="1"/>
        <v>4.3231438400948624E-3</v>
      </c>
      <c r="G43">
        <f t="shared" si="2"/>
        <v>-5.4437724006383252</v>
      </c>
      <c r="H43">
        <f t="shared" si="3"/>
        <v>-2.3690731915039032</v>
      </c>
    </row>
    <row r="44" spans="1:8" x14ac:dyDescent="0.25">
      <c r="A44">
        <v>2.2252999999999998</v>
      </c>
      <c r="B44">
        <v>2319.3701599999999</v>
      </c>
      <c r="C44">
        <f t="shared" si="0"/>
        <v>9.6315992664800589</v>
      </c>
      <c r="D44">
        <f t="shared" si="1"/>
        <v>4.1526787886587537E-3</v>
      </c>
      <c r="G44">
        <f t="shared" si="2"/>
        <v>-5.4840016617363228</v>
      </c>
      <c r="H44">
        <f t="shared" si="3"/>
        <v>-2.3695160422611479</v>
      </c>
    </row>
    <row r="45" spans="1:8" x14ac:dyDescent="0.25">
      <c r="A45">
        <v>2.2755299999999998</v>
      </c>
      <c r="B45">
        <v>2319.8509899999999</v>
      </c>
      <c r="C45">
        <f t="shared" si="0"/>
        <v>9.5888625592422407</v>
      </c>
      <c r="D45">
        <f t="shared" si="1"/>
        <v>4.1333958950709329E-3</v>
      </c>
      <c r="G45">
        <f t="shared" si="2"/>
        <v>-5.4886559592495443</v>
      </c>
      <c r="H45">
        <f t="shared" si="3"/>
        <v>-2.3699277429788488</v>
      </c>
    </row>
    <row r="46" spans="1:8" x14ac:dyDescent="0.25">
      <c r="A46">
        <v>2.3265799999999999</v>
      </c>
      <c r="B46">
        <v>2320.34132</v>
      </c>
      <c r="C46">
        <f t="shared" si="0"/>
        <v>10.032508974871957</v>
      </c>
      <c r="D46">
        <f t="shared" si="1"/>
        <v>4.3237212079091699E-3</v>
      </c>
      <c r="G46">
        <f t="shared" si="2"/>
        <v>-5.4436388567904777</v>
      </c>
      <c r="H46">
        <f t="shared" si="3"/>
        <v>-2.3703474906115929</v>
      </c>
    </row>
    <row r="47" spans="1:8" x14ac:dyDescent="0.25">
      <c r="A47">
        <v>2.37581</v>
      </c>
      <c r="B47">
        <v>2320.8570500000001</v>
      </c>
      <c r="C47">
        <f t="shared" si="0"/>
        <v>9.9264223722294656</v>
      </c>
      <c r="D47">
        <f t="shared" si="1"/>
        <v>4.2770503130425313E-3</v>
      </c>
      <c r="G47">
        <f t="shared" si="2"/>
        <v>-5.4544916861772528</v>
      </c>
      <c r="H47">
        <f t="shared" si="3"/>
        <v>-2.3707888869059053</v>
      </c>
    </row>
    <row r="48" spans="1:8" x14ac:dyDescent="0.25">
      <c r="A48">
        <v>2.4302800000000002</v>
      </c>
      <c r="B48">
        <v>2321.3706900000002</v>
      </c>
      <c r="C48">
        <f t="shared" si="0"/>
        <v>9.3868748838047278</v>
      </c>
      <c r="D48">
        <f t="shared" si="1"/>
        <v>4.043677696216939E-3</v>
      </c>
      <c r="G48">
        <f t="shared" si="2"/>
        <v>-5.5106006802540382</v>
      </c>
      <c r="H48">
        <f t="shared" si="3"/>
        <v>-2.3712283976307655</v>
      </c>
    </row>
    <row r="49" spans="1:8" x14ac:dyDescent="0.25">
      <c r="A49">
        <v>2.48339</v>
      </c>
      <c r="B49">
        <v>2321.8668899999998</v>
      </c>
      <c r="C49">
        <f t="shared" si="0"/>
        <v>9.395960154951398</v>
      </c>
      <c r="D49">
        <f t="shared" si="1"/>
        <v>4.0467264490564306E-3</v>
      </c>
      <c r="G49">
        <f t="shared" si="2"/>
        <v>-5.5098470088850782</v>
      </c>
      <c r="H49">
        <f t="shared" si="3"/>
        <v>-2.3716528936157379</v>
      </c>
    </row>
    <row r="50" spans="1:8" x14ac:dyDescent="0.25">
      <c r="A50">
        <v>2.5387</v>
      </c>
      <c r="B50">
        <v>2322.3894</v>
      </c>
      <c r="C50">
        <f t="shared" si="0"/>
        <v>9.7270535879846864</v>
      </c>
      <c r="D50">
        <f t="shared" si="1"/>
        <v>4.1883818398347353E-3</v>
      </c>
      <c r="G50">
        <f t="shared" si="2"/>
        <v>-5.4754408153843723</v>
      </c>
      <c r="H50">
        <f t="shared" si="3"/>
        <v>-2.3720998002661902</v>
      </c>
    </row>
    <row r="51" spans="1:8" x14ac:dyDescent="0.25">
      <c r="A51">
        <v>2.5912500000000001</v>
      </c>
      <c r="B51">
        <v>2322.9160499999998</v>
      </c>
      <c r="C51">
        <f t="shared" si="0"/>
        <v>9.7517838454936339</v>
      </c>
      <c r="D51">
        <f t="shared" si="1"/>
        <v>4.1980784649938742E-3</v>
      </c>
      <c r="G51">
        <f t="shared" si="2"/>
        <v>-5.4731283667164767</v>
      </c>
      <c r="H51">
        <f t="shared" si="3"/>
        <v>-2.3725501468541235</v>
      </c>
    </row>
    <row r="52" spans="1:8" x14ac:dyDescent="0.25">
      <c r="A52">
        <v>2.6438100000000002</v>
      </c>
      <c r="B52">
        <v>2323.4144099999999</v>
      </c>
      <c r="C52">
        <f t="shared" si="0"/>
        <v>9.1733455882385151</v>
      </c>
      <c r="D52">
        <f t="shared" si="1"/>
        <v>3.9482175666795986E-3</v>
      </c>
      <c r="G52">
        <f t="shared" si="2"/>
        <v>-5.5344910508544229</v>
      </c>
      <c r="H52">
        <f t="shared" si="3"/>
        <v>-2.3729762088582507</v>
      </c>
    </row>
    <row r="53" spans="1:8" x14ac:dyDescent="0.25">
      <c r="A53">
        <v>2.7000500000000001</v>
      </c>
      <c r="B53">
        <v>2323.9141100000002</v>
      </c>
      <c r="C53">
        <f t="shared" si="0"/>
        <v>8.7972334092112501</v>
      </c>
      <c r="D53">
        <f t="shared" si="1"/>
        <v>3.7855243321411949E-3</v>
      </c>
      <c r="G53">
        <f t="shared" si="2"/>
        <v>-5.5765708727196861</v>
      </c>
      <c r="H53">
        <f t="shared" si="3"/>
        <v>-2.3734033253503211</v>
      </c>
    </row>
    <row r="54" spans="1:8" x14ac:dyDescent="0.25">
      <c r="A54">
        <v>2.7580300000000002</v>
      </c>
      <c r="B54">
        <v>2324.41923</v>
      </c>
      <c r="C54">
        <f t="shared" si="0"/>
        <v>8.9298863736450453</v>
      </c>
      <c r="D54">
        <f t="shared" si="1"/>
        <v>3.8417709931117053E-3</v>
      </c>
      <c r="G54">
        <f t="shared" si="2"/>
        <v>-5.5618218225779055</v>
      </c>
      <c r="H54">
        <f t="shared" si="3"/>
        <v>-2.3738349818765752</v>
      </c>
    </row>
    <row r="55" spans="1:8" x14ac:dyDescent="0.25">
      <c r="A55">
        <v>2.81358</v>
      </c>
      <c r="B55">
        <v>2324.9279200000001</v>
      </c>
      <c r="C55">
        <f t="shared" si="0"/>
        <v>9.3826094940761617</v>
      </c>
      <c r="D55">
        <f t="shared" si="1"/>
        <v>4.035656079211334E-3</v>
      </c>
      <c r="G55">
        <f t="shared" si="2"/>
        <v>-5.5125863933992996</v>
      </c>
      <c r="H55">
        <f t="shared" si="3"/>
        <v>-2.3742695950525228</v>
      </c>
    </row>
    <row r="56" spans="1:8" x14ac:dyDescent="0.25">
      <c r="A56">
        <v>2.86694</v>
      </c>
      <c r="B56">
        <v>2325.4410899999998</v>
      </c>
      <c r="C56">
        <f t="shared" si="0"/>
        <v>9.7174454232087744</v>
      </c>
      <c r="D56">
        <f t="shared" si="1"/>
        <v>4.1787536416193526E-3</v>
      </c>
      <c r="G56">
        <f t="shared" si="2"/>
        <v>-5.4777422487689389</v>
      </c>
      <c r="H56">
        <f t="shared" si="3"/>
        <v>-2.3747079401593054</v>
      </c>
    </row>
    <row r="57" spans="1:8" x14ac:dyDescent="0.25">
      <c r="A57">
        <v>2.9180199999999998</v>
      </c>
      <c r="B57">
        <v>2325.94281</v>
      </c>
      <c r="C57">
        <f t="shared" si="0"/>
        <v>9.3568353582714625</v>
      </c>
      <c r="D57">
        <f t="shared" si="1"/>
        <v>4.0228140253678307E-3</v>
      </c>
      <c r="G57">
        <f t="shared" si="2"/>
        <v>-5.5157736149309429</v>
      </c>
      <c r="H57">
        <f t="shared" si="3"/>
        <v>-2.3751364119149443</v>
      </c>
    </row>
    <row r="58" spans="1:8" x14ac:dyDescent="0.25">
      <c r="A58">
        <v>2.9714700000000001</v>
      </c>
      <c r="B58">
        <v>2326.4191599999999</v>
      </c>
      <c r="C58">
        <f t="shared" si="0"/>
        <v>9.426770592761887</v>
      </c>
      <c r="D58">
        <f t="shared" si="1"/>
        <v>4.0520516486641589E-3</v>
      </c>
      <c r="G58">
        <f t="shared" si="2"/>
        <v>-5.5085319462149025</v>
      </c>
      <c r="H58">
        <f t="shared" si="3"/>
        <v>-2.3755431326097431</v>
      </c>
    </row>
    <row r="59" spans="1:8" x14ac:dyDescent="0.25">
      <c r="A59">
        <v>3.0219399999999998</v>
      </c>
      <c r="B59">
        <v>2326.9224399999998</v>
      </c>
      <c r="C59">
        <f t="shared" si="0"/>
        <v>9.8559339109431416</v>
      </c>
      <c r="D59">
        <f t="shared" si="1"/>
        <v>4.2356091210943598E-3</v>
      </c>
      <c r="G59">
        <f t="shared" si="2"/>
        <v>-5.4642281309740959</v>
      </c>
      <c r="H59">
        <f t="shared" si="3"/>
        <v>-2.3759727570347344</v>
      </c>
    </row>
    <row r="60" spans="1:8" x14ac:dyDescent="0.25">
      <c r="A60">
        <v>3.0707300000000002</v>
      </c>
      <c r="B60">
        <v>2327.3974600000001</v>
      </c>
      <c r="C60">
        <f t="shared" si="0"/>
        <v>9.0855102424394065</v>
      </c>
      <c r="D60">
        <f t="shared" si="1"/>
        <v>3.9037209581037377E-3</v>
      </c>
      <c r="G60">
        <f t="shared" si="2"/>
        <v>-5.5458250888813732</v>
      </c>
      <c r="H60">
        <f t="shared" si="3"/>
        <v>-2.3763781726940012</v>
      </c>
    </row>
    <row r="61" spans="1:8" x14ac:dyDescent="0.25">
      <c r="A61">
        <v>3.1283599999999998</v>
      </c>
      <c r="B61">
        <v>2327.8893200000002</v>
      </c>
      <c r="C61">
        <f t="shared" si="0"/>
        <v>9.034854014595636</v>
      </c>
      <c r="D61">
        <f t="shared" si="1"/>
        <v>3.8811355578518805E-3</v>
      </c>
      <c r="G61">
        <f t="shared" si="2"/>
        <v>-5.5516274986168792</v>
      </c>
      <c r="H61">
        <f t="shared" si="3"/>
        <v>-2.3767978742112001</v>
      </c>
    </row>
    <row r="62" spans="1:8" x14ac:dyDescent="0.25">
      <c r="A62">
        <v>3.1803300000000001</v>
      </c>
      <c r="B62">
        <v>2328.3876799999998</v>
      </c>
      <c r="C62">
        <f t="shared" si="0"/>
        <v>9.3824266975294446</v>
      </c>
      <c r="D62">
        <f t="shared" si="1"/>
        <v>4.0295809749042507E-3</v>
      </c>
      <c r="G62">
        <f t="shared" si="2"/>
        <v>-5.5140928848800295</v>
      </c>
      <c r="H62">
        <f t="shared" si="3"/>
        <v>-2.3772230323301695</v>
      </c>
    </row>
    <row r="63" spans="1:8" x14ac:dyDescent="0.25">
      <c r="A63">
        <v>3.23204</v>
      </c>
      <c r="B63">
        <v>2328.8620900000001</v>
      </c>
      <c r="C63">
        <f t="shared" si="0"/>
        <v>8.8405184559059879</v>
      </c>
      <c r="D63">
        <f t="shared" si="1"/>
        <v>3.7960678280893772E-3</v>
      </c>
      <c r="G63">
        <f t="shared" si="2"/>
        <v>-5.5737895300881446</v>
      </c>
      <c r="H63">
        <f t="shared" si="3"/>
        <v>-2.377627674402258</v>
      </c>
    </row>
    <row r="64" spans="1:8" x14ac:dyDescent="0.25">
      <c r="A64">
        <v>3.2867999999999999</v>
      </c>
      <c r="B64">
        <v>2329.3289300000001</v>
      </c>
      <c r="C64">
        <f t="shared" si="0"/>
        <v>8.4704207238657538</v>
      </c>
      <c r="D64">
        <f t="shared" si="1"/>
        <v>3.6364210373095538E-3</v>
      </c>
      <c r="G64">
        <f t="shared" si="2"/>
        <v>-5.6167553125310299</v>
      </c>
      <c r="H64">
        <f t="shared" si="3"/>
        <v>-2.3780257798311846</v>
      </c>
    </row>
    <row r="65" spans="1:8" x14ac:dyDescent="0.25">
      <c r="A65">
        <v>3.3409</v>
      </c>
      <c r="B65">
        <v>2329.7841800000001</v>
      </c>
      <c r="C65">
        <f t="shared" si="0"/>
        <v>9.0282699196441438</v>
      </c>
      <c r="D65">
        <f t="shared" si="1"/>
        <v>3.8751528992029397E-3</v>
      </c>
      <c r="G65">
        <f t="shared" si="2"/>
        <v>-5.5531701590964442</v>
      </c>
      <c r="H65">
        <f t="shared" si="3"/>
        <v>-2.378413925392338</v>
      </c>
    </row>
    <row r="66" spans="1:8" x14ac:dyDescent="0.25">
      <c r="A66">
        <v>3.3900899999999998</v>
      </c>
      <c r="B66">
        <v>2330.2614600000002</v>
      </c>
      <c r="C66">
        <f t="shared" si="0"/>
        <v>9.5828307197393414</v>
      </c>
      <c r="D66">
        <f t="shared" si="1"/>
        <v>4.1123414192926399E-3</v>
      </c>
      <c r="G66">
        <f t="shared" si="2"/>
        <v>-5.4937627242924529</v>
      </c>
      <c r="H66">
        <f t="shared" si="3"/>
        <v>-2.378820772830764</v>
      </c>
    </row>
    <row r="67" spans="1:8" x14ac:dyDescent="0.25">
      <c r="A67">
        <v>3.4403800000000002</v>
      </c>
      <c r="B67">
        <v>2330.7374799999998</v>
      </c>
      <c r="C67">
        <f t="shared" si="0"/>
        <v>9.6859173255894397</v>
      </c>
      <c r="D67">
        <f t="shared" si="1"/>
        <v>4.1557307112894759E-3</v>
      </c>
      <c r="G67">
        <f t="shared" si="2"/>
        <v>-5.4832670030106048</v>
      </c>
      <c r="H67">
        <f t="shared" si="3"/>
        <v>-2.3792264637860931</v>
      </c>
    </row>
    <row r="68" spans="1:8" x14ac:dyDescent="0.25">
      <c r="A68">
        <v>3.49</v>
      </c>
      <c r="B68">
        <v>2331.2291799999998</v>
      </c>
      <c r="C68">
        <f t="shared" ref="C68:C96" si="4">(B69-B67)/(A69-A67)</f>
        <v>9.2021831530166214</v>
      </c>
      <c r="D68">
        <f t="shared" ref="D68:D96" si="5">(1/B68)*C68</f>
        <v>3.9473524233325794E-3</v>
      </c>
      <c r="G68">
        <f t="shared" ref="G68:G96" si="6">LN(D68)</f>
        <v>-5.534710197376226</v>
      </c>
      <c r="H68">
        <f t="shared" ref="H68:H96" si="7">LN((0.0125)/((0.0000008*B68)+(0.0000000245*B68^2)))</f>
        <v>-2.3796454317277456</v>
      </c>
    </row>
    <row r="69" spans="1:8" x14ac:dyDescent="0.25">
      <c r="A69">
        <v>3.5438999999999998</v>
      </c>
      <c r="B69">
        <v>2331.6900900000001</v>
      </c>
      <c r="C69">
        <f t="shared" si="4"/>
        <v>8.625635808749621</v>
      </c>
      <c r="D69">
        <f t="shared" si="5"/>
        <v>3.6993062867757098E-3</v>
      </c>
      <c r="G69">
        <f t="shared" si="6"/>
        <v>-5.5996099669710357</v>
      </c>
      <c r="H69">
        <f t="shared" si="7"/>
        <v>-2.3800380844302098</v>
      </c>
    </row>
    <row r="70" spans="1:8" x14ac:dyDescent="0.25">
      <c r="A70">
        <v>3.5981299999999998</v>
      </c>
      <c r="B70">
        <v>2332.1618699999999</v>
      </c>
      <c r="C70">
        <f t="shared" si="4"/>
        <v>8.7376787057927334</v>
      </c>
      <c r="D70">
        <f t="shared" si="5"/>
        <v>3.7466004475035578E-3</v>
      </c>
      <c r="G70">
        <f t="shared" si="6"/>
        <v>-5.5869063974947464</v>
      </c>
      <c r="H70">
        <f t="shared" si="7"/>
        <v>-2.3804399175430975</v>
      </c>
    </row>
    <row r="71" spans="1:8" x14ac:dyDescent="0.25">
      <c r="A71">
        <v>3.65022</v>
      </c>
      <c r="B71">
        <v>2332.6190799999999</v>
      </c>
      <c r="C71">
        <f t="shared" si="4"/>
        <v>8.7818337781163827</v>
      </c>
      <c r="D71">
        <f t="shared" si="5"/>
        <v>3.7647954839314709E-3</v>
      </c>
      <c r="G71">
        <f t="shared" si="6"/>
        <v>-5.5820617395426098</v>
      </c>
      <c r="H71">
        <f t="shared" si="7"/>
        <v>-2.3808292638064246</v>
      </c>
    </row>
    <row r="72" spans="1:8" x14ac:dyDescent="0.25">
      <c r="A72">
        <v>3.7030500000000002</v>
      </c>
      <c r="B72">
        <v>2333.0832599999999</v>
      </c>
      <c r="C72">
        <f t="shared" si="4"/>
        <v>8.7242052426087557</v>
      </c>
      <c r="D72">
        <f t="shared" si="5"/>
        <v>3.739345865697376E-3</v>
      </c>
      <c r="G72">
        <f t="shared" si="6"/>
        <v>-5.5888445850728266</v>
      </c>
      <c r="H72">
        <f t="shared" si="7"/>
        <v>-2.3812244679860211</v>
      </c>
    </row>
    <row r="73" spans="1:8" x14ac:dyDescent="0.25">
      <c r="A73">
        <v>3.7578</v>
      </c>
      <c r="B73">
        <v>2333.5576299999998</v>
      </c>
      <c r="C73">
        <f t="shared" si="4"/>
        <v>8.8307575613917759</v>
      </c>
      <c r="D73">
        <f t="shared" si="5"/>
        <v>3.7842466146386865E-3</v>
      </c>
      <c r="G73">
        <f t="shared" si="6"/>
        <v>-5.5769084569144063</v>
      </c>
      <c r="H73">
        <f t="shared" si="7"/>
        <v>-2.3816282672895195</v>
      </c>
    </row>
    <row r="74" spans="1:8" x14ac:dyDescent="0.25">
      <c r="A74">
        <v>3.8085200000000001</v>
      </c>
      <c r="B74">
        <v>2334.0146399999999</v>
      </c>
      <c r="C74">
        <f t="shared" si="4"/>
        <v>9.0234741784079571</v>
      </c>
      <c r="D74">
        <f t="shared" si="5"/>
        <v>3.866074369785426E-3</v>
      </c>
      <c r="G74">
        <f t="shared" si="6"/>
        <v>-5.5555156614991246</v>
      </c>
      <c r="H74">
        <f t="shared" si="7"/>
        <v>-2.3820172120968639</v>
      </c>
    </row>
    <row r="75" spans="1:8" x14ac:dyDescent="0.25">
      <c r="A75">
        <v>3.8600400000000001</v>
      </c>
      <c r="B75">
        <v>2334.4801900000002</v>
      </c>
      <c r="C75">
        <f t="shared" si="4"/>
        <v>8.9051493108723285</v>
      </c>
      <c r="D75">
        <f t="shared" si="5"/>
        <v>3.8146176390866388E-3</v>
      </c>
      <c r="G75">
        <f t="shared" si="6"/>
        <v>-5.5689148449340076</v>
      </c>
      <c r="H75">
        <f t="shared" si="7"/>
        <v>-2.3824133472308362</v>
      </c>
    </row>
    <row r="76" spans="1:8" x14ac:dyDescent="0.25">
      <c r="A76">
        <v>3.9129999999999998</v>
      </c>
      <c r="B76">
        <v>2334.9450499999998</v>
      </c>
      <c r="C76">
        <f t="shared" si="4"/>
        <v>8.1919433458996753</v>
      </c>
      <c r="D76">
        <f t="shared" si="5"/>
        <v>3.5084094788010861E-3</v>
      </c>
      <c r="G76">
        <f t="shared" si="6"/>
        <v>-5.6525924841460027</v>
      </c>
      <c r="H76">
        <f t="shared" si="7"/>
        <v>-2.3828088169703632</v>
      </c>
    </row>
    <row r="77" spans="1:8" x14ac:dyDescent="0.25">
      <c r="A77">
        <v>3.9687700000000001</v>
      </c>
      <c r="B77">
        <v>2335.3708999999999</v>
      </c>
      <c r="C77">
        <f t="shared" si="4"/>
        <v>7.8866247755862444</v>
      </c>
      <c r="D77">
        <f t="shared" si="5"/>
        <v>3.3770330766672843E-3</v>
      </c>
      <c r="G77">
        <f t="shared" si="6"/>
        <v>-5.6907577429369249</v>
      </c>
      <c r="H77">
        <f t="shared" si="7"/>
        <v>-2.3831710311629548</v>
      </c>
    </row>
    <row r="78" spans="1:8" x14ac:dyDescent="0.25">
      <c r="A78">
        <v>4.0244</v>
      </c>
      <c r="B78">
        <v>2335.8236200000001</v>
      </c>
      <c r="C78">
        <f t="shared" si="4"/>
        <v>8.3595444191354815</v>
      </c>
      <c r="D78">
        <f t="shared" si="5"/>
        <v>3.5788423182121433E-3</v>
      </c>
      <c r="G78">
        <f t="shared" si="6"/>
        <v>-5.6327159056675109</v>
      </c>
      <c r="H78">
        <f t="shared" si="7"/>
        <v>-2.383556028176931</v>
      </c>
    </row>
    <row r="79" spans="1:8" x14ac:dyDescent="0.25">
      <c r="A79">
        <v>4.0785200000000001</v>
      </c>
      <c r="B79">
        <v>2336.28836</v>
      </c>
      <c r="C79">
        <f t="shared" si="4"/>
        <v>8.4350751082841633</v>
      </c>
      <c r="D79">
        <f t="shared" si="5"/>
        <v>3.6104597586079498E-3</v>
      </c>
      <c r="G79">
        <f t="shared" si="6"/>
        <v>-5.6239201577914448</v>
      </c>
      <c r="H79">
        <f t="shared" si="7"/>
        <v>-2.3839511700255041</v>
      </c>
    </row>
    <row r="80" spans="1:8" x14ac:dyDescent="0.25">
      <c r="A80">
        <v>4.1329099999999999</v>
      </c>
      <c r="B80">
        <v>2336.73891</v>
      </c>
      <c r="C80">
        <f t="shared" si="4"/>
        <v>8.9078643022376447</v>
      </c>
      <c r="D80">
        <f t="shared" si="5"/>
        <v>3.8120922556288688E-3</v>
      </c>
      <c r="G80">
        <f t="shared" si="6"/>
        <v>-5.5695770921113432</v>
      </c>
      <c r="H80">
        <f t="shared" si="7"/>
        <v>-2.3843341724098757</v>
      </c>
    </row>
    <row r="81" spans="1:8" x14ac:dyDescent="0.25">
      <c r="A81">
        <v>4.1822800000000004</v>
      </c>
      <c r="B81">
        <v>2337.2126400000002</v>
      </c>
      <c r="C81">
        <f t="shared" si="4"/>
        <v>8.9630141039530447</v>
      </c>
      <c r="D81">
        <f t="shared" si="5"/>
        <v>3.8349159809237744E-3</v>
      </c>
      <c r="G81">
        <f t="shared" si="6"/>
        <v>-5.5636077528973651</v>
      </c>
      <c r="H81">
        <f t="shared" si="7"/>
        <v>-2.3847368004981244</v>
      </c>
    </row>
    <row r="82" spans="1:8" x14ac:dyDescent="0.25">
      <c r="A82">
        <v>4.2343000000000002</v>
      </c>
      <c r="B82">
        <v>2337.6476699999998</v>
      </c>
      <c r="C82">
        <f t="shared" si="4"/>
        <v>8.6269620504633391</v>
      </c>
      <c r="D82">
        <f t="shared" si="5"/>
        <v>3.6904458106226672E-3</v>
      </c>
      <c r="G82">
        <f t="shared" si="6"/>
        <v>-5.602008012340451</v>
      </c>
      <c r="H82">
        <f t="shared" si="7"/>
        <v>-2.38510646566837</v>
      </c>
    </row>
    <row r="83" spans="1:8" x14ac:dyDescent="0.25">
      <c r="A83">
        <v>4.28294</v>
      </c>
      <c r="B83">
        <v>2338.0810299999998</v>
      </c>
      <c r="C83">
        <f t="shared" si="4"/>
        <v>8.3800586510281203</v>
      </c>
      <c r="D83">
        <f t="shared" si="5"/>
        <v>3.584160918079097E-3</v>
      </c>
      <c r="G83">
        <f t="shared" si="6"/>
        <v>-5.6312308858597788</v>
      </c>
      <c r="H83">
        <f t="shared" si="7"/>
        <v>-2.3854746438381715</v>
      </c>
    </row>
    <row r="84" spans="1:8" x14ac:dyDescent="0.25">
      <c r="A84">
        <v>4.3365999999999998</v>
      </c>
      <c r="B84">
        <v>2338.50495</v>
      </c>
      <c r="C84">
        <f t="shared" si="4"/>
        <v>7.6491770482890971</v>
      </c>
      <c r="D84">
        <f t="shared" si="5"/>
        <v>3.2709689360670788E-3</v>
      </c>
      <c r="G84">
        <f t="shared" si="6"/>
        <v>-5.7226690272404506</v>
      </c>
      <c r="H84">
        <f t="shared" si="7"/>
        <v>-2.3858347363114034</v>
      </c>
    </row>
    <row r="85" spans="1:8" x14ac:dyDescent="0.25">
      <c r="A85">
        <v>4.3929099999999996</v>
      </c>
      <c r="B85">
        <v>2338.9222100000002</v>
      </c>
      <c r="C85">
        <f t="shared" si="4"/>
        <v>7.7000885739609801</v>
      </c>
      <c r="D85">
        <f t="shared" si="5"/>
        <v>3.2921524884579122E-3</v>
      </c>
      <c r="G85">
        <f t="shared" si="6"/>
        <v>-5.7162136763233526</v>
      </c>
      <c r="H85">
        <f t="shared" si="7"/>
        <v>-2.3861891082425091</v>
      </c>
    </row>
    <row r="86" spans="1:8" x14ac:dyDescent="0.25">
      <c r="A86">
        <v>4.4494999999999996</v>
      </c>
      <c r="B86">
        <v>2339.3742900000002</v>
      </c>
      <c r="C86">
        <f t="shared" si="4"/>
        <v>8.3890648286143339</v>
      </c>
      <c r="D86">
        <f t="shared" si="5"/>
        <v>3.5860293346279075E-3</v>
      </c>
      <c r="G86">
        <f t="shared" si="6"/>
        <v>-5.6307097235125463</v>
      </c>
      <c r="H86">
        <f t="shared" si="7"/>
        <v>-2.3865729813584271</v>
      </c>
    </row>
    <row r="87" spans="1:8" x14ac:dyDescent="0.25">
      <c r="A87">
        <v>4.5002700000000004</v>
      </c>
      <c r="B87">
        <v>2339.8228600000002</v>
      </c>
      <c r="C87">
        <f t="shared" si="4"/>
        <v>8.63309491590541</v>
      </c>
      <c r="D87">
        <f t="shared" si="5"/>
        <v>3.6896361102760613E-3</v>
      </c>
      <c r="G87">
        <f t="shared" si="6"/>
        <v>-5.6022274408938282</v>
      </c>
      <c r="H87">
        <f t="shared" si="7"/>
        <v>-2.3869538012272513</v>
      </c>
    </row>
    <row r="88" spans="1:8" x14ac:dyDescent="0.25">
      <c r="A88">
        <v>4.5529599999999997</v>
      </c>
      <c r="B88">
        <v>2340.2674699999998</v>
      </c>
      <c r="C88">
        <f t="shared" si="4"/>
        <v>8.3383358662576352</v>
      </c>
      <c r="D88">
        <f t="shared" si="5"/>
        <v>3.5629841345688729E-3</v>
      </c>
      <c r="G88">
        <f t="shared" si="6"/>
        <v>-5.6371568451977447</v>
      </c>
      <c r="H88">
        <f t="shared" si="7"/>
        <v>-2.3873311876534675</v>
      </c>
    </row>
    <row r="89" spans="1:8" x14ac:dyDescent="0.25">
      <c r="A89">
        <v>4.60555</v>
      </c>
      <c r="B89">
        <v>2340.7007199999998</v>
      </c>
      <c r="C89">
        <f t="shared" si="4"/>
        <v>8.3686252247153607</v>
      </c>
      <c r="D89">
        <f t="shared" si="5"/>
        <v>3.5752649423354565E-3</v>
      </c>
      <c r="G89">
        <f t="shared" si="6"/>
        <v>-5.6337159958379734</v>
      </c>
      <c r="H89">
        <f t="shared" si="7"/>
        <v>-2.3876988631795264</v>
      </c>
    </row>
    <row r="90" spans="1:8" x14ac:dyDescent="0.25">
      <c r="A90">
        <v>4.6586499999999997</v>
      </c>
      <c r="B90">
        <v>2341.1519499999999</v>
      </c>
      <c r="C90">
        <f t="shared" si="4"/>
        <v>8.2516993957722669</v>
      </c>
      <c r="D90">
        <f t="shared" si="5"/>
        <v>3.5246321349506025E-3</v>
      </c>
      <c r="G90">
        <f t="shared" si="6"/>
        <v>-5.6479792070429333</v>
      </c>
      <c r="H90">
        <f t="shared" si="7"/>
        <v>-2.3880817254975995</v>
      </c>
    </row>
    <row r="91" spans="1:8" x14ac:dyDescent="0.25">
      <c r="A91">
        <v>4.7114700000000003</v>
      </c>
      <c r="B91">
        <v>2341.57474</v>
      </c>
      <c r="C91">
        <f t="shared" si="4"/>
        <v>7.9168840849786086</v>
      </c>
      <c r="D91">
        <f t="shared" si="5"/>
        <v>3.3810084938730631E-3</v>
      </c>
      <c r="G91">
        <f t="shared" si="6"/>
        <v>-5.6895812430226131</v>
      </c>
      <c r="H91">
        <f t="shared" si="7"/>
        <v>-2.3884403903758487</v>
      </c>
    </row>
    <row r="92" spans="1:8" x14ac:dyDescent="0.25">
      <c r="A92">
        <v>4.7659700000000003</v>
      </c>
      <c r="B92">
        <v>2342.0015899999999</v>
      </c>
      <c r="C92">
        <f t="shared" si="4"/>
        <v>7.478832116788924</v>
      </c>
      <c r="D92">
        <f t="shared" si="5"/>
        <v>3.1933505718879226E-3</v>
      </c>
      <c r="G92">
        <f t="shared" si="6"/>
        <v>-5.7466845773872919</v>
      </c>
      <c r="H92">
        <f t="shared" si="7"/>
        <v>-2.3888024342274412</v>
      </c>
    </row>
    <row r="93" spans="1:8" x14ac:dyDescent="0.25">
      <c r="A93">
        <v>4.8210699999999997</v>
      </c>
      <c r="B93">
        <v>2342.3944200000001</v>
      </c>
      <c r="C93">
        <f t="shared" si="4"/>
        <v>6.6036060523713038</v>
      </c>
      <c r="D93">
        <f t="shared" si="5"/>
        <v>2.8191691356450992E-3</v>
      </c>
      <c r="G93">
        <f t="shared" si="6"/>
        <v>-5.8713130701948355</v>
      </c>
      <c r="H93">
        <f t="shared" si="7"/>
        <v>-2.3891355652335999</v>
      </c>
    </row>
    <row r="94" spans="1:8" x14ac:dyDescent="0.25">
      <c r="A94">
        <v>4.8763399999999999</v>
      </c>
      <c r="B94">
        <v>2342.7304300000001</v>
      </c>
      <c r="C94">
        <f t="shared" si="4"/>
        <v>6.9855524837228948</v>
      </c>
      <c r="D94">
        <f t="shared" si="5"/>
        <v>2.9817995251476262E-3</v>
      </c>
      <c r="G94">
        <f t="shared" si="6"/>
        <v>-5.8152282932202306</v>
      </c>
      <c r="H94">
        <f t="shared" si="7"/>
        <v>-2.3894204672395225</v>
      </c>
    </row>
    <row r="95" spans="1:8" x14ac:dyDescent="0.25">
      <c r="A95">
        <v>4.9332000000000003</v>
      </c>
      <c r="B95">
        <v>2343.1777099999999</v>
      </c>
      <c r="C95">
        <f t="shared" si="4"/>
        <v>11.127152941176847</v>
      </c>
      <c r="D95">
        <f t="shared" si="5"/>
        <v>4.7487447894751641E-3</v>
      </c>
      <c r="G95">
        <f t="shared" si="6"/>
        <v>-5.3498749507043852</v>
      </c>
      <c r="H95">
        <f t="shared" si="7"/>
        <v>-2.3897996518279849</v>
      </c>
    </row>
    <row r="96" spans="1:8" x14ac:dyDescent="0.25">
      <c r="A96">
        <v>4.9825900000000001</v>
      </c>
      <c r="B96">
        <v>2343.9126900000001</v>
      </c>
      <c r="C96">
        <f t="shared" si="4"/>
        <v>474.98129206194756</v>
      </c>
      <c r="D96">
        <f t="shared" si="5"/>
        <v>0.20264461815851492</v>
      </c>
      <c r="G96">
        <f t="shared" si="6"/>
        <v>-1.5963014835833684</v>
      </c>
      <c r="H96">
        <f t="shared" si="7"/>
        <v>-2.3904225799111845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9579-76A4-4F4F-A986-D17D96E709E6}">
  <dimension ref="A1:H100"/>
  <sheetViews>
    <sheetView topLeftCell="A70" workbookViewId="0">
      <selection activeCell="A101" sqref="A101:B102"/>
    </sheetView>
  </sheetViews>
  <sheetFormatPr defaultRowHeight="15" x14ac:dyDescent="0.25"/>
  <cols>
    <col min="2" max="2" width="15.5703125" customWidth="1"/>
    <col min="4" max="4" width="15.5703125" customWidth="1"/>
    <col min="7" max="7" width="16.5703125" customWidth="1"/>
    <col min="8" max="8" width="17.42578125" customWidth="1"/>
  </cols>
  <sheetData>
    <row r="1" spans="1:8" x14ac:dyDescent="0.25">
      <c r="A1" s="1" t="s">
        <v>0</v>
      </c>
      <c r="B1" s="2" t="s">
        <v>1</v>
      </c>
      <c r="C1" s="2" t="s">
        <v>2</v>
      </c>
      <c r="D1" s="2" t="s">
        <v>3</v>
      </c>
      <c r="G1" s="3" t="s">
        <v>4</v>
      </c>
      <c r="H1" s="4" t="s">
        <v>5</v>
      </c>
    </row>
    <row r="2" spans="1:8" x14ac:dyDescent="0.25">
      <c r="A2">
        <v>0</v>
      </c>
      <c r="B2">
        <v>3801.4798099999998</v>
      </c>
    </row>
    <row r="3" spans="1:8" x14ac:dyDescent="0.25">
      <c r="A3">
        <v>5.3490000000000003E-2</v>
      </c>
      <c r="B3">
        <v>3802.33628</v>
      </c>
      <c r="C3">
        <f>(B4-B2)/(A4-A2)</f>
        <v>18.153936315686892</v>
      </c>
      <c r="D3">
        <f>(1/B3)*C3</f>
        <v>4.7744163006242287E-3</v>
      </c>
      <c r="G3">
        <f>LN(D3)</f>
        <v>-5.3444835532284154</v>
      </c>
      <c r="H3">
        <f>LN((0.032)/((0.0000008*B3)+(0.0000000245*B3^2)))</f>
        <v>-2.4127195585646812</v>
      </c>
    </row>
    <row r="4" spans="1:8" x14ac:dyDescent="0.25">
      <c r="A4">
        <v>0.10238</v>
      </c>
      <c r="B4">
        <v>3803.3384099999998</v>
      </c>
      <c r="C4">
        <f t="shared" ref="C4:C67" si="0">(B5-B3)/(A5-A3)</f>
        <v>19.299387980334377</v>
      </c>
      <c r="D4">
        <f t="shared" ref="D4:D67" si="1">(1/B4)*C4</f>
        <v>5.0743283662561013E-3</v>
      </c>
      <c r="G4">
        <f t="shared" ref="G4:G67" si="2">LN(D4)</f>
        <v>-5.2835611044366253</v>
      </c>
      <c r="H4">
        <f t="shared" ref="H4:H67" si="3">LN((0.032)/((0.0000008*B4)+(0.0000000245*B4^2)))</f>
        <v>-2.413244358417419</v>
      </c>
    </row>
    <row r="5" spans="1:8" x14ac:dyDescent="0.25">
      <c r="A5">
        <v>0.15315999999999999</v>
      </c>
      <c r="B5">
        <v>3804.2598499999999</v>
      </c>
      <c r="C5">
        <f t="shared" si="0"/>
        <v>18.702001774976214</v>
      </c>
      <c r="D5">
        <f t="shared" si="1"/>
        <v>4.9160684370643647E-3</v>
      </c>
      <c r="G5">
        <f t="shared" si="2"/>
        <v>-5.3152461660846946</v>
      </c>
      <c r="H5">
        <f t="shared" si="3"/>
        <v>-2.4137267806816265</v>
      </c>
    </row>
    <row r="6" spans="1:8" x14ac:dyDescent="0.25">
      <c r="A6">
        <v>0.20379</v>
      </c>
      <c r="B6">
        <v>3805.2349800000002</v>
      </c>
      <c r="C6">
        <f t="shared" si="0"/>
        <v>19.655924840894176</v>
      </c>
      <c r="D6">
        <f t="shared" si="1"/>
        <v>5.165495677455949E-3</v>
      </c>
      <c r="G6">
        <f t="shared" si="2"/>
        <v>-5.2657542124855103</v>
      </c>
      <c r="H6">
        <f t="shared" si="3"/>
        <v>-2.4142371857781697</v>
      </c>
    </row>
    <row r="7" spans="1:8" x14ac:dyDescent="0.25">
      <c r="A7">
        <v>0.25214999999999999</v>
      </c>
      <c r="B7">
        <v>3806.20559</v>
      </c>
      <c r="C7">
        <f t="shared" si="0"/>
        <v>19.309458605434301</v>
      </c>
      <c r="D7">
        <f t="shared" si="1"/>
        <v>5.0731517646250687E-3</v>
      </c>
      <c r="G7">
        <f t="shared" si="2"/>
        <v>-5.2837930046958279</v>
      </c>
      <c r="H7">
        <f t="shared" si="3"/>
        <v>-2.4147450956826075</v>
      </c>
    </row>
    <row r="8" spans="1:8" x14ac:dyDescent="0.25">
      <c r="A8">
        <v>0.29873</v>
      </c>
      <c r="B8">
        <v>3807.0682200000001</v>
      </c>
      <c r="C8">
        <f t="shared" si="0"/>
        <v>18.368082755851947</v>
      </c>
      <c r="D8">
        <f t="shared" si="1"/>
        <v>4.824731708078493E-3</v>
      </c>
      <c r="G8">
        <f t="shared" si="2"/>
        <v>-5.3340001502804952</v>
      </c>
      <c r="H8">
        <f t="shared" si="3"/>
        <v>-2.4151963925634155</v>
      </c>
    </row>
    <row r="9" spans="1:8" x14ac:dyDescent="0.25">
      <c r="A9">
        <v>0.35171999999999998</v>
      </c>
      <c r="B9">
        <v>3808.0345000000002</v>
      </c>
      <c r="C9">
        <f t="shared" si="0"/>
        <v>17.934953271025872</v>
      </c>
      <c r="D9">
        <f t="shared" si="1"/>
        <v>4.7097664874165062E-3</v>
      </c>
      <c r="G9">
        <f t="shared" si="2"/>
        <v>-5.3581169502260471</v>
      </c>
      <c r="H9">
        <f t="shared" si="3"/>
        <v>-2.4157017944868611</v>
      </c>
    </row>
    <row r="10" spans="1:8" x14ac:dyDescent="0.25">
      <c r="A10">
        <v>0.40572999999999998</v>
      </c>
      <c r="B10">
        <v>3808.9872599999999</v>
      </c>
      <c r="C10">
        <f t="shared" si="0"/>
        <v>18.586513380345597</v>
      </c>
      <c r="D10">
        <f t="shared" si="1"/>
        <v>4.8796470325672857E-3</v>
      </c>
      <c r="G10">
        <f t="shared" si="2"/>
        <v>-5.3226823911249275</v>
      </c>
      <c r="H10">
        <f t="shared" si="3"/>
        <v>-2.416199999907267</v>
      </c>
    </row>
    <row r="11" spans="1:8" x14ac:dyDescent="0.25">
      <c r="A11">
        <v>0.45523000000000002</v>
      </c>
      <c r="B11">
        <v>3809.9583899999998</v>
      </c>
      <c r="C11">
        <f t="shared" si="0"/>
        <v>18.324479266195954</v>
      </c>
      <c r="D11">
        <f t="shared" si="1"/>
        <v>4.8096271377378362E-3</v>
      </c>
      <c r="G11">
        <f t="shared" si="2"/>
        <v>-5.3371357160109758</v>
      </c>
      <c r="H11">
        <f t="shared" si="3"/>
        <v>-2.4167076834530619</v>
      </c>
    </row>
    <row r="12" spans="1:8" x14ac:dyDescent="0.25">
      <c r="A12">
        <v>0.51039000000000001</v>
      </c>
      <c r="B12">
        <v>3810.9050999999999</v>
      </c>
      <c r="C12">
        <f t="shared" si="0"/>
        <v>16.935021927862962</v>
      </c>
      <c r="D12">
        <f t="shared" si="1"/>
        <v>4.4438319725838785E-3</v>
      </c>
      <c r="G12">
        <f t="shared" si="2"/>
        <v>-5.4162382178691901</v>
      </c>
      <c r="H12">
        <f t="shared" si="3"/>
        <v>-2.4172024767842504</v>
      </c>
    </row>
    <row r="13" spans="1:8" x14ac:dyDescent="0.25">
      <c r="A13">
        <v>0.56696000000000002</v>
      </c>
      <c r="B13">
        <v>3811.8505399999999</v>
      </c>
      <c r="C13">
        <f t="shared" si="0"/>
        <v>17.333724710983297</v>
      </c>
      <c r="D13">
        <f t="shared" si="1"/>
        <v>4.547325381488671E-3</v>
      </c>
      <c r="G13">
        <f t="shared" si="2"/>
        <v>-5.3932160471022845</v>
      </c>
      <c r="H13">
        <f t="shared" si="3"/>
        <v>-2.4176964842201305</v>
      </c>
    </row>
    <row r="14" spans="1:8" x14ac:dyDescent="0.25">
      <c r="A14">
        <v>0.62111000000000005</v>
      </c>
      <c r="B14">
        <v>3812.82429</v>
      </c>
      <c r="C14">
        <f t="shared" si="0"/>
        <v>17.880597014925289</v>
      </c>
      <c r="D14">
        <f t="shared" si="1"/>
        <v>4.689593764344511E-3</v>
      </c>
      <c r="G14">
        <f t="shared" si="2"/>
        <v>-5.3624093176860059</v>
      </c>
      <c r="H14">
        <f t="shared" si="3"/>
        <v>-2.4182051565539955</v>
      </c>
    </row>
    <row r="15" spans="1:8" x14ac:dyDescent="0.25">
      <c r="A15">
        <v>0.67147999999999997</v>
      </c>
      <c r="B15">
        <v>3813.7194199999999</v>
      </c>
      <c r="C15">
        <f t="shared" si="0"/>
        <v>18.140939597314404</v>
      </c>
      <c r="D15">
        <f t="shared" si="1"/>
        <v>4.756757799794932E-3</v>
      </c>
      <c r="G15">
        <f t="shared" si="2"/>
        <v>-5.3481889773131632</v>
      </c>
      <c r="H15">
        <f t="shared" si="3"/>
        <v>-2.4186726448822662</v>
      </c>
    </row>
    <row r="16" spans="1:8" x14ac:dyDescent="0.25">
      <c r="A16">
        <v>0.72094000000000003</v>
      </c>
      <c r="B16">
        <v>3814.6352999999999</v>
      </c>
      <c r="C16">
        <f t="shared" si="0"/>
        <v>17.664982510687999</v>
      </c>
      <c r="D16">
        <f t="shared" si="1"/>
        <v>4.6308443983329147E-3</v>
      </c>
      <c r="G16">
        <f t="shared" si="2"/>
        <v>-5.3750160520625014</v>
      </c>
      <c r="H16">
        <f t="shared" si="3"/>
        <v>-2.419150856976203</v>
      </c>
    </row>
    <row r="17" spans="1:8" x14ac:dyDescent="0.25">
      <c r="A17">
        <v>0.77439999999999998</v>
      </c>
      <c r="B17">
        <v>3815.5374999999999</v>
      </c>
      <c r="C17">
        <f t="shared" si="0"/>
        <v>17.650694916902104</v>
      </c>
      <c r="D17">
        <f t="shared" si="1"/>
        <v>4.6260048333693765E-3</v>
      </c>
      <c r="G17">
        <f t="shared" si="2"/>
        <v>-5.3760616703465054</v>
      </c>
      <c r="H17">
        <f t="shared" si="3"/>
        <v>-2.4196218145070278</v>
      </c>
    </row>
    <row r="18" spans="1:8" x14ac:dyDescent="0.25">
      <c r="A18">
        <v>0.82382999999999995</v>
      </c>
      <c r="B18">
        <v>3816.45138</v>
      </c>
      <c r="C18">
        <f t="shared" si="0"/>
        <v>17.886329792516982</v>
      </c>
      <c r="D18">
        <f t="shared" si="1"/>
        <v>4.6866389773101156E-3</v>
      </c>
      <c r="G18">
        <f t="shared" si="2"/>
        <v>-5.3630395893982428</v>
      </c>
      <c r="H18">
        <f t="shared" si="3"/>
        <v>-2.4200987560774663</v>
      </c>
    </row>
    <row r="19" spans="1:8" x14ac:dyDescent="0.25">
      <c r="A19">
        <v>0.87512999999999996</v>
      </c>
      <c r="B19">
        <v>3817.3391900000001</v>
      </c>
      <c r="C19">
        <f t="shared" si="0"/>
        <v>17.228529267092487</v>
      </c>
      <c r="D19">
        <f t="shared" si="1"/>
        <v>4.5132298728456687E-3</v>
      </c>
      <c r="G19">
        <f t="shared" si="2"/>
        <v>-5.4007422237274572</v>
      </c>
      <c r="H19">
        <f t="shared" si="3"/>
        <v>-2.4205619831760696</v>
      </c>
    </row>
    <row r="20" spans="1:8" x14ac:dyDescent="0.25">
      <c r="A20">
        <v>0.92547999999999997</v>
      </c>
      <c r="B20">
        <v>3818.2026599999999</v>
      </c>
      <c r="C20">
        <f t="shared" si="0"/>
        <v>16.82608695651858</v>
      </c>
      <c r="D20">
        <f t="shared" si="1"/>
        <v>4.4068082432582511E-3</v>
      </c>
      <c r="G20">
        <f t="shared" si="2"/>
        <v>-5.4246046059232214</v>
      </c>
      <c r="H20">
        <f t="shared" si="3"/>
        <v>-2.4210124076480279</v>
      </c>
    </row>
    <row r="21" spans="1:8" x14ac:dyDescent="0.25">
      <c r="A21">
        <v>0.98001000000000005</v>
      </c>
      <c r="B21">
        <v>3819.1039099999998</v>
      </c>
      <c r="C21">
        <f t="shared" si="0"/>
        <v>16.594277329420329</v>
      </c>
      <c r="D21">
        <f t="shared" si="1"/>
        <v>4.3450709172823555E-3</v>
      </c>
      <c r="G21">
        <f t="shared" si="2"/>
        <v>-5.4387131988140061</v>
      </c>
      <c r="H21">
        <f t="shared" si="3"/>
        <v>-2.4214824316806536</v>
      </c>
    </row>
    <row r="22" spans="1:8" x14ac:dyDescent="0.25">
      <c r="A22">
        <v>1.0345200000000001</v>
      </c>
      <c r="B22">
        <v>3820.0120999999999</v>
      </c>
      <c r="C22">
        <f t="shared" si="0"/>
        <v>16.946620547819037</v>
      </c>
      <c r="D22">
        <f t="shared" si="1"/>
        <v>4.4362740494510574E-3</v>
      </c>
      <c r="G22">
        <f t="shared" si="2"/>
        <v>-5.4179404328965814</v>
      </c>
      <c r="H22">
        <f t="shared" si="3"/>
        <v>-2.4219559633777989</v>
      </c>
    </row>
    <row r="23" spans="1:8" x14ac:dyDescent="0.25">
      <c r="A23">
        <v>1.0869800000000001</v>
      </c>
      <c r="B23">
        <v>3820.91669</v>
      </c>
      <c r="C23">
        <f t="shared" si="0"/>
        <v>17.246100028365532</v>
      </c>
      <c r="D23">
        <f t="shared" si="1"/>
        <v>4.5136027366159438E-3</v>
      </c>
      <c r="G23">
        <f t="shared" si="2"/>
        <v>-5.4006596114122365</v>
      </c>
      <c r="H23">
        <f t="shared" si="3"/>
        <v>-2.4224275066031802</v>
      </c>
    </row>
    <row r="24" spans="1:8" x14ac:dyDescent="0.25">
      <c r="A24">
        <v>1.14029</v>
      </c>
      <c r="B24">
        <v>3821.8362200000001</v>
      </c>
      <c r="C24">
        <f t="shared" si="0"/>
        <v>17.442558007922639</v>
      </c>
      <c r="D24">
        <f t="shared" si="1"/>
        <v>4.5639208495236458E-3</v>
      </c>
      <c r="G24">
        <f t="shared" si="2"/>
        <v>-5.3895731894807062</v>
      </c>
      <c r="H24">
        <f t="shared" si="3"/>
        <v>-2.422906723806991</v>
      </c>
    </row>
    <row r="25" spans="1:8" x14ac:dyDescent="0.25">
      <c r="A25">
        <v>1.1930000000000001</v>
      </c>
      <c r="B25">
        <v>3822.76595</v>
      </c>
      <c r="C25">
        <f t="shared" si="0"/>
        <v>17.981576354677031</v>
      </c>
      <c r="D25">
        <f t="shared" si="1"/>
        <v>4.7038130478997886E-3</v>
      </c>
      <c r="G25">
        <f t="shared" si="2"/>
        <v>-5.3593818123941759</v>
      </c>
      <c r="H25">
        <f t="shared" si="3"/>
        <v>-2.4233911400706467</v>
      </c>
    </row>
    <row r="26" spans="1:8" x14ac:dyDescent="0.25">
      <c r="A26">
        <v>1.2417899999999999</v>
      </c>
      <c r="B26">
        <v>3823.6613499999999</v>
      </c>
      <c r="C26">
        <f t="shared" si="0"/>
        <v>17.366018261215274</v>
      </c>
      <c r="D26">
        <f t="shared" si="1"/>
        <v>4.5417249781326144E-3</v>
      </c>
      <c r="G26">
        <f t="shared" si="2"/>
        <v>-5.3944483879615008</v>
      </c>
      <c r="H26">
        <f t="shared" si="3"/>
        <v>-2.4238575585229696</v>
      </c>
    </row>
    <row r="27" spans="1:8" x14ac:dyDescent="0.25">
      <c r="A27">
        <v>1.29376</v>
      </c>
      <c r="B27">
        <v>3824.51575</v>
      </c>
      <c r="C27">
        <f t="shared" si="0"/>
        <v>17.152634706814261</v>
      </c>
      <c r="D27">
        <f t="shared" si="1"/>
        <v>4.484916739279806E-3</v>
      </c>
      <c r="G27">
        <f t="shared" si="2"/>
        <v>-5.407035347906838</v>
      </c>
      <c r="H27">
        <f t="shared" si="3"/>
        <v>-2.4243025184699984</v>
      </c>
    </row>
    <row r="28" spans="1:8" x14ac:dyDescent="0.25">
      <c r="A28">
        <v>1.3427500000000001</v>
      </c>
      <c r="B28">
        <v>3825.3930799999998</v>
      </c>
      <c r="C28">
        <f t="shared" si="0"/>
        <v>17.62859465501348</v>
      </c>
      <c r="D28">
        <f t="shared" si="1"/>
        <v>4.6083093387656463E-3</v>
      </c>
      <c r="G28">
        <f t="shared" si="2"/>
        <v>-5.3798942270332022</v>
      </c>
      <c r="H28">
        <f t="shared" si="3"/>
        <v>-2.4247593170564103</v>
      </c>
    </row>
    <row r="29" spans="1:8" x14ac:dyDescent="0.25">
      <c r="A29">
        <v>1.3921699999999999</v>
      </c>
      <c r="B29">
        <v>3826.2505799999999</v>
      </c>
      <c r="C29">
        <f t="shared" si="0"/>
        <v>16.584546925568144</v>
      </c>
      <c r="D29">
        <f t="shared" si="1"/>
        <v>4.3344121297900322E-3</v>
      </c>
      <c r="G29">
        <f t="shared" si="2"/>
        <v>-5.4411692881439038</v>
      </c>
      <c r="H29">
        <f t="shared" si="3"/>
        <v>-2.4252056899743812</v>
      </c>
    </row>
    <row r="30" spans="1:8" x14ac:dyDescent="0.25">
      <c r="A30">
        <v>1.44163</v>
      </c>
      <c r="B30">
        <v>3827.03296</v>
      </c>
      <c r="C30">
        <f t="shared" si="0"/>
        <v>16.007870043388564</v>
      </c>
      <c r="D30">
        <f t="shared" si="1"/>
        <v>4.1828409137580468E-3</v>
      </c>
      <c r="G30">
        <f t="shared" si="2"/>
        <v>-5.4767646188594368</v>
      </c>
      <c r="H30">
        <f t="shared" si="3"/>
        <v>-2.4256128721642751</v>
      </c>
    </row>
    <row r="31" spans="1:8" x14ac:dyDescent="0.25">
      <c r="A31">
        <v>1.4912799999999999</v>
      </c>
      <c r="B31">
        <v>3827.8371200000001</v>
      </c>
      <c r="C31">
        <f t="shared" si="0"/>
        <v>15.941444114737676</v>
      </c>
      <c r="D31">
        <f t="shared" si="1"/>
        <v>4.1646087895029545E-3</v>
      </c>
      <c r="G31">
        <f t="shared" si="2"/>
        <v>-5.4811329358653778</v>
      </c>
      <c r="H31">
        <f t="shared" si="3"/>
        <v>-2.4260313031708565</v>
      </c>
    </row>
    <row r="32" spans="1:8" x14ac:dyDescent="0.25">
      <c r="A32">
        <v>1.5427299999999999</v>
      </c>
      <c r="B32">
        <v>3828.64464</v>
      </c>
      <c r="C32">
        <f t="shared" si="0"/>
        <v>15.362321580489645</v>
      </c>
      <c r="D32">
        <f t="shared" si="1"/>
        <v>4.0124699534636486E-3</v>
      </c>
      <c r="G32">
        <f t="shared" si="2"/>
        <v>-5.5183482787873981</v>
      </c>
      <c r="H32">
        <f t="shared" si="3"/>
        <v>-2.4264513944216142</v>
      </c>
    </row>
    <row r="33" spans="1:8" x14ac:dyDescent="0.25">
      <c r="A33">
        <v>1.59707</v>
      </c>
      <c r="B33">
        <v>3829.4623000000001</v>
      </c>
      <c r="C33">
        <f t="shared" si="0"/>
        <v>15.119962335216268</v>
      </c>
      <c r="D33">
        <f t="shared" si="1"/>
        <v>3.948325156567351E-3</v>
      </c>
      <c r="G33">
        <f t="shared" si="2"/>
        <v>-5.5344638009827944</v>
      </c>
      <c r="H33">
        <f t="shared" si="3"/>
        <v>-2.4268766708534324</v>
      </c>
    </row>
    <row r="34" spans="1:8" x14ac:dyDescent="0.25">
      <c r="A34">
        <v>1.64893</v>
      </c>
      <c r="B34">
        <v>3830.25038</v>
      </c>
      <c r="C34">
        <f t="shared" si="0"/>
        <v>15.357971299390115</v>
      </c>
      <c r="D34">
        <f t="shared" si="1"/>
        <v>4.0096520529266585E-3</v>
      </c>
      <c r="G34">
        <f t="shared" si="2"/>
        <v>-5.5190508112721055</v>
      </c>
      <c r="H34">
        <f t="shared" si="3"/>
        <v>-2.4272864767466258</v>
      </c>
    </row>
    <row r="35" spans="1:8" x14ac:dyDescent="0.25">
      <c r="A35">
        <v>1.6988099999999999</v>
      </c>
      <c r="B35">
        <v>3831.0248200000001</v>
      </c>
      <c r="C35">
        <f t="shared" si="0"/>
        <v>15.873725490194484</v>
      </c>
      <c r="D35">
        <f t="shared" si="1"/>
        <v>4.1434671493969814E-3</v>
      </c>
      <c r="G35">
        <f t="shared" si="2"/>
        <v>-5.4862223659322646</v>
      </c>
      <c r="H35">
        <f t="shared" si="3"/>
        <v>-2.4276891079776184</v>
      </c>
    </row>
    <row r="36" spans="1:8" x14ac:dyDescent="0.25">
      <c r="A36">
        <v>1.7509300000000001</v>
      </c>
      <c r="B36">
        <v>3831.8694999999998</v>
      </c>
      <c r="C36">
        <f t="shared" si="0"/>
        <v>16.511580181763424</v>
      </c>
      <c r="D36">
        <f t="shared" si="1"/>
        <v>4.309014224457129E-3</v>
      </c>
      <c r="G36">
        <f t="shared" si="2"/>
        <v>-5.4470461192498867</v>
      </c>
      <c r="H36">
        <f t="shared" si="3"/>
        <v>-2.4281281645745993</v>
      </c>
    </row>
    <row r="37" spans="1:8" x14ac:dyDescent="0.25">
      <c r="A37">
        <v>1.80114</v>
      </c>
      <c r="B37">
        <v>3832.7144499999999</v>
      </c>
      <c r="C37">
        <f t="shared" si="0"/>
        <v>16.827169132348526</v>
      </c>
      <c r="D37">
        <f t="shared" si="1"/>
        <v>4.3904051167570086E-3</v>
      </c>
      <c r="G37">
        <f t="shared" si="2"/>
        <v>-5.4283337744313389</v>
      </c>
      <c r="H37">
        <f t="shared" si="3"/>
        <v>-2.4285672651028691</v>
      </c>
    </row>
    <row r="38" spans="1:8" x14ac:dyDescent="0.25">
      <c r="A38">
        <v>1.85097</v>
      </c>
      <c r="B38">
        <v>3833.5528899999999</v>
      </c>
      <c r="C38">
        <f t="shared" si="0"/>
        <v>16.889236356300621</v>
      </c>
      <c r="D38">
        <f t="shared" si="1"/>
        <v>4.4056354094805829E-3</v>
      </c>
      <c r="G38">
        <f t="shared" si="2"/>
        <v>-5.4248707826684708</v>
      </c>
      <c r="H38">
        <f t="shared" si="3"/>
        <v>-2.4290028872638643</v>
      </c>
    </row>
    <row r="39" spans="1:8" x14ac:dyDescent="0.25">
      <c r="A39">
        <v>1.9002699999999999</v>
      </c>
      <c r="B39">
        <v>3834.38868</v>
      </c>
      <c r="C39">
        <f t="shared" si="0"/>
        <v>17.273003956579831</v>
      </c>
      <c r="D39">
        <f t="shared" si="1"/>
        <v>4.5047608362383936E-3</v>
      </c>
      <c r="G39">
        <f t="shared" si="2"/>
        <v>-5.4026204778464209</v>
      </c>
      <c r="H39">
        <f t="shared" si="3"/>
        <v>-2.4294370381685231</v>
      </c>
    </row>
    <row r="40" spans="1:8" x14ac:dyDescent="0.25">
      <c r="A40">
        <v>1.9495400000000001</v>
      </c>
      <c r="B40">
        <v>3835.25549</v>
      </c>
      <c r="C40">
        <f t="shared" si="0"/>
        <v>18.044785339234011</v>
      </c>
      <c r="D40">
        <f t="shared" si="1"/>
        <v>4.7049760795033783E-3</v>
      </c>
      <c r="G40">
        <f t="shared" si="2"/>
        <v>-5.3591345900165113</v>
      </c>
      <c r="H40">
        <f t="shared" si="3"/>
        <v>-2.4298872028695806</v>
      </c>
    </row>
    <row r="41" spans="1:8" x14ac:dyDescent="0.25">
      <c r="A41">
        <v>1.9974000000000001</v>
      </c>
      <c r="B41">
        <v>3836.1413699999998</v>
      </c>
      <c r="C41">
        <f t="shared" si="0"/>
        <v>18.08335074159098</v>
      </c>
      <c r="D41">
        <f t="shared" si="1"/>
        <v>4.7139427350121306E-3</v>
      </c>
      <c r="G41">
        <f t="shared" si="2"/>
        <v>-5.3572306223968562</v>
      </c>
      <c r="H41">
        <f t="shared" si="3"/>
        <v>-2.4303471666171883</v>
      </c>
    </row>
    <row r="42" spans="1:8" x14ac:dyDescent="0.25">
      <c r="A42">
        <v>2.04528</v>
      </c>
      <c r="B42">
        <v>3836.9867899999999</v>
      </c>
      <c r="C42">
        <f t="shared" si="0"/>
        <v>17.161524125081318</v>
      </c>
      <c r="D42">
        <f t="shared" si="1"/>
        <v>4.4726565569128051E-3</v>
      </c>
      <c r="G42">
        <f t="shared" si="2"/>
        <v>-5.4097727388535555</v>
      </c>
      <c r="H42">
        <f t="shared" si="3"/>
        <v>-2.4307860242280777</v>
      </c>
    </row>
    <row r="43" spans="1:8" x14ac:dyDescent="0.25">
      <c r="A43">
        <v>2.0939800000000002</v>
      </c>
      <c r="B43">
        <v>3837.7988300000002</v>
      </c>
      <c r="C43">
        <f t="shared" si="0"/>
        <v>16.665779778960903</v>
      </c>
      <c r="D43">
        <f t="shared" si="1"/>
        <v>4.3425360518338845E-3</v>
      </c>
      <c r="G43">
        <f t="shared" si="2"/>
        <v>-5.4392967577916203</v>
      </c>
      <c r="H43">
        <f t="shared" si="3"/>
        <v>-2.4312074636253853</v>
      </c>
    </row>
    <row r="44" spans="1:8" x14ac:dyDescent="0.25">
      <c r="A44">
        <v>2.1429999999999998</v>
      </c>
      <c r="B44">
        <v>3838.61537</v>
      </c>
      <c r="C44">
        <f t="shared" si="0"/>
        <v>16.614258110443568</v>
      </c>
      <c r="D44">
        <f t="shared" si="1"/>
        <v>4.3281903783039272E-3</v>
      </c>
      <c r="G44">
        <f t="shared" si="2"/>
        <v>-5.4426057508120538</v>
      </c>
      <c r="H44">
        <f t="shared" si="3"/>
        <v>-2.4316311489430023</v>
      </c>
    </row>
    <row r="45" spans="1:8" x14ac:dyDescent="0.25">
      <c r="A45">
        <v>2.19231</v>
      </c>
      <c r="B45">
        <v>3839.4325100000001</v>
      </c>
      <c r="C45">
        <f t="shared" si="0"/>
        <v>16.466435774674881</v>
      </c>
      <c r="D45">
        <f t="shared" si="1"/>
        <v>4.2887681270050194E-3</v>
      </c>
      <c r="G45">
        <f t="shared" si="2"/>
        <v>-5.451755737159913</v>
      </c>
      <c r="H45">
        <f t="shared" si="3"/>
        <v>-2.4320550557517677</v>
      </c>
    </row>
    <row r="46" spans="1:8" x14ac:dyDescent="0.25">
      <c r="A46">
        <v>2.2411699999999999</v>
      </c>
      <c r="B46">
        <v>3840.2318799999998</v>
      </c>
      <c r="C46">
        <f t="shared" si="0"/>
        <v>16.393016194328791</v>
      </c>
      <c r="D46">
        <f t="shared" si="1"/>
        <v>4.268756863277952E-3</v>
      </c>
      <c r="G46">
        <f t="shared" si="2"/>
        <v>-5.456432626850753</v>
      </c>
      <c r="H46">
        <f t="shared" si="3"/>
        <v>-2.4324696571151088</v>
      </c>
    </row>
    <row r="47" spans="1:8" x14ac:dyDescent="0.25">
      <c r="A47">
        <v>2.2911100000000002</v>
      </c>
      <c r="B47">
        <v>3841.0521399999998</v>
      </c>
      <c r="C47">
        <f t="shared" si="0"/>
        <v>16.190673261330506</v>
      </c>
      <c r="D47">
        <f t="shared" si="1"/>
        <v>4.21516622821228E-3</v>
      </c>
      <c r="G47">
        <f t="shared" si="2"/>
        <v>-5.4690662510076606</v>
      </c>
      <c r="H47">
        <f t="shared" si="3"/>
        <v>-2.432895003960613</v>
      </c>
    </row>
    <row r="48" spans="1:8" x14ac:dyDescent="0.25">
      <c r="A48">
        <v>2.3402400000000001</v>
      </c>
      <c r="B48">
        <v>3841.8358899999998</v>
      </c>
      <c r="C48">
        <f t="shared" si="0"/>
        <v>15.736212489862529</v>
      </c>
      <c r="D48">
        <f t="shared" si="1"/>
        <v>4.0960137133454E-3</v>
      </c>
      <c r="G48">
        <f t="shared" si="2"/>
        <v>-5.497741043265818</v>
      </c>
      <c r="H48">
        <f t="shared" si="3"/>
        <v>-2.4333013340060483</v>
      </c>
    </row>
    <row r="49" spans="1:8" x14ac:dyDescent="0.25">
      <c r="A49">
        <v>2.3897499999999998</v>
      </c>
      <c r="B49">
        <v>3842.6043599999998</v>
      </c>
      <c r="C49">
        <f t="shared" si="0"/>
        <v>15.683926205281505</v>
      </c>
      <c r="D49">
        <f t="shared" si="1"/>
        <v>4.0815875734033424E-3</v>
      </c>
      <c r="G49">
        <f t="shared" si="2"/>
        <v>-5.5012692551218993</v>
      </c>
      <c r="H49">
        <f t="shared" si="3"/>
        <v>-2.4336996620967795</v>
      </c>
    </row>
    <row r="50" spans="1:8" x14ac:dyDescent="0.25">
      <c r="A50">
        <v>2.4383499999999998</v>
      </c>
      <c r="B50">
        <v>3843.37464</v>
      </c>
      <c r="C50">
        <f t="shared" si="0"/>
        <v>15.921714630710722</v>
      </c>
      <c r="D50">
        <f t="shared" si="1"/>
        <v>4.1426392485929301E-3</v>
      </c>
      <c r="G50">
        <f t="shared" si="2"/>
        <v>-5.4864221946013743</v>
      </c>
      <c r="H50">
        <f t="shared" si="3"/>
        <v>-2.4340988487826998</v>
      </c>
    </row>
    <row r="51" spans="1:8" x14ac:dyDescent="0.25">
      <c r="A51">
        <v>2.4891299999999998</v>
      </c>
      <c r="B51">
        <v>3844.1866599999998</v>
      </c>
      <c r="C51">
        <f t="shared" si="0"/>
        <v>15.236143240491177</v>
      </c>
      <c r="D51">
        <f t="shared" si="1"/>
        <v>3.9634244088686309E-3</v>
      </c>
      <c r="G51">
        <f t="shared" si="2"/>
        <v>-5.5306468776820701</v>
      </c>
      <c r="H51">
        <f t="shared" si="3"/>
        <v>-2.4345195803798223</v>
      </c>
    </row>
    <row r="52" spans="1:8" x14ac:dyDescent="0.25">
      <c r="A52">
        <v>2.5464199999999999</v>
      </c>
      <c r="B52">
        <v>3845.0212099999999</v>
      </c>
      <c r="C52">
        <f t="shared" si="0"/>
        <v>16.045573403066381</v>
      </c>
      <c r="D52">
        <f t="shared" si="1"/>
        <v>4.1730779953399483E-3</v>
      </c>
      <c r="G52">
        <f t="shared" si="2"/>
        <v>-5.4791013870753158</v>
      </c>
      <c r="H52">
        <f t="shared" si="3"/>
        <v>-2.43495189322977</v>
      </c>
    </row>
    <row r="53" spans="1:8" x14ac:dyDescent="0.25">
      <c r="A53">
        <v>2.5962100000000001</v>
      </c>
      <c r="B53">
        <v>3845.9048200000002</v>
      </c>
      <c r="C53">
        <f t="shared" si="0"/>
        <v>16.53815222594509</v>
      </c>
      <c r="D53">
        <f t="shared" si="1"/>
        <v>4.300198002805772E-3</v>
      </c>
      <c r="G53">
        <f t="shared" si="2"/>
        <v>-5.4490942101786253</v>
      </c>
      <c r="H53">
        <f t="shared" si="3"/>
        <v>-2.4354095182696334</v>
      </c>
    </row>
    <row r="54" spans="1:8" x14ac:dyDescent="0.25">
      <c r="A54">
        <v>2.6508699999999998</v>
      </c>
      <c r="B54">
        <v>3846.7486199999998</v>
      </c>
      <c r="C54">
        <f t="shared" si="0"/>
        <v>16.541138934544506</v>
      </c>
      <c r="D54">
        <f t="shared" si="1"/>
        <v>4.3000311610027963E-3</v>
      </c>
      <c r="G54">
        <f t="shared" si="2"/>
        <v>-5.4491330095640418</v>
      </c>
      <c r="H54">
        <f t="shared" si="3"/>
        <v>-2.4358464278361041</v>
      </c>
    </row>
    <row r="55" spans="1:8" x14ac:dyDescent="0.25">
      <c r="A55">
        <v>2.69964</v>
      </c>
      <c r="B55">
        <v>3847.6156700000001</v>
      </c>
      <c r="C55">
        <f t="shared" si="0"/>
        <v>17.257508616445634</v>
      </c>
      <c r="D55">
        <f t="shared" si="1"/>
        <v>4.4852475134154008E-3</v>
      </c>
      <c r="G55">
        <f t="shared" si="2"/>
        <v>-5.4069615980564611</v>
      </c>
      <c r="H55">
        <f t="shared" si="3"/>
        <v>-2.436295276569306</v>
      </c>
    </row>
    <row r="56" spans="1:8" x14ac:dyDescent="0.25">
      <c r="A56">
        <v>2.7524199999999999</v>
      </c>
      <c r="B56">
        <v>3848.5011199999999</v>
      </c>
      <c r="C56">
        <f t="shared" si="0"/>
        <v>16.242675099987824</v>
      </c>
      <c r="D56">
        <f t="shared" si="1"/>
        <v>4.2205197799157265E-3</v>
      </c>
      <c r="G56">
        <f t="shared" si="2"/>
        <v>-5.4677969879229478</v>
      </c>
      <c r="H56">
        <f t="shared" si="3"/>
        <v>-2.4367535465533146</v>
      </c>
    </row>
    <row r="57" spans="1:8" x14ac:dyDescent="0.25">
      <c r="A57">
        <v>2.80715</v>
      </c>
      <c r="B57">
        <v>3849.3619199999998</v>
      </c>
      <c r="C57">
        <f t="shared" si="0"/>
        <v>16.095864303411975</v>
      </c>
      <c r="D57">
        <f t="shared" si="1"/>
        <v>4.1814369856425391E-3</v>
      </c>
      <c r="G57">
        <f t="shared" si="2"/>
        <v>-5.4771003150535567</v>
      </c>
      <c r="H57">
        <f t="shared" si="3"/>
        <v>-2.4371989581405904</v>
      </c>
    </row>
    <row r="58" spans="1:8" x14ac:dyDescent="0.25">
      <c r="A58">
        <v>2.8573599999999999</v>
      </c>
      <c r="B58">
        <v>3850.19022</v>
      </c>
      <c r="C58">
        <f t="shared" si="0"/>
        <v>16.59878024395131</v>
      </c>
      <c r="D58">
        <f t="shared" si="1"/>
        <v>4.311158487112699E-3</v>
      </c>
      <c r="G58">
        <f t="shared" si="2"/>
        <v>-5.4465486204707911</v>
      </c>
      <c r="H58">
        <f t="shared" si="3"/>
        <v>-2.4376274593267415</v>
      </c>
    </row>
    <row r="59" spans="1:8" x14ac:dyDescent="0.25">
      <c r="A59">
        <v>2.9071699999999998</v>
      </c>
      <c r="B59">
        <v>3851.0221299999998</v>
      </c>
      <c r="C59">
        <f t="shared" si="0"/>
        <v>17.251078250152311</v>
      </c>
      <c r="D59">
        <f t="shared" si="1"/>
        <v>4.4796102613288051E-3</v>
      </c>
      <c r="G59">
        <f t="shared" si="2"/>
        <v>-5.4082192315786548</v>
      </c>
      <c r="H59">
        <f t="shared" si="3"/>
        <v>-2.4380577356705304</v>
      </c>
    </row>
    <row r="60" spans="1:8" x14ac:dyDescent="0.25">
      <c r="A60">
        <v>2.9547400000000001</v>
      </c>
      <c r="B60">
        <v>3851.8701299999998</v>
      </c>
      <c r="C60">
        <f t="shared" si="0"/>
        <v>17.448402690205974</v>
      </c>
      <c r="D60">
        <f t="shared" si="1"/>
        <v>4.5298522798861802E-3</v>
      </c>
      <c r="G60">
        <f t="shared" si="2"/>
        <v>-5.3970659493155377</v>
      </c>
      <c r="H60">
        <f t="shared" si="3"/>
        <v>-2.4384962387512359</v>
      </c>
    </row>
    <row r="61" spans="1:8" x14ac:dyDescent="0.25">
      <c r="A61">
        <v>3.0023300000000002</v>
      </c>
      <c r="B61">
        <v>3852.6825199999998</v>
      </c>
      <c r="C61">
        <f t="shared" si="0"/>
        <v>16.680910792264694</v>
      </c>
      <c r="D61">
        <f t="shared" si="1"/>
        <v>4.3296873556725604E-3</v>
      </c>
      <c r="G61">
        <f t="shared" si="2"/>
        <v>-5.4422599438072545</v>
      </c>
      <c r="H61">
        <f t="shared" si="3"/>
        <v>-2.438916237651485</v>
      </c>
    </row>
    <row r="62" spans="1:8" x14ac:dyDescent="0.25">
      <c r="A62">
        <v>3.0509200000000001</v>
      </c>
      <c r="B62">
        <v>3853.4744999999998</v>
      </c>
      <c r="C62">
        <f t="shared" si="0"/>
        <v>16.379049565663461</v>
      </c>
      <c r="D62">
        <f t="shared" si="1"/>
        <v>4.2504626839138188E-3</v>
      </c>
      <c r="G62">
        <f t="shared" si="2"/>
        <v>-5.4607274351681205</v>
      </c>
      <c r="H62">
        <f t="shared" si="3"/>
        <v>-2.4393255998632597</v>
      </c>
    </row>
    <row r="63" spans="1:8" x14ac:dyDescent="0.25">
      <c r="A63">
        <v>3.1001799999999999</v>
      </c>
      <c r="B63">
        <v>3854.28521</v>
      </c>
      <c r="C63">
        <f t="shared" si="0"/>
        <v>15.896134322530795</v>
      </c>
      <c r="D63">
        <f t="shared" si="1"/>
        <v>4.1242755676948965E-3</v>
      </c>
      <c r="G63">
        <f t="shared" si="2"/>
        <v>-5.4908648945712351</v>
      </c>
      <c r="H63">
        <f t="shared" si="3"/>
        <v>-2.4397445565543223</v>
      </c>
    </row>
    <row r="64" spans="1:8" x14ac:dyDescent="0.25">
      <c r="A64">
        <v>3.1533600000000002</v>
      </c>
      <c r="B64">
        <v>3855.1028999999999</v>
      </c>
      <c r="C64">
        <f t="shared" si="0"/>
        <v>14.704190406174018</v>
      </c>
      <c r="D64">
        <f t="shared" si="1"/>
        <v>3.814214766141267E-3</v>
      </c>
      <c r="G64">
        <f t="shared" si="2"/>
        <v>-5.5690204634413618</v>
      </c>
      <c r="H64">
        <f t="shared" si="3"/>
        <v>-2.4401670314704904</v>
      </c>
    </row>
    <row r="65" spans="1:8" x14ac:dyDescent="0.25">
      <c r="A65">
        <v>3.2090000000000001</v>
      </c>
      <c r="B65">
        <v>3855.8853199999999</v>
      </c>
      <c r="C65">
        <f t="shared" si="0"/>
        <v>13.734443470641668</v>
      </c>
      <c r="D65">
        <f t="shared" si="1"/>
        <v>3.5619429341953736E-3</v>
      </c>
      <c r="G65">
        <f t="shared" si="2"/>
        <v>-5.6374491149629966</v>
      </c>
      <c r="H65">
        <f t="shared" si="3"/>
        <v>-2.4405711999420099</v>
      </c>
    </row>
    <row r="66" spans="1:8" x14ac:dyDescent="0.25">
      <c r="A66">
        <v>3.2674599999999998</v>
      </c>
      <c r="B66">
        <v>3856.67</v>
      </c>
      <c r="C66">
        <f t="shared" si="0"/>
        <v>14.734748998788591</v>
      </c>
      <c r="D66">
        <f t="shared" si="1"/>
        <v>3.8205884866448492E-3</v>
      </c>
      <c r="G66">
        <f t="shared" si="2"/>
        <v>-5.5673508141332562</v>
      </c>
      <c r="H66">
        <f t="shared" si="3"/>
        <v>-2.4409764538285925</v>
      </c>
    </row>
    <row r="67" spans="1:8" x14ac:dyDescent="0.25">
      <c r="A67">
        <v>3.31637</v>
      </c>
      <c r="B67">
        <v>3857.4673899999998</v>
      </c>
      <c r="C67">
        <f t="shared" si="0"/>
        <v>15.680201541195775</v>
      </c>
      <c r="D67">
        <f t="shared" si="1"/>
        <v>4.0648954238329347E-3</v>
      </c>
      <c r="G67">
        <f t="shared" si="2"/>
        <v>-5.5053672623076402</v>
      </c>
      <c r="H67">
        <f t="shared" si="3"/>
        <v>-2.4413881877847348</v>
      </c>
    </row>
    <row r="68" spans="1:8" x14ac:dyDescent="0.25">
      <c r="A68">
        <v>3.3686799999999999</v>
      </c>
      <c r="B68">
        <v>3858.2571499999999</v>
      </c>
      <c r="C68">
        <f t="shared" ref="C68:C100" si="4">(B69-B67)/(A69-A67)</f>
        <v>15.624926108376229</v>
      </c>
      <c r="D68">
        <f t="shared" ref="D68:D100" si="5">(1/B68)*C68</f>
        <v>4.0497368373635309E-3</v>
      </c>
      <c r="G68">
        <f t="shared" ref="G68:G100" si="6">LN(D68)</f>
        <v>-5.509103378403637</v>
      </c>
      <c r="H68">
        <f t="shared" ref="H68:H100" si="7">LN((0.032)/((0.0000008*B68)+(0.0000000245*B68^2)))</f>
        <v>-2.4417958984406831</v>
      </c>
    </row>
    <row r="69" spans="1:8" x14ac:dyDescent="0.25">
      <c r="A69">
        <v>3.4178700000000002</v>
      </c>
      <c r="B69">
        <v>3859.05332</v>
      </c>
      <c r="C69">
        <f t="shared" si="4"/>
        <v>15.732097560976394</v>
      </c>
      <c r="D69">
        <f t="shared" si="5"/>
        <v>4.0766727630952744E-3</v>
      </c>
      <c r="G69">
        <f t="shared" si="6"/>
        <v>-5.5024741225078175</v>
      </c>
      <c r="H69">
        <f t="shared" si="7"/>
        <v>-2.4422068341223766</v>
      </c>
    </row>
    <row r="70" spans="1:8" x14ac:dyDescent="0.25">
      <c r="A70">
        <v>3.4711799999999999</v>
      </c>
      <c r="B70">
        <v>3859.86969</v>
      </c>
      <c r="C70">
        <f t="shared" si="4"/>
        <v>14.813664596272318</v>
      </c>
      <c r="D70">
        <f t="shared" si="5"/>
        <v>3.8378665048333068E-3</v>
      </c>
      <c r="G70">
        <f t="shared" si="6"/>
        <v>-5.5628386644837562</v>
      </c>
      <c r="H70">
        <f t="shared" si="7"/>
        <v>-2.442628108186895</v>
      </c>
    </row>
    <row r="71" spans="1:8" x14ac:dyDescent="0.25">
      <c r="A71">
        <v>3.5273500000000002</v>
      </c>
      <c r="B71">
        <v>3860.6751199999999</v>
      </c>
      <c r="C71">
        <f t="shared" si="4"/>
        <v>14.466969373218925</v>
      </c>
      <c r="D71">
        <f t="shared" si="5"/>
        <v>3.7472641244205305E-3</v>
      </c>
      <c r="G71">
        <f t="shared" si="6"/>
        <v>-5.5867292720843951</v>
      </c>
      <c r="H71">
        <f t="shared" si="7"/>
        <v>-2.4430436499040731</v>
      </c>
    </row>
    <row r="72" spans="1:8" x14ac:dyDescent="0.25">
      <c r="A72">
        <v>3.5834999999999999</v>
      </c>
      <c r="B72">
        <v>3861.4946199999999</v>
      </c>
      <c r="C72">
        <f t="shared" si="4"/>
        <v>14.193839424042149</v>
      </c>
      <c r="D72">
        <f t="shared" si="5"/>
        <v>3.6757372004423894E-3</v>
      </c>
      <c r="G72">
        <f t="shared" si="6"/>
        <v>-5.6060015676747446</v>
      </c>
      <c r="H72">
        <f t="shared" si="7"/>
        <v>-2.443466362094354</v>
      </c>
    </row>
    <row r="73" spans="1:8" x14ac:dyDescent="0.25">
      <c r="A73">
        <v>3.6370800000000001</v>
      </c>
      <c r="B73">
        <v>3862.23261</v>
      </c>
      <c r="C73">
        <f t="shared" si="4"/>
        <v>13.567362246371369</v>
      </c>
      <c r="D73">
        <f t="shared" si="5"/>
        <v>3.5128288781061711E-3</v>
      </c>
      <c r="G73">
        <f t="shared" si="6"/>
        <v>-5.6513336179278033</v>
      </c>
      <c r="H73">
        <f t="shared" si="7"/>
        <v>-2.4438469535836398</v>
      </c>
    </row>
    <row r="74" spans="1:8" x14ac:dyDescent="0.25">
      <c r="A74">
        <v>3.6874899999999999</v>
      </c>
      <c r="B74">
        <v>3862.9054900000001</v>
      </c>
      <c r="C74">
        <f t="shared" si="4"/>
        <v>13.533186053211057</v>
      </c>
      <c r="D74">
        <f t="shared" si="5"/>
        <v>3.5033697014448719E-3</v>
      </c>
      <c r="G74">
        <f t="shared" si="6"/>
        <v>-5.6540300018129273</v>
      </c>
      <c r="H74">
        <f t="shared" si="7"/>
        <v>-2.4441939038476108</v>
      </c>
    </row>
    <row r="75" spans="1:8" x14ac:dyDescent="0.25">
      <c r="A75">
        <v>3.74119</v>
      </c>
      <c r="B75">
        <v>3863.6415499999998</v>
      </c>
      <c r="C75">
        <f t="shared" si="4"/>
        <v>14.283055075798561</v>
      </c>
      <c r="D75">
        <f t="shared" si="5"/>
        <v>3.6967857631095627E-3</v>
      </c>
      <c r="G75">
        <f t="shared" si="6"/>
        <v>-5.6002915495545738</v>
      </c>
      <c r="H75">
        <f t="shared" si="7"/>
        <v>-2.444573362053776</v>
      </c>
    </row>
    <row r="76" spans="1:8" x14ac:dyDescent="0.25">
      <c r="A76">
        <v>3.7917100000000001</v>
      </c>
      <c r="B76">
        <v>3864.3940699999998</v>
      </c>
      <c r="C76">
        <f t="shared" si="4"/>
        <v>14.461692538807812</v>
      </c>
      <c r="D76">
        <f t="shared" si="5"/>
        <v>3.7422923948353462E-3</v>
      </c>
      <c r="G76">
        <f t="shared" si="6"/>
        <v>-5.5880569155310216</v>
      </c>
      <c r="H76">
        <f t="shared" si="7"/>
        <v>-2.4449612314068085</v>
      </c>
    </row>
    <row r="77" spans="1:8" x14ac:dyDescent="0.25">
      <c r="A77">
        <v>3.84104</v>
      </c>
      <c r="B77">
        <v>3865.0855499999998</v>
      </c>
      <c r="C77">
        <f t="shared" si="4"/>
        <v>13.862934362936249</v>
      </c>
      <c r="D77">
        <f t="shared" si="5"/>
        <v>3.5867082846164299E-3</v>
      </c>
      <c r="G77">
        <f t="shared" si="6"/>
        <v>-5.630520409466337</v>
      </c>
      <c r="H77">
        <f t="shared" si="7"/>
        <v>-2.4453175727718288</v>
      </c>
    </row>
    <row r="78" spans="1:8" x14ac:dyDescent="0.25">
      <c r="A78">
        <v>3.8901300000000001</v>
      </c>
      <c r="B78">
        <v>3865.75846</v>
      </c>
      <c r="C78">
        <f t="shared" si="4"/>
        <v>14.042453311563996</v>
      </c>
      <c r="D78">
        <f t="shared" si="5"/>
        <v>3.6325221704524178E-3</v>
      </c>
      <c r="G78">
        <f t="shared" si="6"/>
        <v>-5.6178280591792271</v>
      </c>
      <c r="H78">
        <f t="shared" si="7"/>
        <v>-2.4456642834871896</v>
      </c>
    </row>
    <row r="79" spans="1:8" x14ac:dyDescent="0.25">
      <c r="A79">
        <v>3.9390299999999998</v>
      </c>
      <c r="B79">
        <v>3866.4615699999999</v>
      </c>
      <c r="C79">
        <f t="shared" si="4"/>
        <v>14.219825840419151</v>
      </c>
      <c r="D79">
        <f t="shared" si="5"/>
        <v>3.6777362409990675E-3</v>
      </c>
      <c r="G79">
        <f t="shared" si="6"/>
        <v>-5.605457867987286</v>
      </c>
      <c r="H79">
        <f t="shared" si="7"/>
        <v>-2.4460264902754458</v>
      </c>
    </row>
    <row r="80" spans="1:8" x14ac:dyDescent="0.25">
      <c r="A80">
        <v>3.98889</v>
      </c>
      <c r="B80">
        <v>3867.1628099999998</v>
      </c>
      <c r="C80">
        <f t="shared" si="4"/>
        <v>13.802636835799619</v>
      </c>
      <c r="D80">
        <f t="shared" si="5"/>
        <v>3.5691894843702275E-3</v>
      </c>
      <c r="G80">
        <f t="shared" si="6"/>
        <v>-5.6354167441573919</v>
      </c>
      <c r="H80">
        <f t="shared" si="7"/>
        <v>-2.4463876684093129</v>
      </c>
    </row>
    <row r="81" spans="1:8" x14ac:dyDescent="0.25">
      <c r="A81">
        <v>4.0391500000000002</v>
      </c>
      <c r="B81">
        <v>3867.8434900000002</v>
      </c>
      <c r="C81">
        <f t="shared" si="4"/>
        <v>14.220949097546084</v>
      </c>
      <c r="D81">
        <f t="shared" si="5"/>
        <v>3.6767126524931033E-3</v>
      </c>
      <c r="G81">
        <f t="shared" si="6"/>
        <v>-5.6057362269853286</v>
      </c>
      <c r="H81">
        <f t="shared" si="7"/>
        <v>-2.4467381946096891</v>
      </c>
    </row>
    <row r="82" spans="1:8" x14ac:dyDescent="0.25">
      <c r="A82">
        <v>4.08751</v>
      </c>
      <c r="B82">
        <v>3868.5652799999998</v>
      </c>
      <c r="C82">
        <f t="shared" si="4"/>
        <v>14.849292597906215</v>
      </c>
      <c r="D82">
        <f t="shared" si="5"/>
        <v>3.8384495344243523E-3</v>
      </c>
      <c r="G82">
        <f t="shared" si="6"/>
        <v>-5.5626867609953674</v>
      </c>
      <c r="H82">
        <f t="shared" si="7"/>
        <v>-2.4471098239097588</v>
      </c>
    </row>
    <row r="83" spans="1:8" x14ac:dyDescent="0.25">
      <c r="A83">
        <v>4.1366899999999998</v>
      </c>
      <c r="B83">
        <v>3869.29189</v>
      </c>
      <c r="C83">
        <f t="shared" si="4"/>
        <v>14.587661671116621</v>
      </c>
      <c r="D83">
        <f t="shared" si="5"/>
        <v>3.7701114534206466E-3</v>
      </c>
      <c r="G83">
        <f t="shared" si="6"/>
        <v>-5.5806507147176507</v>
      </c>
      <c r="H83">
        <f t="shared" si="7"/>
        <v>-2.4474838651561717</v>
      </c>
    </row>
    <row r="84" spans="1:8" x14ac:dyDescent="0.25">
      <c r="A84">
        <v>4.1849299999999996</v>
      </c>
      <c r="B84">
        <v>3869.98641</v>
      </c>
      <c r="C84">
        <f t="shared" si="4"/>
        <v>14.174766259117449</v>
      </c>
      <c r="D84">
        <f t="shared" si="5"/>
        <v>3.6627431617046553E-3</v>
      </c>
      <c r="G84">
        <f t="shared" si="6"/>
        <v>-5.6095429145685118</v>
      </c>
      <c r="H84">
        <f t="shared" si="7"/>
        <v>-2.4478413218702562</v>
      </c>
    </row>
    <row r="85" spans="1:8" x14ac:dyDescent="0.25">
      <c r="A85">
        <v>4.2340200000000001</v>
      </c>
      <c r="B85">
        <v>3870.6715199999999</v>
      </c>
      <c r="C85">
        <f t="shared" si="4"/>
        <v>14.187096112421845</v>
      </c>
      <c r="D85">
        <f t="shared" si="5"/>
        <v>3.6652803109528255E-3</v>
      </c>
      <c r="G85">
        <f t="shared" si="6"/>
        <v>-5.6088504633614402</v>
      </c>
      <c r="H85">
        <f t="shared" si="7"/>
        <v>-2.4481938728446959</v>
      </c>
    </row>
    <row r="86" spans="1:8" x14ac:dyDescent="0.25">
      <c r="A86">
        <v>4.2824200000000001</v>
      </c>
      <c r="B86">
        <v>3871.36951</v>
      </c>
      <c r="C86">
        <f t="shared" si="4"/>
        <v>14.409156230755528</v>
      </c>
      <c r="D86">
        <f t="shared" si="5"/>
        <v>3.7219790550955512E-3</v>
      </c>
      <c r="G86">
        <f t="shared" si="6"/>
        <v>-5.5934997481031257</v>
      </c>
      <c r="H86">
        <f t="shared" si="7"/>
        <v>-2.4485529878431529</v>
      </c>
    </row>
    <row r="87" spans="1:8" x14ac:dyDescent="0.25">
      <c r="A87">
        <v>4.3314399999999997</v>
      </c>
      <c r="B87">
        <v>3872.0752600000001</v>
      </c>
      <c r="C87">
        <f t="shared" si="4"/>
        <v>14.423590580081719</v>
      </c>
      <c r="D87">
        <f t="shared" si="5"/>
        <v>3.725028469638196E-3</v>
      </c>
      <c r="G87">
        <f t="shared" si="6"/>
        <v>-5.592680784323929</v>
      </c>
      <c r="H87">
        <f t="shared" si="7"/>
        <v>-2.4489160298016839</v>
      </c>
    </row>
    <row r="88" spans="1:8" x14ac:dyDescent="0.25">
      <c r="A88">
        <v>4.3805100000000001</v>
      </c>
      <c r="B88">
        <v>3872.7843200000002</v>
      </c>
      <c r="C88">
        <f t="shared" si="4"/>
        <v>14.436616812788866</v>
      </c>
      <c r="D88">
        <f t="shared" si="5"/>
        <v>3.7277099936174258E-3</v>
      </c>
      <c r="G88">
        <f t="shared" si="6"/>
        <v>-5.5919611765963362</v>
      </c>
      <c r="H88">
        <f t="shared" si="7"/>
        <v>-2.4492807080905656</v>
      </c>
    </row>
    <row r="89" spans="1:8" x14ac:dyDescent="0.25">
      <c r="A89">
        <v>4.4283900000000003</v>
      </c>
      <c r="B89">
        <v>3873.47489</v>
      </c>
      <c r="C89">
        <f t="shared" si="4"/>
        <v>14.558802121241447</v>
      </c>
      <c r="D89">
        <f t="shared" si="5"/>
        <v>3.7585895183746623E-3</v>
      </c>
      <c r="G89">
        <f t="shared" si="6"/>
        <v>-5.5837115200503229</v>
      </c>
      <c r="H89">
        <f t="shared" si="7"/>
        <v>-2.4496358128383298</v>
      </c>
    </row>
    <row r="90" spans="1:8" x14ac:dyDescent="0.25">
      <c r="A90">
        <v>4.47668</v>
      </c>
      <c r="B90">
        <v>3874.18444</v>
      </c>
      <c r="C90">
        <f t="shared" si="4"/>
        <v>14.504424778762184</v>
      </c>
      <c r="D90">
        <f t="shared" si="5"/>
        <v>3.7438653227263967E-3</v>
      </c>
      <c r="G90">
        <f t="shared" si="6"/>
        <v>-5.5876366925077994</v>
      </c>
      <c r="H90">
        <f t="shared" si="7"/>
        <v>-2.4500006118152342</v>
      </c>
    </row>
    <row r="91" spans="1:8" x14ac:dyDescent="0.25">
      <c r="A91">
        <v>4.5255700000000001</v>
      </c>
      <c r="B91">
        <v>3874.8844300000001</v>
      </c>
      <c r="C91">
        <f t="shared" si="4"/>
        <v>14.824895162116446</v>
      </c>
      <c r="D91">
        <f t="shared" si="5"/>
        <v>3.8258935020976732E-3</v>
      </c>
      <c r="G91">
        <f t="shared" si="6"/>
        <v>-5.5659632436631234</v>
      </c>
      <c r="H91">
        <f t="shared" si="7"/>
        <v>-2.4503604305460134</v>
      </c>
    </row>
    <row r="92" spans="1:8" x14ac:dyDescent="0.25">
      <c r="A92">
        <v>4.5744499999999997</v>
      </c>
      <c r="B92">
        <v>3875.6338700000001</v>
      </c>
      <c r="C92">
        <f t="shared" si="4"/>
        <v>15.297646702352543</v>
      </c>
      <c r="D92">
        <f t="shared" si="5"/>
        <v>3.9471341245019467E-3</v>
      </c>
      <c r="G92">
        <f t="shared" si="6"/>
        <v>-5.5347655015000257</v>
      </c>
      <c r="H92">
        <f t="shared" si="7"/>
        <v>-2.4507455965194072</v>
      </c>
    </row>
    <row r="93" spans="1:8" x14ac:dyDescent="0.25">
      <c r="A93">
        <v>4.6245799999999999</v>
      </c>
      <c r="B93">
        <v>3876.39905</v>
      </c>
      <c r="C93">
        <f t="shared" si="4"/>
        <v>14.603873415192515</v>
      </c>
      <c r="D93">
        <f t="shared" si="5"/>
        <v>3.7673813317007482E-3</v>
      </c>
      <c r="G93">
        <f t="shared" si="6"/>
        <v>-5.5813751258493411</v>
      </c>
      <c r="H93">
        <f t="shared" si="7"/>
        <v>-2.4511387753667777</v>
      </c>
    </row>
    <row r="94" spans="1:8" x14ac:dyDescent="0.25">
      <c r="A94">
        <v>4.67462</v>
      </c>
      <c r="B94">
        <v>3877.09674</v>
      </c>
      <c r="C94">
        <f t="shared" si="4"/>
        <v>14.761014551335792</v>
      </c>
      <c r="D94">
        <f t="shared" si="5"/>
        <v>3.8072340055501923E-3</v>
      </c>
      <c r="G94">
        <f t="shared" si="6"/>
        <v>-5.5708523362918747</v>
      </c>
      <c r="H94">
        <f t="shared" si="7"/>
        <v>-2.451497207904346</v>
      </c>
    </row>
    <row r="95" spans="1:8" x14ac:dyDescent="0.25">
      <c r="A95">
        <v>4.7235399999999998</v>
      </c>
      <c r="B95">
        <v>3877.8598000000002</v>
      </c>
      <c r="C95">
        <f t="shared" si="4"/>
        <v>15.621113521329663</v>
      </c>
      <c r="D95">
        <f t="shared" si="5"/>
        <v>4.0282821780533848E-3</v>
      </c>
      <c r="G95">
        <f t="shared" si="6"/>
        <v>-5.514415252445092</v>
      </c>
      <c r="H95">
        <f t="shared" si="7"/>
        <v>-2.4518891502111555</v>
      </c>
    </row>
    <row r="96" spans="1:8" x14ac:dyDescent="0.25">
      <c r="A96">
        <v>4.7714299999999996</v>
      </c>
      <c r="B96">
        <v>3878.6090199999999</v>
      </c>
      <c r="C96">
        <f t="shared" si="4"/>
        <v>13.794793882302537</v>
      </c>
      <c r="D96">
        <f t="shared" si="5"/>
        <v>3.5566343014131747E-3</v>
      </c>
      <c r="G96">
        <f t="shared" si="6"/>
        <v>-5.6389406022618198</v>
      </c>
      <c r="H96">
        <f t="shared" si="7"/>
        <v>-2.4522739089455881</v>
      </c>
    </row>
    <row r="97" spans="1:8" x14ac:dyDescent="0.25">
      <c r="A97">
        <v>4.8222699999999996</v>
      </c>
      <c r="B97">
        <v>3879.2217599999999</v>
      </c>
      <c r="C97">
        <f t="shared" si="4"/>
        <v>12.739423173553677</v>
      </c>
      <c r="D97">
        <f t="shared" si="5"/>
        <v>3.28401518699299E-3</v>
      </c>
      <c r="G97">
        <f t="shared" si="6"/>
        <v>-5.7186884628615431</v>
      </c>
      <c r="H97">
        <f t="shared" si="7"/>
        <v>-2.4525885239443346</v>
      </c>
    </row>
    <row r="98" spans="1:8" x14ac:dyDescent="0.25">
      <c r="A98">
        <v>4.87094</v>
      </c>
      <c r="B98">
        <v>3879.8767200000002</v>
      </c>
      <c r="C98">
        <f t="shared" si="4"/>
        <v>14.402565418163595</v>
      </c>
      <c r="D98">
        <f t="shared" si="5"/>
        <v>3.712119342328896E-3</v>
      </c>
      <c r="G98">
        <f t="shared" si="6"/>
        <v>-5.5961523141631169</v>
      </c>
      <c r="H98">
        <f t="shared" si="7"/>
        <v>-2.45292476233735</v>
      </c>
    </row>
    <row r="99" spans="1:8" x14ac:dyDescent="0.25">
      <c r="A99">
        <v>4.9197199999999999</v>
      </c>
      <c r="B99">
        <v>3880.6252899999999</v>
      </c>
      <c r="C99">
        <f t="shared" si="4"/>
        <v>12.206192966266853</v>
      </c>
      <c r="D99">
        <f t="shared" si="5"/>
        <v>3.1454191152444026E-3</v>
      </c>
      <c r="G99">
        <f t="shared" si="6"/>
        <v>-5.7618081337199083</v>
      </c>
      <c r="H99">
        <f t="shared" si="7"/>
        <v>-2.4533089883087071</v>
      </c>
    </row>
    <row r="100" spans="1:8" x14ac:dyDescent="0.25">
      <c r="A100">
        <v>4.9684699999999999</v>
      </c>
      <c r="B100">
        <v>3881.0671900000002</v>
      </c>
      <c r="C100">
        <f t="shared" si="4"/>
        <v>788.78986812257608</v>
      </c>
      <c r="D100">
        <f t="shared" si="5"/>
        <v>0.20324045668546542</v>
      </c>
      <c r="G100">
        <f t="shared" si="6"/>
        <v>-1.5933654852336168</v>
      </c>
      <c r="H100">
        <f t="shared" si="7"/>
        <v>-2.4535357720733328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1898F-4ACA-4C7C-A7B7-87954DC07595}">
  <dimension ref="A1:J99"/>
  <sheetViews>
    <sheetView zoomScale="85" zoomScaleNormal="85" workbookViewId="0">
      <pane ySplit="1" topLeftCell="A2" activePane="bottomLeft" state="frozen"/>
      <selection pane="bottomLeft" activeCell="S21" sqref="S21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4.28515625" customWidth="1"/>
    <col min="9" max="9" width="17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701.46549000000005</v>
      </c>
      <c r="C2" s="7">
        <f>B2-701.46549</f>
        <v>0</v>
      </c>
    </row>
    <row r="3" spans="1:10" x14ac:dyDescent="0.25">
      <c r="A3">
        <v>5.2900000000000003E-2</v>
      </c>
      <c r="B3">
        <v>704.02151000000003</v>
      </c>
      <c r="C3" s="7">
        <f t="shared" ref="C3:C66" si="0">B3-701.46549</f>
        <v>2.5560199999999895</v>
      </c>
      <c r="D3">
        <f>(B4-B2)/(A4-A2)</f>
        <v>45.244296484871413</v>
      </c>
      <c r="E3">
        <f>(1/B3)*D3</f>
        <v>6.4265503031109672E-2</v>
      </c>
      <c r="F3" s="23">
        <f>((0.002)/((0.0000008*B3*0.000000001)+(0.0000000245*0.000000001*B3^2)))*10^-9</f>
        <v>0.15739912145053861</v>
      </c>
      <c r="H3">
        <f>LN(E3)</f>
        <v>-2.7447322920001249</v>
      </c>
      <c r="I3">
        <f>LN((0.002)/((0.0000008*B3)+(0.0000000245*B3^2)))</f>
        <v>-1.8489705246501256</v>
      </c>
      <c r="J3">
        <f>LN(F3*10^9)</f>
        <v>18.874295312296287</v>
      </c>
    </row>
    <row r="4" spans="1:10" x14ac:dyDescent="0.25">
      <c r="A4">
        <v>0.10213</v>
      </c>
      <c r="B4">
        <v>706.08628999999996</v>
      </c>
      <c r="C4" s="7">
        <f t="shared" si="0"/>
        <v>4.6207999999999174</v>
      </c>
      <c r="D4">
        <f t="shared" ref="D4:D67" si="1">(B5-B3)/(A5-A3)</f>
        <v>40.257708374776094</v>
      </c>
      <c r="E4">
        <f t="shared" ref="E4:E67" si="2">(1/B4)*D4</f>
        <v>5.7015281198529007E-2</v>
      </c>
      <c r="F4" s="23">
        <f t="shared" ref="F4:F67" si="3">((0.002)/((0.0000008*B4*0.000000001)+(0.0000000245*0.000000001*B4^2)))*10^-9</f>
        <v>0.1565002006526337</v>
      </c>
      <c r="H4">
        <f t="shared" ref="H4:H67" si="4">LN(E4)</f>
        <v>-2.8644359558753485</v>
      </c>
      <c r="I4">
        <f t="shared" ref="I4:I67" si="5">LN((0.002)/((0.0000008*B4)+(0.0000000245*B4^2)))</f>
        <v>-1.8546979868772961</v>
      </c>
      <c r="J4">
        <f t="shared" ref="J4:J67" si="6">LN(F4*10^9)</f>
        <v>18.868567850069116</v>
      </c>
    </row>
    <row r="5" spans="1:10" x14ac:dyDescent="0.25">
      <c r="A5">
        <v>0.15343999999999999</v>
      </c>
      <c r="B5">
        <v>708.06902000000002</v>
      </c>
      <c r="C5" s="7">
        <f t="shared" si="0"/>
        <v>6.6035299999999779</v>
      </c>
      <c r="D5">
        <f t="shared" si="1"/>
        <v>37.432822799534982</v>
      </c>
      <c r="E5">
        <f t="shared" si="2"/>
        <v>5.2866064948774313E-2</v>
      </c>
      <c r="F5" s="23">
        <f t="shared" si="3"/>
        <v>0.15564423053226592</v>
      </c>
      <c r="H5">
        <f t="shared" si="4"/>
        <v>-2.9399936403155147</v>
      </c>
      <c r="I5">
        <f t="shared" si="5"/>
        <v>-1.8601824497120267</v>
      </c>
      <c r="J5">
        <f t="shared" si="6"/>
        <v>18.863083387234383</v>
      </c>
    </row>
    <row r="6" spans="1:10" x14ac:dyDescent="0.25">
      <c r="A6">
        <v>0.20529</v>
      </c>
      <c r="B6">
        <v>709.94785999999999</v>
      </c>
      <c r="C6" s="7">
        <f t="shared" si="0"/>
        <v>8.4823699999999462</v>
      </c>
      <c r="D6">
        <f t="shared" si="1"/>
        <v>36.898767164477945</v>
      </c>
      <c r="E6">
        <f t="shared" si="2"/>
        <v>5.197391138622201E-2</v>
      </c>
      <c r="F6" s="23">
        <f t="shared" si="3"/>
        <v>0.15483957593185993</v>
      </c>
      <c r="H6">
        <f t="shared" si="4"/>
        <v>-2.9570133904074423</v>
      </c>
      <c r="I6">
        <f t="shared" si="5"/>
        <v>-1.8653656920270218</v>
      </c>
      <c r="J6">
        <f t="shared" si="6"/>
        <v>18.857900144919391</v>
      </c>
    </row>
    <row r="7" spans="1:10" x14ac:dyDescent="0.25">
      <c r="A7">
        <v>0.25320999999999999</v>
      </c>
      <c r="B7">
        <v>711.75040999999999</v>
      </c>
      <c r="C7" s="7">
        <f t="shared" si="0"/>
        <v>10.284919999999943</v>
      </c>
      <c r="D7">
        <f t="shared" si="1"/>
        <v>34.357858205255887</v>
      </c>
      <c r="E7">
        <f t="shared" si="2"/>
        <v>4.8272340588122582E-2</v>
      </c>
      <c r="F7" s="23">
        <f t="shared" si="3"/>
        <v>0.15407344585792668</v>
      </c>
      <c r="H7">
        <f t="shared" si="4"/>
        <v>-3.0308965409861921</v>
      </c>
      <c r="I7">
        <f>LN((0.002)/((0.0000008*B7)+(0.0000000245*B7^2)))</f>
        <v>-1.8703258691038878</v>
      </c>
      <c r="J7">
        <f t="shared" si="6"/>
        <v>18.852939967842524</v>
      </c>
    </row>
    <row r="8" spans="1:10" x14ac:dyDescent="0.25">
      <c r="A8">
        <v>0.30614000000000002</v>
      </c>
      <c r="B8">
        <v>713.41285000000005</v>
      </c>
      <c r="C8" s="7">
        <f t="shared" si="0"/>
        <v>11.947360000000003</v>
      </c>
      <c r="D8">
        <f t="shared" si="1"/>
        <v>29.905417107668598</v>
      </c>
      <c r="E8">
        <f t="shared" si="2"/>
        <v>4.1918809154711183E-2</v>
      </c>
      <c r="F8" s="23">
        <f t="shared" si="3"/>
        <v>0.15337189613214738</v>
      </c>
      <c r="H8">
        <f t="shared" si="4"/>
        <v>-3.1720206469417658</v>
      </c>
      <c r="I8">
        <f t="shared" si="5"/>
        <v>-1.8748896132730482</v>
      </c>
      <c r="J8">
        <f t="shared" si="6"/>
        <v>18.848376223673363</v>
      </c>
    </row>
    <row r="9" spans="1:10" x14ac:dyDescent="0.25">
      <c r="A9">
        <v>0.35714000000000001</v>
      </c>
      <c r="B9">
        <v>714.85847999999999</v>
      </c>
      <c r="C9" s="7">
        <f t="shared" si="0"/>
        <v>13.392989999999941</v>
      </c>
      <c r="D9">
        <f t="shared" si="1"/>
        <v>28.393011781290785</v>
      </c>
      <c r="E9">
        <f t="shared" si="2"/>
        <v>3.9718367447065583E-2</v>
      </c>
      <c r="F9" s="23">
        <f t="shared" si="3"/>
        <v>0.15276572855457976</v>
      </c>
      <c r="H9">
        <f t="shared" si="4"/>
        <v>-3.2259415421839557</v>
      </c>
      <c r="I9">
        <f t="shared" si="5"/>
        <v>-1.8788497169706511</v>
      </c>
      <c r="J9">
        <f t="shared" si="6"/>
        <v>18.844416119975758</v>
      </c>
    </row>
    <row r="10" spans="1:10" x14ac:dyDescent="0.25">
      <c r="A10">
        <v>0.40544999999999998</v>
      </c>
      <c r="B10">
        <v>716.23256000000003</v>
      </c>
      <c r="C10" s="7">
        <f t="shared" si="0"/>
        <v>14.76706999999999</v>
      </c>
      <c r="D10">
        <f t="shared" si="1"/>
        <v>28.004953049221371</v>
      </c>
      <c r="E10">
        <f t="shared" si="2"/>
        <v>3.9100362945272089E-2</v>
      </c>
      <c r="F10" s="23">
        <f t="shared" si="3"/>
        <v>0.15219288825971267</v>
      </c>
      <c r="H10">
        <f t="shared" si="4"/>
        <v>-3.2416235295461218</v>
      </c>
      <c r="I10">
        <f t="shared" si="5"/>
        <v>-1.8826065609293552</v>
      </c>
      <c r="J10">
        <f t="shared" si="6"/>
        <v>18.840659276017057</v>
      </c>
    </row>
    <row r="11" spans="1:10" x14ac:dyDescent="0.25">
      <c r="A11">
        <v>0.45405000000000001</v>
      </c>
      <c r="B11">
        <v>717.57244000000003</v>
      </c>
      <c r="C11" s="7">
        <f t="shared" si="0"/>
        <v>16.106949999999983</v>
      </c>
      <c r="D11">
        <f t="shared" si="1"/>
        <v>27.919542577087491</v>
      </c>
      <c r="E11">
        <f t="shared" si="2"/>
        <v>3.8908326213152065E-2</v>
      </c>
      <c r="F11" s="23">
        <f t="shared" si="3"/>
        <v>0.15163740325692124</v>
      </c>
      <c r="H11">
        <f t="shared" si="4"/>
        <v>-3.2465470097921387</v>
      </c>
      <c r="I11">
        <f t="shared" si="5"/>
        <v>-1.8862631128744465</v>
      </c>
      <c r="J11">
        <f t="shared" si="6"/>
        <v>18.837002724071965</v>
      </c>
    </row>
    <row r="12" spans="1:10" x14ac:dyDescent="0.25">
      <c r="A12">
        <v>0.50339</v>
      </c>
      <c r="B12">
        <v>718.96699999999998</v>
      </c>
      <c r="C12" s="7">
        <f t="shared" si="0"/>
        <v>17.501509999999939</v>
      </c>
      <c r="D12">
        <f t="shared" si="1"/>
        <v>29.127837280141435</v>
      </c>
      <c r="E12">
        <f t="shared" si="2"/>
        <v>4.0513455110097449E-2</v>
      </c>
      <c r="F12" s="23">
        <f t="shared" si="3"/>
        <v>0.15106247331672235</v>
      </c>
      <c r="H12">
        <f t="shared" si="4"/>
        <v>-3.2061211351034515</v>
      </c>
      <c r="I12">
        <f t="shared" si="5"/>
        <v>-1.8900617971557874</v>
      </c>
      <c r="J12">
        <f t="shared" si="6"/>
        <v>18.833204039790623</v>
      </c>
    </row>
    <row r="13" spans="1:10" x14ac:dyDescent="0.25">
      <c r="A13">
        <v>0.55581999999999998</v>
      </c>
      <c r="B13">
        <v>720.53678000000002</v>
      </c>
      <c r="C13" s="7">
        <f t="shared" si="0"/>
        <v>19.071289999999976</v>
      </c>
      <c r="D13">
        <f t="shared" si="1"/>
        <v>29.124400537118937</v>
      </c>
      <c r="E13">
        <f t="shared" si="2"/>
        <v>4.0420421754346722E-2</v>
      </c>
      <c r="F13" s="23">
        <f t="shared" si="3"/>
        <v>0.15041920989585772</v>
      </c>
      <c r="H13">
        <f t="shared" si="4"/>
        <v>-3.2084201327625657</v>
      </c>
      <c r="I13">
        <f t="shared" si="5"/>
        <v>-1.8943291502511939</v>
      </c>
      <c r="J13">
        <f t="shared" si="6"/>
        <v>18.828936686695219</v>
      </c>
    </row>
    <row r="14" spans="1:10" x14ac:dyDescent="0.25">
      <c r="A14">
        <v>0.60765000000000002</v>
      </c>
      <c r="B14">
        <v>722.00351000000001</v>
      </c>
      <c r="C14" s="7">
        <f t="shared" si="0"/>
        <v>20.53801999999996</v>
      </c>
      <c r="D14">
        <f t="shared" si="1"/>
        <v>27.816215691978954</v>
      </c>
      <c r="E14">
        <f t="shared" si="2"/>
        <v>3.8526427235760878E-2</v>
      </c>
      <c r="F14" s="23">
        <f t="shared" si="3"/>
        <v>0.14982188067923743</v>
      </c>
      <c r="H14">
        <f t="shared" si="4"/>
        <v>-3.2564108514599517</v>
      </c>
      <c r="I14">
        <f t="shared" si="5"/>
        <v>-1.8983081526160945</v>
      </c>
      <c r="J14">
        <f t="shared" si="6"/>
        <v>18.824957684330318</v>
      </c>
    </row>
    <row r="15" spans="1:10" x14ac:dyDescent="0.25">
      <c r="A15">
        <v>0.65893000000000002</v>
      </c>
      <c r="B15">
        <v>723.40490999999997</v>
      </c>
      <c r="C15" s="7">
        <f t="shared" si="0"/>
        <v>21.939419999999927</v>
      </c>
      <c r="D15">
        <f t="shared" si="1"/>
        <v>26.703446250244649</v>
      </c>
      <c r="E15">
        <f t="shared" si="2"/>
        <v>3.691355405680706E-2</v>
      </c>
      <c r="F15" s="23">
        <f t="shared" si="3"/>
        <v>0.14925447548380977</v>
      </c>
      <c r="H15">
        <f t="shared" si="4"/>
        <v>-3.2991764767679643</v>
      </c>
      <c r="I15">
        <f t="shared" si="5"/>
        <v>-1.9021025406678236</v>
      </c>
      <c r="J15">
        <f t="shared" si="6"/>
        <v>18.821163296278588</v>
      </c>
    </row>
    <row r="16" spans="1:10" x14ac:dyDescent="0.25">
      <c r="A16">
        <v>0.70979000000000003</v>
      </c>
      <c r="B16">
        <v>724.73099999999999</v>
      </c>
      <c r="C16" s="7">
        <f t="shared" si="0"/>
        <v>23.265509999999949</v>
      </c>
      <c r="D16">
        <f t="shared" si="1"/>
        <v>26.876759493671106</v>
      </c>
      <c r="E16">
        <f t="shared" si="2"/>
        <v>3.7085152275356109E-2</v>
      </c>
      <c r="F16" s="23">
        <f t="shared" si="3"/>
        <v>0.14872052555369178</v>
      </c>
      <c r="H16">
        <f t="shared" si="4"/>
        <v>-3.2945385976848525</v>
      </c>
      <c r="I16">
        <f t="shared" si="5"/>
        <v>-1.9056864017284216</v>
      </c>
      <c r="J16">
        <f t="shared" si="6"/>
        <v>18.81757943521799</v>
      </c>
    </row>
    <row r="17" spans="1:10" x14ac:dyDescent="0.25">
      <c r="A17">
        <v>0.75768000000000002</v>
      </c>
      <c r="B17">
        <v>726.05898999999999</v>
      </c>
      <c r="C17" s="7">
        <f t="shared" si="0"/>
        <v>24.593499999999949</v>
      </c>
      <c r="D17">
        <f t="shared" si="1"/>
        <v>26.884901758014838</v>
      </c>
      <c r="E17">
        <f t="shared" si="2"/>
        <v>3.7028536425139279E-2</v>
      </c>
      <c r="F17" s="23">
        <f t="shared" si="3"/>
        <v>0.14818867733959418</v>
      </c>
      <c r="H17">
        <f t="shared" si="4"/>
        <v>-3.2960664088685161</v>
      </c>
      <c r="I17">
        <f t="shared" si="5"/>
        <v>-1.9092689702561854</v>
      </c>
      <c r="J17">
        <f t="shared" si="6"/>
        <v>18.813996866690225</v>
      </c>
    </row>
    <row r="18" spans="1:10" x14ac:dyDescent="0.25">
      <c r="A18">
        <v>0.80649000000000004</v>
      </c>
      <c r="B18">
        <v>727.33077000000003</v>
      </c>
      <c r="C18" s="7">
        <f t="shared" si="0"/>
        <v>25.865279999999984</v>
      </c>
      <c r="D18">
        <f t="shared" si="1"/>
        <v>25.362998865629173</v>
      </c>
      <c r="E18">
        <f t="shared" si="2"/>
        <v>3.4871340402151792E-2</v>
      </c>
      <c r="F18" s="23">
        <f t="shared" si="3"/>
        <v>0.14768201103466669</v>
      </c>
      <c r="H18">
        <f t="shared" si="4"/>
        <v>-3.3560899790519638</v>
      </c>
      <c r="I18">
        <f t="shared" si="5"/>
        <v>-1.912693890804964</v>
      </c>
      <c r="J18">
        <f t="shared" si="6"/>
        <v>18.810571946141447</v>
      </c>
    </row>
    <row r="19" spans="1:10" x14ac:dyDescent="0.25">
      <c r="A19">
        <v>0.85465000000000002</v>
      </c>
      <c r="B19">
        <v>728.51844000000006</v>
      </c>
      <c r="C19" s="7">
        <f t="shared" si="0"/>
        <v>27.05295000000001</v>
      </c>
      <c r="D19">
        <f t="shared" si="1"/>
        <v>24.650041220114915</v>
      </c>
      <c r="E19">
        <f t="shared" si="2"/>
        <v>3.3835850771484814E-2</v>
      </c>
      <c r="F19" s="23">
        <f t="shared" si="3"/>
        <v>0.14721119654811443</v>
      </c>
      <c r="H19">
        <f t="shared" si="4"/>
        <v>-3.3862343648975113</v>
      </c>
      <c r="I19">
        <f t="shared" si="5"/>
        <v>-1.9158870120738307</v>
      </c>
      <c r="J19">
        <f t="shared" si="6"/>
        <v>18.807378824872579</v>
      </c>
    </row>
    <row r="20" spans="1:10" x14ac:dyDescent="0.25">
      <c r="A20">
        <v>0.90353000000000006</v>
      </c>
      <c r="B20">
        <v>729.72280999999998</v>
      </c>
      <c r="C20" s="7">
        <f t="shared" si="0"/>
        <v>28.257319999999936</v>
      </c>
      <c r="D20">
        <f t="shared" si="1"/>
        <v>23.963258622453139</v>
      </c>
      <c r="E20">
        <f t="shared" si="2"/>
        <v>3.283885099117724E-2</v>
      </c>
      <c r="F20" s="23">
        <f t="shared" si="3"/>
        <v>0.14673605767336284</v>
      </c>
      <c r="H20">
        <f t="shared" si="4"/>
        <v>-3.416142983098398</v>
      </c>
      <c r="I20">
        <f t="shared" si="5"/>
        <v>-1.9191198321239535</v>
      </c>
      <c r="J20">
        <f t="shared" si="6"/>
        <v>18.804146004822456</v>
      </c>
    </row>
    <row r="21" spans="1:10" x14ac:dyDescent="0.25">
      <c r="A21">
        <v>0.95235999999999998</v>
      </c>
      <c r="B21">
        <v>730.85988999999995</v>
      </c>
      <c r="C21" s="7">
        <f t="shared" si="0"/>
        <v>29.394399999999905</v>
      </c>
      <c r="D21">
        <f t="shared" si="1"/>
        <v>22.70818144997979</v>
      </c>
      <c r="E21">
        <f t="shared" si="2"/>
        <v>3.1070498957029631E-2</v>
      </c>
      <c r="F21" s="23">
        <f t="shared" si="3"/>
        <v>0.14628957386555133</v>
      </c>
      <c r="H21">
        <f t="shared" si="4"/>
        <v>-3.4714964965806163</v>
      </c>
      <c r="I21">
        <f t="shared" si="5"/>
        <v>-1.9221672389395026</v>
      </c>
      <c r="J21">
        <f t="shared" si="6"/>
        <v>18.801098598006909</v>
      </c>
    </row>
    <row r="22" spans="1:10" x14ac:dyDescent="0.25">
      <c r="A22">
        <v>1.0022899999999999</v>
      </c>
      <c r="B22">
        <v>731.96546999999998</v>
      </c>
      <c r="C22" s="7">
        <f t="shared" si="0"/>
        <v>30.499979999999937</v>
      </c>
      <c r="D22">
        <f t="shared" si="1"/>
        <v>22.23701825557858</v>
      </c>
      <c r="E22">
        <f t="shared" si="2"/>
        <v>3.0379873323230097E-2</v>
      </c>
      <c r="F22" s="23">
        <f t="shared" si="3"/>
        <v>0.14585741016461684</v>
      </c>
      <c r="H22">
        <f t="shared" si="4"/>
        <v>-3.4939749515654652</v>
      </c>
      <c r="I22">
        <f t="shared" si="5"/>
        <v>-1.9251257772081392</v>
      </c>
      <c r="J22">
        <f t="shared" si="6"/>
        <v>18.798140059738273</v>
      </c>
    </row>
    <row r="23" spans="1:10" x14ac:dyDescent="0.25">
      <c r="A23">
        <v>1.0509599999999999</v>
      </c>
      <c r="B23">
        <v>733.05246</v>
      </c>
      <c r="C23" s="7">
        <f t="shared" si="0"/>
        <v>31.586969999999951</v>
      </c>
      <c r="D23">
        <f t="shared" si="1"/>
        <v>21.224613248711318</v>
      </c>
      <c r="E23">
        <f t="shared" si="2"/>
        <v>2.8953743977220017E-2</v>
      </c>
      <c r="F23" s="23">
        <f t="shared" si="3"/>
        <v>0.14543437776534077</v>
      </c>
      <c r="H23">
        <f t="shared" si="4"/>
        <v>-3.5420557576869749</v>
      </c>
      <c r="I23">
        <f t="shared" si="5"/>
        <v>-1.9280303060291142</v>
      </c>
      <c r="J23">
        <f t="shared" si="6"/>
        <v>18.795235530917296</v>
      </c>
    </row>
    <row r="24" spans="1:10" x14ac:dyDescent="0.25">
      <c r="A24">
        <v>1.1031299999999999</v>
      </c>
      <c r="B24">
        <v>734.10576000000003</v>
      </c>
      <c r="C24" s="7">
        <f t="shared" si="0"/>
        <v>32.640269999999987</v>
      </c>
      <c r="D24">
        <f t="shared" si="1"/>
        <v>19.155440414508128</v>
      </c>
      <c r="E24">
        <f t="shared" si="2"/>
        <v>2.6093570515654484E-2</v>
      </c>
      <c r="F24" s="23">
        <f t="shared" si="3"/>
        <v>0.145026210318798</v>
      </c>
      <c r="H24">
        <f t="shared" si="4"/>
        <v>-3.6460663353966485</v>
      </c>
      <c r="I24">
        <f t="shared" si="5"/>
        <v>-1.9308407920775343</v>
      </c>
      <c r="J24">
        <f t="shared" si="6"/>
        <v>18.792425044868878</v>
      </c>
    </row>
    <row r="25" spans="1:10" x14ac:dyDescent="0.25">
      <c r="A25">
        <v>1.1571100000000001</v>
      </c>
      <c r="B25">
        <v>735.08581000000004</v>
      </c>
      <c r="C25" s="7">
        <f t="shared" si="0"/>
        <v>33.620319999999992</v>
      </c>
      <c r="D25">
        <f t="shared" si="1"/>
        <v>19.282130750604804</v>
      </c>
      <c r="E25">
        <f t="shared" si="2"/>
        <v>2.6231129057714776E-2</v>
      </c>
      <c r="F25" s="23">
        <f t="shared" si="3"/>
        <v>0.14464796969696792</v>
      </c>
      <c r="H25">
        <f t="shared" si="4"/>
        <v>-3.6408084415114521</v>
      </c>
      <c r="I25">
        <f t="shared" si="5"/>
        <v>-1.9334522836283017</v>
      </c>
      <c r="J25">
        <f t="shared" si="6"/>
        <v>18.789813553318108</v>
      </c>
    </row>
    <row r="26" spans="1:10" x14ac:dyDescent="0.25">
      <c r="A26">
        <v>1.20638</v>
      </c>
      <c r="B26">
        <v>736.09663999999998</v>
      </c>
      <c r="C26" s="7">
        <f t="shared" si="0"/>
        <v>34.631149999999934</v>
      </c>
      <c r="D26">
        <f t="shared" si="1"/>
        <v>19.998785302156215</v>
      </c>
      <c r="E26">
        <f t="shared" si="2"/>
        <v>2.7168695270985362E-2</v>
      </c>
      <c r="F26" s="23">
        <f t="shared" si="3"/>
        <v>0.14425939814183109</v>
      </c>
      <c r="H26">
        <f t="shared" si="4"/>
        <v>-3.6056898776396773</v>
      </c>
      <c r="I26">
        <f t="shared" si="5"/>
        <v>-1.9361422239530848</v>
      </c>
      <c r="J26">
        <f t="shared" si="6"/>
        <v>18.787123612993327</v>
      </c>
    </row>
    <row r="27" spans="1:10" x14ac:dyDescent="0.25">
      <c r="A27">
        <v>1.2559</v>
      </c>
      <c r="B27">
        <v>737.06149000000005</v>
      </c>
      <c r="C27" s="7">
        <f t="shared" si="0"/>
        <v>35.596000000000004</v>
      </c>
      <c r="D27">
        <f t="shared" si="1"/>
        <v>19.196123719622754</v>
      </c>
      <c r="E27">
        <f t="shared" si="2"/>
        <v>2.6044127905288813E-2</v>
      </c>
      <c r="F27" s="23">
        <f t="shared" si="3"/>
        <v>0.14388996060496567</v>
      </c>
      <c r="H27">
        <f t="shared" si="4"/>
        <v>-3.6479629524965271</v>
      </c>
      <c r="I27">
        <f t="shared" si="5"/>
        <v>-1.9387064339926177</v>
      </c>
      <c r="J27">
        <f t="shared" si="6"/>
        <v>18.784559402953793</v>
      </c>
    </row>
    <row r="28" spans="1:10" x14ac:dyDescent="0.25">
      <c r="A28">
        <v>1.30596</v>
      </c>
      <c r="B28">
        <v>738.00819000000001</v>
      </c>
      <c r="C28" s="7">
        <f t="shared" si="0"/>
        <v>36.542699999999968</v>
      </c>
      <c r="D28">
        <f t="shared" si="1"/>
        <v>19.064193867457433</v>
      </c>
      <c r="E28">
        <f t="shared" si="2"/>
        <v>2.5831954341126531E-2</v>
      </c>
      <c r="F28" s="23">
        <f t="shared" si="3"/>
        <v>0.14352885049161951</v>
      </c>
      <c r="H28">
        <f t="shared" si="4"/>
        <v>-3.6561430130592156</v>
      </c>
      <c r="I28">
        <f t="shared" si="5"/>
        <v>-1.9412192152679597</v>
      </c>
      <c r="J28">
        <f t="shared" si="6"/>
        <v>18.78204662167845</v>
      </c>
    </row>
    <row r="29" spans="1:10" x14ac:dyDescent="0.25">
      <c r="A29">
        <v>1.357</v>
      </c>
      <c r="B29">
        <v>738.98887999999999</v>
      </c>
      <c r="C29" s="7">
        <f t="shared" si="0"/>
        <v>37.523389999999949</v>
      </c>
      <c r="D29">
        <f t="shared" si="1"/>
        <v>18.666666666666838</v>
      </c>
      <c r="E29">
        <f t="shared" si="2"/>
        <v>2.5259739587240933E-2</v>
      </c>
      <c r="F29" s="23">
        <f t="shared" si="3"/>
        <v>0.14315620700529155</v>
      </c>
      <c r="H29">
        <f t="shared" si="4"/>
        <v>-3.6785434714066412</v>
      </c>
      <c r="I29">
        <f t="shared" si="5"/>
        <v>-1.9438188882293008</v>
      </c>
      <c r="J29">
        <f t="shared" si="6"/>
        <v>18.779446948717109</v>
      </c>
    </row>
    <row r="30" spans="1:10" x14ac:dyDescent="0.25">
      <c r="A30">
        <v>1.4094599999999999</v>
      </c>
      <c r="B30">
        <v>739.94019000000003</v>
      </c>
      <c r="C30" s="7">
        <f t="shared" si="0"/>
        <v>38.474699999999984</v>
      </c>
      <c r="D30">
        <f t="shared" si="1"/>
        <v>18.092407354482724</v>
      </c>
      <c r="E30">
        <f t="shared" si="2"/>
        <v>2.4451175377408169E-2</v>
      </c>
      <c r="F30" s="23">
        <f t="shared" si="3"/>
        <v>0.14279611252239977</v>
      </c>
      <c r="H30">
        <f t="shared" si="4"/>
        <v>-3.7110769915210802</v>
      </c>
      <c r="I30">
        <f t="shared" si="5"/>
        <v>-1.9463374526797066</v>
      </c>
      <c r="J30">
        <f t="shared" si="6"/>
        <v>18.776928384266704</v>
      </c>
    </row>
    <row r="31" spans="1:10" x14ac:dyDescent="0.25">
      <c r="A31">
        <v>1.46197</v>
      </c>
      <c r="B31">
        <v>740.88804000000005</v>
      </c>
      <c r="C31" s="7">
        <f t="shared" si="0"/>
        <v>39.422550000000001</v>
      </c>
      <c r="D31">
        <f t="shared" si="1"/>
        <v>16.590834398393358</v>
      </c>
      <c r="E31">
        <f t="shared" si="2"/>
        <v>2.2393173465714681E-2</v>
      </c>
      <c r="F31" s="23">
        <f t="shared" si="3"/>
        <v>0.14243867752174177</v>
      </c>
      <c r="H31">
        <f t="shared" si="4"/>
        <v>-3.7989991225635684</v>
      </c>
      <c r="I31">
        <f t="shared" si="5"/>
        <v>-1.948843705074087</v>
      </c>
      <c r="J31">
        <f t="shared" si="6"/>
        <v>18.774422131872324</v>
      </c>
    </row>
    <row r="32" spans="1:10" x14ac:dyDescent="0.25">
      <c r="A32">
        <v>1.5189999999999999</v>
      </c>
      <c r="B32">
        <v>741.75755000000004</v>
      </c>
      <c r="C32" s="7">
        <f t="shared" si="0"/>
        <v>40.292059999999992</v>
      </c>
      <c r="D32">
        <f t="shared" si="1"/>
        <v>15.671845015078087</v>
      </c>
      <c r="E32">
        <f t="shared" si="2"/>
        <v>2.1127988538947918E-2</v>
      </c>
      <c r="F32" s="23">
        <f t="shared" si="3"/>
        <v>0.14211196372105464</v>
      </c>
      <c r="H32">
        <f t="shared" si="4"/>
        <v>-3.8571566464454277</v>
      </c>
      <c r="I32">
        <f t="shared" si="5"/>
        <v>-1.9511400551566576</v>
      </c>
      <c r="J32">
        <f t="shared" si="6"/>
        <v>18.772125781789754</v>
      </c>
    </row>
    <row r="33" spans="1:10" x14ac:dyDescent="0.25">
      <c r="A33">
        <v>1.5713999999999999</v>
      </c>
      <c r="B33">
        <v>742.60301000000004</v>
      </c>
      <c r="C33" s="7">
        <f t="shared" si="0"/>
        <v>41.137519999999995</v>
      </c>
      <c r="D33">
        <f t="shared" si="1"/>
        <v>16.056940537394354</v>
      </c>
      <c r="E33">
        <f t="shared" si="2"/>
        <v>2.1622509363912159E-2</v>
      </c>
      <c r="F33" s="23">
        <f t="shared" si="3"/>
        <v>0.14179536343346999</v>
      </c>
      <c r="H33">
        <f t="shared" si="4"/>
        <v>-3.8340204067203567</v>
      </c>
      <c r="I33">
        <f t="shared" si="5"/>
        <v>-1.953370363349094</v>
      </c>
      <c r="J33">
        <f t="shared" si="6"/>
        <v>18.769895473597316</v>
      </c>
    </row>
    <row r="34" spans="1:10" x14ac:dyDescent="0.25">
      <c r="A34">
        <v>1.62209</v>
      </c>
      <c r="B34">
        <v>743.41286000000002</v>
      </c>
      <c r="C34" s="7">
        <f t="shared" si="0"/>
        <v>41.947369999999978</v>
      </c>
      <c r="D34">
        <f t="shared" si="1"/>
        <v>16.183894109326062</v>
      </c>
      <c r="E34">
        <f t="shared" si="2"/>
        <v>2.176972578780257E-2</v>
      </c>
      <c r="F34" s="23">
        <f t="shared" si="3"/>
        <v>0.14149308925996895</v>
      </c>
      <c r="H34">
        <f t="shared" si="4"/>
        <v>-3.8272349996899488</v>
      </c>
      <c r="I34">
        <f t="shared" si="5"/>
        <v>-1.9555044022436778</v>
      </c>
      <c r="J34">
        <f t="shared" si="6"/>
        <v>18.767761434702734</v>
      </c>
    </row>
    <row r="35" spans="1:10" x14ac:dyDescent="0.25">
      <c r="A35">
        <v>1.6703699999999999</v>
      </c>
      <c r="B35">
        <v>744.20473000000004</v>
      </c>
      <c r="C35" s="7">
        <f t="shared" si="0"/>
        <v>42.739239999999995</v>
      </c>
      <c r="D35">
        <f t="shared" si="1"/>
        <v>16.443380687667212</v>
      </c>
      <c r="E35">
        <f t="shared" si="2"/>
        <v>2.2095238077386597E-2</v>
      </c>
      <c r="F35" s="23">
        <f t="shared" si="3"/>
        <v>0.14119845986178448</v>
      </c>
      <c r="H35">
        <f t="shared" si="4"/>
        <v>-3.8123931652872391</v>
      </c>
      <c r="I35">
        <f t="shared" si="5"/>
        <v>-1.9575888614769268</v>
      </c>
      <c r="J35">
        <f t="shared" si="6"/>
        <v>18.765676975469486</v>
      </c>
    </row>
    <row r="36" spans="1:10" x14ac:dyDescent="0.25">
      <c r="A36">
        <v>1.71923</v>
      </c>
      <c r="B36">
        <v>745.01017000000002</v>
      </c>
      <c r="C36" s="7">
        <f t="shared" si="0"/>
        <v>43.544679999999971</v>
      </c>
      <c r="D36">
        <f t="shared" si="1"/>
        <v>16.263284539802783</v>
      </c>
      <c r="E36">
        <f t="shared" si="2"/>
        <v>2.1829614137754364E-2</v>
      </c>
      <c r="F36" s="23">
        <f t="shared" si="3"/>
        <v>0.14089972468766501</v>
      </c>
      <c r="H36">
        <f t="shared" si="4"/>
        <v>-3.824487784355048</v>
      </c>
      <c r="I36">
        <f t="shared" si="5"/>
        <v>-1.959706814034947</v>
      </c>
      <c r="J36">
        <f t="shared" si="6"/>
        <v>18.763559022911465</v>
      </c>
    </row>
    <row r="37" spans="1:10" x14ac:dyDescent="0.25">
      <c r="A37">
        <v>1.7701100000000001</v>
      </c>
      <c r="B37">
        <v>745.82682999999997</v>
      </c>
      <c r="C37" s="7">
        <f t="shared" si="0"/>
        <v>44.361339999999927</v>
      </c>
      <c r="D37">
        <f t="shared" si="1"/>
        <v>15.927733787711801</v>
      </c>
      <c r="E37">
        <f t="shared" si="2"/>
        <v>2.1355806934046342E-2</v>
      </c>
      <c r="F37" s="23">
        <f t="shared" si="3"/>
        <v>0.14059779511454146</v>
      </c>
      <c r="H37">
        <f t="shared" si="4"/>
        <v>-3.8464315887462557</v>
      </c>
      <c r="I37">
        <f t="shared" si="5"/>
        <v>-1.9618519817019255</v>
      </c>
      <c r="J37">
        <f t="shared" si="6"/>
        <v>18.761413855244484</v>
      </c>
    </row>
    <row r="38" spans="1:10" x14ac:dyDescent="0.25">
      <c r="A38">
        <v>1.819</v>
      </c>
      <c r="B38">
        <v>746.59928000000002</v>
      </c>
      <c r="C38" s="7">
        <f t="shared" si="0"/>
        <v>45.133789999999976</v>
      </c>
      <c r="D38">
        <f t="shared" si="1"/>
        <v>15.818894389439388</v>
      </c>
      <c r="E38">
        <f t="shared" si="2"/>
        <v>2.1187931482386891E-2</v>
      </c>
      <c r="F38" s="23">
        <f t="shared" si="3"/>
        <v>0.1403131028973372</v>
      </c>
      <c r="H38">
        <f t="shared" si="4"/>
        <v>-3.854323529098417</v>
      </c>
      <c r="I38">
        <f t="shared" si="5"/>
        <v>-1.9638789042363558</v>
      </c>
      <c r="J38">
        <f t="shared" si="6"/>
        <v>18.759386932710054</v>
      </c>
    </row>
    <row r="39" spans="1:10" x14ac:dyDescent="0.25">
      <c r="A39">
        <v>1.86707</v>
      </c>
      <c r="B39">
        <v>747.36063000000001</v>
      </c>
      <c r="C39" s="7">
        <f t="shared" si="0"/>
        <v>45.895139999999969</v>
      </c>
      <c r="D39">
        <f t="shared" si="1"/>
        <v>15.793785603314609</v>
      </c>
      <c r="E39">
        <f t="shared" si="2"/>
        <v>2.1132750334085175E-2</v>
      </c>
      <c r="F39" s="23">
        <f t="shared" si="3"/>
        <v>0.14003334710508905</v>
      </c>
      <c r="H39">
        <f t="shared" si="4"/>
        <v>-3.8569312933027993</v>
      </c>
      <c r="I39">
        <f t="shared" si="5"/>
        <v>-1.9658746911286471</v>
      </c>
      <c r="J39">
        <f t="shared" si="6"/>
        <v>18.757391145817763</v>
      </c>
    </row>
    <row r="40" spans="1:10" x14ac:dyDescent="0.25">
      <c r="A40">
        <v>1.9155500000000001</v>
      </c>
      <c r="B40">
        <v>748.12417000000005</v>
      </c>
      <c r="C40" s="7">
        <f t="shared" si="0"/>
        <v>46.658680000000004</v>
      </c>
      <c r="D40">
        <f t="shared" si="1"/>
        <v>15.373709211069743</v>
      </c>
      <c r="E40">
        <f t="shared" si="2"/>
        <v>2.0549675879432877E-2</v>
      </c>
      <c r="F40" s="23">
        <f t="shared" si="3"/>
        <v>0.13975362616890175</v>
      </c>
      <c r="H40">
        <f t="shared" si="4"/>
        <v>-3.8849101104546482</v>
      </c>
      <c r="I40">
        <f t="shared" si="5"/>
        <v>-1.9678742197422237</v>
      </c>
      <c r="J40">
        <f t="shared" si="6"/>
        <v>18.755391617204186</v>
      </c>
    </row>
    <row r="41" spans="1:10" x14ac:dyDescent="0.25">
      <c r="A41">
        <v>1.96391</v>
      </c>
      <c r="B41">
        <v>748.84942000000001</v>
      </c>
      <c r="C41" s="7">
        <f t="shared" si="0"/>
        <v>47.383929999999964</v>
      </c>
      <c r="D41">
        <f t="shared" si="1"/>
        <v>14.566738483635575</v>
      </c>
      <c r="E41">
        <f t="shared" si="2"/>
        <v>1.9452159666005449E-2</v>
      </c>
      <c r="F41" s="23">
        <f t="shared" si="3"/>
        <v>0.13948870820673775</v>
      </c>
      <c r="H41">
        <f t="shared" si="4"/>
        <v>-3.9397971782691927</v>
      </c>
      <c r="I41">
        <f t="shared" si="5"/>
        <v>-1.9697716257514881</v>
      </c>
      <c r="J41">
        <f t="shared" si="6"/>
        <v>18.753494211194923</v>
      </c>
    </row>
    <row r="42" spans="1:10" x14ac:dyDescent="0.25">
      <c r="A42">
        <v>2.01302</v>
      </c>
      <c r="B42">
        <v>749.54399000000001</v>
      </c>
      <c r="C42" s="7">
        <f t="shared" si="0"/>
        <v>48.078499999999963</v>
      </c>
      <c r="D42">
        <f t="shared" si="1"/>
        <v>13.784929200911362</v>
      </c>
      <c r="E42">
        <f t="shared" si="2"/>
        <v>1.83910876277073E-2</v>
      </c>
      <c r="F42" s="23">
        <f t="shared" si="3"/>
        <v>0.13923570259981241</v>
      </c>
      <c r="H42">
        <f t="shared" si="4"/>
        <v>-3.9958890997706846</v>
      </c>
      <c r="I42">
        <f t="shared" si="5"/>
        <v>-1.971587079774211</v>
      </c>
      <c r="J42">
        <f t="shared" si="6"/>
        <v>18.751678757172201</v>
      </c>
    </row>
    <row r="43" spans="1:10" x14ac:dyDescent="0.25">
      <c r="A43">
        <v>2.0649000000000002</v>
      </c>
      <c r="B43">
        <v>750.24156000000005</v>
      </c>
      <c r="C43" s="7">
        <f t="shared" si="0"/>
        <v>48.776070000000004</v>
      </c>
      <c r="D43">
        <f t="shared" si="1"/>
        <v>13.399609374999978</v>
      </c>
      <c r="E43">
        <f t="shared" si="2"/>
        <v>1.786039335784061E-2</v>
      </c>
      <c r="F43" s="23">
        <f t="shared" si="3"/>
        <v>0.1389822965005931</v>
      </c>
      <c r="H43">
        <f t="shared" si="4"/>
        <v>-4.0251696792611682</v>
      </c>
      <c r="I43">
        <f t="shared" si="5"/>
        <v>-1.9734087172679251</v>
      </c>
      <c r="J43">
        <f t="shared" si="6"/>
        <v>18.749857119678484</v>
      </c>
    </row>
    <row r="44" spans="1:10" x14ac:dyDescent="0.25">
      <c r="A44">
        <v>2.1154199999999999</v>
      </c>
      <c r="B44">
        <v>750.91611</v>
      </c>
      <c r="C44" s="7">
        <f t="shared" si="0"/>
        <v>49.450619999999958</v>
      </c>
      <c r="D44">
        <f t="shared" si="1"/>
        <v>13.154607177497162</v>
      </c>
      <c r="E44">
        <f t="shared" si="2"/>
        <v>1.7518078254436655E-2</v>
      </c>
      <c r="F44" s="23">
        <f t="shared" si="3"/>
        <v>0.138737910322448</v>
      </c>
      <c r="H44">
        <f t="shared" si="4"/>
        <v>-4.0445218881638407</v>
      </c>
      <c r="I44">
        <f t="shared" si="5"/>
        <v>-1.9751686629630627</v>
      </c>
      <c r="J44">
        <f t="shared" si="6"/>
        <v>18.74809717398335</v>
      </c>
    </row>
    <row r="45" spans="1:10" x14ac:dyDescent="0.25">
      <c r="A45">
        <v>2.1680000000000001</v>
      </c>
      <c r="B45">
        <v>751.59780000000001</v>
      </c>
      <c r="C45" s="7">
        <f t="shared" si="0"/>
        <v>50.132309999999961</v>
      </c>
      <c r="D45">
        <f t="shared" si="1"/>
        <v>12.864160494984221</v>
      </c>
      <c r="E45">
        <f t="shared" si="2"/>
        <v>1.7115750598237809E-2</v>
      </c>
      <c r="F45" s="23">
        <f t="shared" si="3"/>
        <v>0.13849159173485867</v>
      </c>
      <c r="H45">
        <f t="shared" si="4"/>
        <v>-4.0677561517981706</v>
      </c>
      <c r="I45">
        <f t="shared" si="5"/>
        <v>-1.9769456646932448</v>
      </c>
      <c r="J45">
        <f t="shared" si="6"/>
        <v>18.746320172253167</v>
      </c>
    </row>
    <row r="46" spans="1:10" x14ac:dyDescent="0.25">
      <c r="A46">
        <v>2.2220900000000001</v>
      </c>
      <c r="B46">
        <v>752.28832999999997</v>
      </c>
      <c r="C46" s="7">
        <f t="shared" si="0"/>
        <v>50.822839999999928</v>
      </c>
      <c r="D46">
        <f t="shared" si="1"/>
        <v>12.605957211361018</v>
      </c>
      <c r="E46">
        <f t="shared" si="2"/>
        <v>1.6756816115120407E-2</v>
      </c>
      <c r="F46" s="23">
        <f t="shared" si="3"/>
        <v>0.13824274723598104</v>
      </c>
      <c r="H46">
        <f t="shared" si="4"/>
        <v>-4.0889501712395386</v>
      </c>
      <c r="I46">
        <f t="shared" si="5"/>
        <v>-1.9787441011783915</v>
      </c>
      <c r="J46">
        <f t="shared" si="6"/>
        <v>18.744521735768021</v>
      </c>
    </row>
    <row r="47" spans="1:10" x14ac:dyDescent="0.25">
      <c r="A47">
        <v>2.27644</v>
      </c>
      <c r="B47">
        <v>752.96478999999999</v>
      </c>
      <c r="C47" s="7">
        <f t="shared" si="0"/>
        <v>51.499299999999948</v>
      </c>
      <c r="D47">
        <f t="shared" si="1"/>
        <v>12.768857356235928</v>
      </c>
      <c r="E47">
        <f t="shared" si="2"/>
        <v>1.6958106840873566E-2</v>
      </c>
      <c r="F47" s="23">
        <f t="shared" si="3"/>
        <v>0.13799962296967655</v>
      </c>
      <c r="H47">
        <f t="shared" si="4"/>
        <v>-4.0770092797974007</v>
      </c>
      <c r="I47">
        <f t="shared" si="5"/>
        <v>-1.9805043259324575</v>
      </c>
      <c r="J47">
        <f t="shared" si="6"/>
        <v>18.742761511013953</v>
      </c>
    </row>
    <row r="48" spans="1:10" x14ac:dyDescent="0.25">
      <c r="A48">
        <v>2.3292099999999998</v>
      </c>
      <c r="B48">
        <v>753.65612999999996</v>
      </c>
      <c r="C48" s="7">
        <f t="shared" si="0"/>
        <v>52.190639999999917</v>
      </c>
      <c r="D48">
        <f t="shared" si="1"/>
        <v>13.443860487338288</v>
      </c>
      <c r="E48">
        <f t="shared" si="2"/>
        <v>1.7838188999190239E-2</v>
      </c>
      <c r="F48" s="23">
        <f t="shared" si="3"/>
        <v>0.13775181291387187</v>
      </c>
      <c r="H48">
        <f t="shared" si="4"/>
        <v>-4.0264136704814231</v>
      </c>
      <c r="I48">
        <f t="shared" si="5"/>
        <v>-1.9823016701364655</v>
      </c>
      <c r="J48">
        <f t="shared" si="6"/>
        <v>18.740964166809945</v>
      </c>
    </row>
    <row r="49" spans="1:10" x14ac:dyDescent="0.25">
      <c r="A49">
        <v>2.3810899999999999</v>
      </c>
      <c r="B49">
        <v>754.37168999999994</v>
      </c>
      <c r="C49" s="7">
        <f t="shared" si="0"/>
        <v>52.906199999999899</v>
      </c>
      <c r="D49">
        <f t="shared" si="1"/>
        <v>12.792050090124826</v>
      </c>
      <c r="E49">
        <f t="shared" si="2"/>
        <v>1.6957224481906029E-2</v>
      </c>
      <c r="F49" s="23">
        <f t="shared" si="3"/>
        <v>0.13749602365753674</v>
      </c>
      <c r="H49">
        <f t="shared" si="4"/>
        <v>-4.0770613128416509</v>
      </c>
      <c r="I49">
        <f t="shared" si="5"/>
        <v>-1.9841602811479475</v>
      </c>
      <c r="J49">
        <f t="shared" si="6"/>
        <v>18.739105555798464</v>
      </c>
    </row>
    <row r="50" spans="1:10" x14ac:dyDescent="0.25">
      <c r="A50">
        <v>2.4346199999999998</v>
      </c>
      <c r="B50">
        <v>755.00454000000002</v>
      </c>
      <c r="C50" s="7">
        <f t="shared" si="0"/>
        <v>53.539049999999975</v>
      </c>
      <c r="D50">
        <f t="shared" si="1"/>
        <v>11.619554157802806</v>
      </c>
      <c r="E50">
        <f t="shared" si="2"/>
        <v>1.5390045413240568E-2</v>
      </c>
      <c r="F50" s="23">
        <f t="shared" si="3"/>
        <v>0.13727039382824302</v>
      </c>
      <c r="H50">
        <f t="shared" si="4"/>
        <v>-4.1740343803078561</v>
      </c>
      <c r="I50">
        <f t="shared" si="5"/>
        <v>-1.9858026207182184</v>
      </c>
      <c r="J50">
        <f t="shared" si="6"/>
        <v>18.737463216228193</v>
      </c>
    </row>
    <row r="51" spans="1:10" x14ac:dyDescent="0.25">
      <c r="A51">
        <v>2.4891999999999999</v>
      </c>
      <c r="B51">
        <v>755.62788</v>
      </c>
      <c r="C51" s="7">
        <f t="shared" si="0"/>
        <v>54.162389999999959</v>
      </c>
      <c r="D51">
        <f t="shared" si="1"/>
        <v>11.606792522672647</v>
      </c>
      <c r="E51">
        <f t="shared" si="2"/>
        <v>1.5360460922475025E-2</v>
      </c>
      <c r="F51" s="23">
        <f t="shared" si="3"/>
        <v>0.13704869716996698</v>
      </c>
      <c r="H51">
        <f t="shared" si="4"/>
        <v>-4.1759585437392071</v>
      </c>
      <c r="I51">
        <f t="shared" si="5"/>
        <v>-1.9874189625173668</v>
      </c>
      <c r="J51">
        <f t="shared" si="6"/>
        <v>18.735846874429043</v>
      </c>
    </row>
    <row r="52" spans="1:10" x14ac:dyDescent="0.25">
      <c r="A52">
        <v>2.5426799999999998</v>
      </c>
      <c r="B52">
        <v>756.25877000000003</v>
      </c>
      <c r="C52" s="7">
        <f t="shared" si="0"/>
        <v>54.793279999999982</v>
      </c>
      <c r="D52">
        <f t="shared" si="1"/>
        <v>11.646250823219667</v>
      </c>
      <c r="E52">
        <f t="shared" si="2"/>
        <v>1.5399822501522418E-2</v>
      </c>
      <c r="F52" s="23">
        <f t="shared" si="3"/>
        <v>0.1368248617862261</v>
      </c>
      <c r="H52">
        <f t="shared" si="4"/>
        <v>-4.1733992955041446</v>
      </c>
      <c r="I52">
        <f t="shared" si="5"/>
        <v>-1.9890535521026662</v>
      </c>
      <c r="J52">
        <f t="shared" si="6"/>
        <v>18.734212284843746</v>
      </c>
    </row>
    <row r="53" spans="1:10" x14ac:dyDescent="0.25">
      <c r="A53">
        <v>2.5954899999999999</v>
      </c>
      <c r="B53">
        <v>756.86576000000002</v>
      </c>
      <c r="C53" s="7">
        <f t="shared" si="0"/>
        <v>55.400269999999978</v>
      </c>
      <c r="D53">
        <f t="shared" si="1"/>
        <v>10.908157498115957</v>
      </c>
      <c r="E53">
        <f t="shared" si="2"/>
        <v>1.4412275035557106E-2</v>
      </c>
      <c r="F53" s="23">
        <f t="shared" si="3"/>
        <v>0.13661002323481458</v>
      </c>
      <c r="H53">
        <f t="shared" si="4"/>
        <v>-4.2396750024900749</v>
      </c>
      <c r="I53">
        <f t="shared" si="5"/>
        <v>-1.9906249580013955</v>
      </c>
      <c r="J53">
        <f t="shared" si="6"/>
        <v>18.732640878945016</v>
      </c>
    </row>
    <row r="54" spans="1:10" x14ac:dyDescent="0.25">
      <c r="A54">
        <v>2.6488399999999999</v>
      </c>
      <c r="B54">
        <v>757.41678000000002</v>
      </c>
      <c r="C54" s="7">
        <f t="shared" si="0"/>
        <v>55.951289999999972</v>
      </c>
      <c r="D54">
        <f t="shared" si="1"/>
        <v>10.471768772805291</v>
      </c>
      <c r="E54">
        <f t="shared" si="2"/>
        <v>1.3825636095367851E-2</v>
      </c>
      <c r="F54" s="23">
        <f t="shared" si="3"/>
        <v>0.1364154326803188</v>
      </c>
      <c r="H54">
        <f t="shared" si="4"/>
        <v>-4.2812307221173365</v>
      </c>
      <c r="I54">
        <f t="shared" si="5"/>
        <v>-1.9920503971553545</v>
      </c>
      <c r="J54">
        <f t="shared" si="6"/>
        <v>18.731215439791058</v>
      </c>
    </row>
    <row r="55" spans="1:10" x14ac:dyDescent="0.25">
      <c r="A55">
        <v>2.69963</v>
      </c>
      <c r="B55">
        <v>757.95628999999997</v>
      </c>
      <c r="C55" s="7">
        <f t="shared" si="0"/>
        <v>56.490799999999922</v>
      </c>
      <c r="D55">
        <f t="shared" si="1"/>
        <v>11.127779984113817</v>
      </c>
      <c r="E55">
        <f t="shared" si="2"/>
        <v>1.4681295123382137E-2</v>
      </c>
      <c r="F55" s="23">
        <f t="shared" si="3"/>
        <v>0.13622530945071207</v>
      </c>
      <c r="H55">
        <f t="shared" si="4"/>
        <v>-4.2211810360236131</v>
      </c>
      <c r="I55">
        <f t="shared" si="5"/>
        <v>-1.9934450769008583</v>
      </c>
      <c r="J55">
        <f t="shared" si="6"/>
        <v>18.729820760045552</v>
      </c>
    </row>
    <row r="56" spans="1:10" x14ac:dyDescent="0.25">
      <c r="A56">
        <v>2.7495599999999998</v>
      </c>
      <c r="B56">
        <v>758.53756999999996</v>
      </c>
      <c r="C56" s="7">
        <f t="shared" si="0"/>
        <v>57.072079999999914</v>
      </c>
      <c r="D56">
        <f t="shared" si="1"/>
        <v>11.548164672481104</v>
      </c>
      <c r="E56">
        <f t="shared" si="2"/>
        <v>1.5224248777131901E-2</v>
      </c>
      <c r="F56" s="23">
        <f t="shared" si="3"/>
        <v>0.1360209110187249</v>
      </c>
      <c r="H56">
        <f t="shared" si="4"/>
        <v>-4.1848658080069914</v>
      </c>
      <c r="I56">
        <f t="shared" si="5"/>
        <v>-1.9949466475749322</v>
      </c>
      <c r="J56">
        <f t="shared" si="6"/>
        <v>18.728319189371479</v>
      </c>
    </row>
    <row r="57" spans="1:10" x14ac:dyDescent="0.25">
      <c r="A57">
        <v>2.7982499999999999</v>
      </c>
      <c r="B57">
        <v>759.09517000000005</v>
      </c>
      <c r="C57" s="7">
        <f t="shared" si="0"/>
        <v>57.629680000000008</v>
      </c>
      <c r="D57">
        <f t="shared" si="1"/>
        <v>11.039215686274446</v>
      </c>
      <c r="E57">
        <f t="shared" si="2"/>
        <v>1.4542597717061545E-2</v>
      </c>
      <c r="F57" s="23">
        <f t="shared" si="3"/>
        <v>0.13582527136571715</v>
      </c>
      <c r="H57">
        <f t="shared" si="4"/>
        <v>-4.2306731627890706</v>
      </c>
      <c r="I57">
        <f t="shared" si="5"/>
        <v>-1.9963859886395543</v>
      </c>
      <c r="J57">
        <f t="shared" si="6"/>
        <v>18.726879848306858</v>
      </c>
    </row>
    <row r="58" spans="1:10" x14ac:dyDescent="0.25">
      <c r="A58">
        <v>2.8490099999999998</v>
      </c>
      <c r="B58">
        <v>759.63541999999995</v>
      </c>
      <c r="C58" s="7">
        <f t="shared" si="0"/>
        <v>58.169929999999908</v>
      </c>
      <c r="D58">
        <f t="shared" si="1"/>
        <v>10.35083189902366</v>
      </c>
      <c r="E58">
        <f t="shared" si="2"/>
        <v>1.3626052217290843E-2</v>
      </c>
      <c r="F58" s="23">
        <f t="shared" si="3"/>
        <v>0.13563612150806142</v>
      </c>
      <c r="H58">
        <f t="shared" si="4"/>
        <v>-4.2957717144575511</v>
      </c>
      <c r="I58">
        <f t="shared" si="5"/>
        <v>-1.9977795561466283</v>
      </c>
      <c r="J58">
        <f t="shared" si="6"/>
        <v>18.725486280799782</v>
      </c>
    </row>
    <row r="59" spans="1:10" x14ac:dyDescent="0.25">
      <c r="A59">
        <v>2.9028299999999998</v>
      </c>
      <c r="B59">
        <v>760.17765999999995</v>
      </c>
      <c r="C59" s="7">
        <f t="shared" si="0"/>
        <v>58.712169999999901</v>
      </c>
      <c r="D59">
        <f t="shared" si="1"/>
        <v>10.30372682557762</v>
      </c>
      <c r="E59">
        <f t="shared" si="2"/>
        <v>1.355436678522968E-2</v>
      </c>
      <c r="F59" s="23">
        <f t="shared" si="3"/>
        <v>0.13544667200140065</v>
      </c>
      <c r="H59">
        <f t="shared" si="4"/>
        <v>-4.3010465116022152</v>
      </c>
      <c r="I59">
        <f t="shared" si="5"/>
        <v>-1.9991772806945498</v>
      </c>
      <c r="J59">
        <f t="shared" si="6"/>
        <v>18.724088556251861</v>
      </c>
    </row>
    <row r="60" spans="1:10" x14ac:dyDescent="0.25">
      <c r="A60">
        <v>2.9547300000000001</v>
      </c>
      <c r="B60">
        <v>760.72473000000002</v>
      </c>
      <c r="C60" s="7">
        <f t="shared" si="0"/>
        <v>59.259239999999977</v>
      </c>
      <c r="D60">
        <f t="shared" si="1"/>
        <v>10.569915460111044</v>
      </c>
      <c r="E60">
        <f t="shared" si="2"/>
        <v>1.3894533782424879E-2</v>
      </c>
      <c r="F60" s="23">
        <f t="shared" si="3"/>
        <v>0.13525593698825017</v>
      </c>
      <c r="H60">
        <f t="shared" si="4"/>
        <v>-4.2762597692527127</v>
      </c>
      <c r="I60">
        <f t="shared" si="5"/>
        <v>-2.0005864658178543</v>
      </c>
      <c r="J60">
        <f t="shared" si="6"/>
        <v>18.722679371128557</v>
      </c>
    </row>
    <row r="61" spans="1:10" x14ac:dyDescent="0.25">
      <c r="A61">
        <v>3.0057399999999999</v>
      </c>
      <c r="B61">
        <v>761.26540999999997</v>
      </c>
      <c r="C61" s="7">
        <f t="shared" si="0"/>
        <v>59.799919999999929</v>
      </c>
      <c r="D61">
        <f t="shared" si="1"/>
        <v>9.6701224416839811</v>
      </c>
      <c r="E61">
        <f t="shared" si="2"/>
        <v>1.2702695163417424E-2</v>
      </c>
      <c r="F61" s="23">
        <f t="shared" si="3"/>
        <v>0.13506782547760171</v>
      </c>
      <c r="H61">
        <f t="shared" si="4"/>
        <v>-4.3659410904406366</v>
      </c>
      <c r="I61">
        <f t="shared" si="5"/>
        <v>-2.0019782157646322</v>
      </c>
      <c r="J61">
        <f t="shared" si="6"/>
        <v>18.72128762118178</v>
      </c>
    </row>
    <row r="62" spans="1:10" x14ac:dyDescent="0.25">
      <c r="A62">
        <v>3.0666199999999999</v>
      </c>
      <c r="B62">
        <v>761.80672000000004</v>
      </c>
      <c r="C62" s="7">
        <f t="shared" si="0"/>
        <v>60.341229999999996</v>
      </c>
      <c r="D62">
        <f t="shared" si="1"/>
        <v>9.3308322552823757</v>
      </c>
      <c r="E62">
        <f t="shared" si="2"/>
        <v>1.2248293445458679E-2</v>
      </c>
      <c r="F62" s="23">
        <f t="shared" si="3"/>
        <v>0.13487988768281398</v>
      </c>
      <c r="H62">
        <f t="shared" si="4"/>
        <v>-4.4023686622708222</v>
      </c>
      <c r="I62">
        <f t="shared" si="5"/>
        <v>-2.0033706174482893</v>
      </c>
      <c r="J62">
        <f t="shared" si="6"/>
        <v>18.71989521949812</v>
      </c>
    </row>
    <row r="63" spans="1:10" x14ac:dyDescent="0.25">
      <c r="A63">
        <v>3.1216900000000001</v>
      </c>
      <c r="B63">
        <v>762.34731999999997</v>
      </c>
      <c r="C63" s="7">
        <f t="shared" si="0"/>
        <v>60.881829999999923</v>
      </c>
      <c r="D63">
        <f t="shared" si="1"/>
        <v>9.9658985318705859</v>
      </c>
      <c r="E63">
        <f t="shared" si="2"/>
        <v>1.3072648477167319E-2</v>
      </c>
      <c r="F63" s="23">
        <f t="shared" si="3"/>
        <v>0.13469258766179459</v>
      </c>
      <c r="H63">
        <f t="shared" si="4"/>
        <v>-4.3372331339884962</v>
      </c>
      <c r="I63">
        <f t="shared" si="5"/>
        <v>-2.0047602255744144</v>
      </c>
      <c r="J63">
        <f t="shared" si="6"/>
        <v>18.718505611371999</v>
      </c>
    </row>
    <row r="64" spans="1:10" x14ac:dyDescent="0.25">
      <c r="A64">
        <v>3.1742400000000002</v>
      </c>
      <c r="B64">
        <v>762.87924999999996</v>
      </c>
      <c r="C64" s="7">
        <f t="shared" si="0"/>
        <v>61.413759999999911</v>
      </c>
      <c r="D64">
        <f t="shared" si="1"/>
        <v>10.355260589498711</v>
      </c>
      <c r="E64">
        <f t="shared" si="2"/>
        <v>1.3573918270157054E-2</v>
      </c>
      <c r="F64" s="23">
        <f t="shared" si="3"/>
        <v>0.13450867211016265</v>
      </c>
      <c r="H64">
        <f t="shared" si="4"/>
        <v>-4.2996051017768186</v>
      </c>
      <c r="I64">
        <f t="shared" si="5"/>
        <v>-2.0061266053632889</v>
      </c>
      <c r="J64">
        <f t="shared" si="6"/>
        <v>18.717139231583122</v>
      </c>
    </row>
    <row r="65" spans="1:10" x14ac:dyDescent="0.25">
      <c r="A65">
        <v>3.2241499999999998</v>
      </c>
      <c r="B65">
        <v>763.40832</v>
      </c>
      <c r="C65" s="7">
        <f t="shared" si="0"/>
        <v>61.942829999999958</v>
      </c>
      <c r="D65">
        <f t="shared" si="1"/>
        <v>10.585457119741241</v>
      </c>
      <c r="E65">
        <f t="shared" si="2"/>
        <v>1.3866048931378216E-2</v>
      </c>
      <c r="F65" s="23">
        <f t="shared" si="3"/>
        <v>0.13432611886677681</v>
      </c>
      <c r="H65">
        <f t="shared" si="4"/>
        <v>-4.2783119495932471</v>
      </c>
      <c r="I65">
        <f t="shared" si="5"/>
        <v>-2.0074847128521429</v>
      </c>
      <c r="J65">
        <f t="shared" si="6"/>
        <v>18.715781124094267</v>
      </c>
    </row>
    <row r="66" spans="1:10" x14ac:dyDescent="0.25">
      <c r="A66">
        <v>3.27312</v>
      </c>
      <c r="B66">
        <v>763.92593999999997</v>
      </c>
      <c r="C66" s="7">
        <f t="shared" si="0"/>
        <v>62.460449999999923</v>
      </c>
      <c r="D66">
        <f t="shared" si="1"/>
        <v>10.637290901672449</v>
      </c>
      <c r="E66">
        <f t="shared" si="2"/>
        <v>1.3924505432650251E-2</v>
      </c>
      <c r="F66" s="23">
        <f t="shared" si="3"/>
        <v>0.1341478758710177</v>
      </c>
      <c r="H66">
        <f t="shared" si="4"/>
        <v>-4.2741050103057807</v>
      </c>
      <c r="I66">
        <f t="shared" si="5"/>
        <v>-2.0088125362200766</v>
      </c>
      <c r="J66">
        <f t="shared" si="6"/>
        <v>18.714453300726333</v>
      </c>
    </row>
    <row r="67" spans="1:10" x14ac:dyDescent="0.25">
      <c r="A67">
        <v>3.32219</v>
      </c>
      <c r="B67">
        <v>764.45119999999997</v>
      </c>
      <c r="C67" s="7">
        <f t="shared" ref="C67:C99" si="7">B67-701.46549</f>
        <v>62.985709999999926</v>
      </c>
      <c r="D67">
        <f t="shared" si="1"/>
        <v>10.94118863049153</v>
      </c>
      <c r="E67">
        <f t="shared" si="2"/>
        <v>1.4312474923829709E-2</v>
      </c>
      <c r="F67" s="23">
        <f t="shared" si="3"/>
        <v>0.13396736451131136</v>
      </c>
      <c r="H67">
        <f t="shared" si="4"/>
        <v>-4.2466237497160462</v>
      </c>
      <c r="I67">
        <f t="shared" si="5"/>
        <v>-2.0101590571170087</v>
      </c>
      <c r="J67">
        <f t="shared" si="6"/>
        <v>18.713106779829403</v>
      </c>
    </row>
    <row r="68" spans="1:10" x14ac:dyDescent="0.25">
      <c r="A68">
        <v>3.3698700000000001</v>
      </c>
      <c r="B68">
        <v>764.98450000000003</v>
      </c>
      <c r="C68" s="7">
        <f t="shared" si="7"/>
        <v>63.51900999999998</v>
      </c>
      <c r="D68">
        <f t="shared" ref="D68:D99" si="8">(B69-B67)/(A69-A67)</f>
        <v>10.747084924156884</v>
      </c>
      <c r="E68">
        <f t="shared" ref="E68:E99" si="9">(1/B68)*D68</f>
        <v>1.404876167315401E-2</v>
      </c>
      <c r="F68" s="23">
        <f t="shared" ref="F68:F99" si="10">((0.002)/((0.0000008*B68*0.000000001)+(0.0000000245*0.000000001*B68^2)))*10^-9</f>
        <v>0.13378446267211519</v>
      </c>
      <c r="H68">
        <f t="shared" ref="H68:H99" si="11">LN(E68)</f>
        <v>-4.2652210242287518</v>
      </c>
      <c r="I68">
        <f t="shared" ref="I68:I99" si="12">LN((0.002)/((0.0000008*B68)+(0.0000000245*B68^2)))</f>
        <v>-2.0115252615576602</v>
      </c>
      <c r="J68">
        <f t="shared" ref="J68:J99" si="13">LN(F68*10^9)</f>
        <v>18.711740575388752</v>
      </c>
    </row>
    <row r="69" spans="1:10" x14ac:dyDescent="0.25">
      <c r="A69">
        <v>3.4190999999999998</v>
      </c>
      <c r="B69">
        <v>765.49270000000001</v>
      </c>
      <c r="C69" s="7">
        <f t="shared" si="7"/>
        <v>64.027209999999968</v>
      </c>
      <c r="D69">
        <f t="shared" si="8"/>
        <v>9.879951495553529</v>
      </c>
      <c r="E69">
        <f t="shared" si="9"/>
        <v>1.2906656713452039E-2</v>
      </c>
      <c r="F69" s="23">
        <f t="shared" si="10"/>
        <v>0.1336105175537049</v>
      </c>
      <c r="H69">
        <f t="shared" si="11"/>
        <v>-4.3500120764106569</v>
      </c>
      <c r="I69">
        <f t="shared" si="12"/>
        <v>-2.0128262967738011</v>
      </c>
      <c r="J69">
        <f t="shared" si="13"/>
        <v>18.710439540172612</v>
      </c>
    </row>
    <row r="70" spans="1:10" x14ac:dyDescent="0.25">
      <c r="A70">
        <v>3.4688300000000001</v>
      </c>
      <c r="B70">
        <v>765.96222</v>
      </c>
      <c r="C70" s="7">
        <f t="shared" si="7"/>
        <v>64.496729999999957</v>
      </c>
      <c r="D70">
        <f t="shared" si="8"/>
        <v>9.3608622895952465</v>
      </c>
      <c r="E70">
        <f t="shared" si="9"/>
        <v>1.222104960946409E-2</v>
      </c>
      <c r="F70" s="23">
        <f t="shared" si="10"/>
        <v>0.13345011306779742</v>
      </c>
      <c r="H70">
        <f t="shared" si="11"/>
        <v>-4.404595436172424</v>
      </c>
      <c r="I70">
        <f t="shared" si="12"/>
        <v>-2.0140275558648408</v>
      </c>
      <c r="J70">
        <f t="shared" si="13"/>
        <v>18.709238281081571</v>
      </c>
    </row>
    <row r="71" spans="1:10" x14ac:dyDescent="0.25">
      <c r="A71">
        <v>3.5206900000000001</v>
      </c>
      <c r="B71">
        <v>766.44367</v>
      </c>
      <c r="C71" s="7">
        <f t="shared" si="7"/>
        <v>64.978179999999952</v>
      </c>
      <c r="D71">
        <f t="shared" si="8"/>
        <v>9.056038918514</v>
      </c>
      <c r="E71">
        <f t="shared" si="9"/>
        <v>1.181566144125634E-2</v>
      </c>
      <c r="F71" s="23">
        <f t="shared" si="10"/>
        <v>0.13328593269327951</v>
      </c>
      <c r="H71">
        <f t="shared" si="11"/>
        <v>-4.4383293867315654</v>
      </c>
      <c r="I71">
        <f t="shared" si="12"/>
        <v>-2.0152585885494805</v>
      </c>
      <c r="J71">
        <f t="shared" si="13"/>
        <v>18.708007248396932</v>
      </c>
    </row>
    <row r="72" spans="1:10" x14ac:dyDescent="0.25">
      <c r="A72">
        <v>3.57572</v>
      </c>
      <c r="B72">
        <v>766.93021999999996</v>
      </c>
      <c r="C72" s="7">
        <f t="shared" si="7"/>
        <v>65.464729999999918</v>
      </c>
      <c r="D72">
        <f t="shared" si="8"/>
        <v>8.4834875703143418</v>
      </c>
      <c r="E72">
        <f t="shared" si="9"/>
        <v>1.1061615971156204E-2</v>
      </c>
      <c r="F72" s="23">
        <f t="shared" si="10"/>
        <v>0.13312032082040898</v>
      </c>
      <c r="H72">
        <f t="shared" si="11"/>
        <v>-4.5042741840531084</v>
      </c>
      <c r="I72">
        <f t="shared" si="12"/>
        <v>-2.0165018919030606</v>
      </c>
      <c r="J72">
        <f t="shared" si="13"/>
        <v>18.706763945043349</v>
      </c>
    </row>
    <row r="73" spans="1:10" x14ac:dyDescent="0.25">
      <c r="A73">
        <v>3.6309100000000001</v>
      </c>
      <c r="B73">
        <v>767.37872000000004</v>
      </c>
      <c r="C73" s="7">
        <f t="shared" si="7"/>
        <v>65.913229999999999</v>
      </c>
      <c r="D73">
        <f t="shared" si="8"/>
        <v>8.2841020172403308</v>
      </c>
      <c r="E73">
        <f t="shared" si="9"/>
        <v>1.0795324135702292E-2</v>
      </c>
      <c r="F73" s="23">
        <f t="shared" si="10"/>
        <v>0.13296793369504853</v>
      </c>
      <c r="H73">
        <f t="shared" si="11"/>
        <v>-4.5286421889999833</v>
      </c>
      <c r="I73">
        <f t="shared" si="12"/>
        <v>-2.0176472798668987</v>
      </c>
      <c r="J73">
        <f t="shared" si="13"/>
        <v>18.705618557079511</v>
      </c>
    </row>
    <row r="74" spans="1:10" x14ac:dyDescent="0.25">
      <c r="A74">
        <v>3.68825</v>
      </c>
      <c r="B74">
        <v>767.86243000000002</v>
      </c>
      <c r="C74" s="7">
        <f t="shared" si="7"/>
        <v>66.396939999999972</v>
      </c>
      <c r="D74">
        <f t="shared" si="8"/>
        <v>8.7339181286543219</v>
      </c>
      <c r="E74">
        <f t="shared" si="9"/>
        <v>1.1374326685906905E-2</v>
      </c>
      <c r="F74" s="23">
        <f t="shared" si="10"/>
        <v>0.13280387638630825</v>
      </c>
      <c r="H74">
        <f t="shared" si="11"/>
        <v>-4.4763965083448101</v>
      </c>
      <c r="I74">
        <f t="shared" si="12"/>
        <v>-2.0188818527098777</v>
      </c>
      <c r="J74">
        <f t="shared" si="13"/>
        <v>18.704383984236532</v>
      </c>
    </row>
    <row r="75" spans="1:10" x14ac:dyDescent="0.25">
      <c r="A75">
        <v>3.74377</v>
      </c>
      <c r="B75">
        <v>768.36442999999997</v>
      </c>
      <c r="C75" s="7">
        <f t="shared" si="7"/>
        <v>66.898939999999925</v>
      </c>
      <c r="D75">
        <f t="shared" si="8"/>
        <v>9.1910904872385011</v>
      </c>
      <c r="E75">
        <f t="shared" si="9"/>
        <v>1.1961889603919459E-2</v>
      </c>
      <c r="F75" s="23">
        <f t="shared" si="10"/>
        <v>0.13263393665689391</v>
      </c>
      <c r="H75">
        <f t="shared" si="11"/>
        <v>-4.4260295493005808</v>
      </c>
      <c r="I75">
        <f t="shared" si="12"/>
        <v>-2.0201623014197634</v>
      </c>
      <c r="J75">
        <f t="shared" si="13"/>
        <v>18.703103535526648</v>
      </c>
    </row>
    <row r="76" spans="1:10" x14ac:dyDescent="0.25">
      <c r="A76">
        <v>3.7959999999999998</v>
      </c>
      <c r="B76">
        <v>768.85276999999996</v>
      </c>
      <c r="C76" s="7">
        <f t="shared" si="7"/>
        <v>67.387279999999919</v>
      </c>
      <c r="D76">
        <f t="shared" si="8"/>
        <v>9.545913818722175</v>
      </c>
      <c r="E76">
        <f t="shared" si="9"/>
        <v>1.2415789070672367E-2</v>
      </c>
      <c r="F76" s="23">
        <f t="shared" si="10"/>
        <v>0.13246893403257395</v>
      </c>
      <c r="H76">
        <f t="shared" si="11"/>
        <v>-4.3887863041945714</v>
      </c>
      <c r="I76">
        <f t="shared" si="12"/>
        <v>-2.0214071211774507</v>
      </c>
      <c r="J76">
        <f t="shared" si="13"/>
        <v>18.70185871576896</v>
      </c>
    </row>
    <row r="77" spans="1:10" x14ac:dyDescent="0.25">
      <c r="A77">
        <v>3.8447200000000001</v>
      </c>
      <c r="B77">
        <v>769.32808999999997</v>
      </c>
      <c r="C77" s="7">
        <f t="shared" si="7"/>
        <v>67.862599999999929</v>
      </c>
      <c r="D77">
        <f t="shared" si="8"/>
        <v>9.5760702973336755</v>
      </c>
      <c r="E77">
        <f t="shared" si="9"/>
        <v>1.2447316589380839E-2</v>
      </c>
      <c r="F77" s="23">
        <f t="shared" si="10"/>
        <v>0.13230862623409947</v>
      </c>
      <c r="H77">
        <f t="shared" si="11"/>
        <v>-4.3862502142919153</v>
      </c>
      <c r="I77">
        <f t="shared" si="12"/>
        <v>-2.0226180079149874</v>
      </c>
      <c r="J77">
        <f t="shared" si="13"/>
        <v>18.700647829031425</v>
      </c>
    </row>
    <row r="78" spans="1:10" x14ac:dyDescent="0.25">
      <c r="A78">
        <v>3.8938700000000002</v>
      </c>
      <c r="B78">
        <v>769.78998000000001</v>
      </c>
      <c r="C78" s="7">
        <f t="shared" si="7"/>
        <v>68.324489999999969</v>
      </c>
      <c r="D78">
        <f t="shared" si="8"/>
        <v>9.273579262213886</v>
      </c>
      <c r="E78">
        <f t="shared" si="9"/>
        <v>1.2046895261242406E-2</v>
      </c>
      <c r="F78" s="23">
        <f t="shared" si="10"/>
        <v>0.13215312653292463</v>
      </c>
      <c r="H78">
        <f t="shared" si="11"/>
        <v>-4.4189483069128199</v>
      </c>
      <c r="I78">
        <f t="shared" si="12"/>
        <v>-2.0237939792414119</v>
      </c>
      <c r="J78">
        <f t="shared" si="13"/>
        <v>18.699471857704999</v>
      </c>
    </row>
    <row r="79" spans="1:10" x14ac:dyDescent="0.25">
      <c r="A79">
        <v>3.94502</v>
      </c>
      <c r="B79">
        <v>770.25823000000003</v>
      </c>
      <c r="C79" s="7">
        <f t="shared" si="7"/>
        <v>68.792739999999981</v>
      </c>
      <c r="D79">
        <f t="shared" si="8"/>
        <v>9.0908824104869321</v>
      </c>
      <c r="E79">
        <f t="shared" si="9"/>
        <v>1.1802382702859186E-2</v>
      </c>
      <c r="F79" s="23">
        <f t="shared" si="10"/>
        <v>0.13199576537107141</v>
      </c>
      <c r="H79">
        <f t="shared" si="11"/>
        <v>-4.4394538439233013</v>
      </c>
      <c r="I79">
        <f t="shared" si="12"/>
        <v>-2.0249854374325436</v>
      </c>
      <c r="J79">
        <f t="shared" si="13"/>
        <v>18.698280399513866</v>
      </c>
    </row>
    <row r="80" spans="1:10" x14ac:dyDescent="0.25">
      <c r="A80">
        <v>3.9960900000000001</v>
      </c>
      <c r="B80">
        <v>770.71924999999999</v>
      </c>
      <c r="C80" s="7">
        <f t="shared" si="7"/>
        <v>69.253759999999943</v>
      </c>
      <c r="D80">
        <f t="shared" si="8"/>
        <v>8.8325185764562519</v>
      </c>
      <c r="E80">
        <f t="shared" si="9"/>
        <v>1.1460098572153547E-2</v>
      </c>
      <c r="F80" s="23">
        <f t="shared" si="10"/>
        <v>0.13184110840900273</v>
      </c>
      <c r="H80">
        <f t="shared" si="11"/>
        <v>-4.4688839663229762</v>
      </c>
      <c r="I80">
        <f t="shared" si="12"/>
        <v>-2.0261578056278364</v>
      </c>
      <c r="J80">
        <f t="shared" si="13"/>
        <v>18.697108031318574</v>
      </c>
    </row>
    <row r="81" spans="1:10" x14ac:dyDescent="0.25">
      <c r="A81">
        <v>4.0472999999999999</v>
      </c>
      <c r="B81">
        <v>771.16161999999997</v>
      </c>
      <c r="C81" s="7">
        <f t="shared" si="7"/>
        <v>69.696129999999926</v>
      </c>
      <c r="D81">
        <f t="shared" si="8"/>
        <v>8.2082917082914886</v>
      </c>
      <c r="E81">
        <f t="shared" si="9"/>
        <v>1.0644061498148066E-2</v>
      </c>
      <c r="F81" s="23">
        <f t="shared" si="10"/>
        <v>0.13169296334172131</v>
      </c>
      <c r="H81">
        <f t="shared" si="11"/>
        <v>-4.54275314815433</v>
      </c>
      <c r="I81">
        <f t="shared" si="12"/>
        <v>-2.0272821011081317</v>
      </c>
      <c r="J81">
        <f t="shared" si="13"/>
        <v>18.695983735838279</v>
      </c>
    </row>
    <row r="82" spans="1:10" x14ac:dyDescent="0.25">
      <c r="A82">
        <v>4.09619</v>
      </c>
      <c r="B82">
        <v>771.54089999999997</v>
      </c>
      <c r="C82" s="7">
        <f t="shared" si="7"/>
        <v>70.07540999999992</v>
      </c>
      <c r="D82">
        <f t="shared" si="8"/>
        <v>7.3488914819137081</v>
      </c>
      <c r="E82">
        <f t="shared" si="9"/>
        <v>9.5249538707717352E-3</v>
      </c>
      <c r="F82" s="23">
        <f t="shared" si="10"/>
        <v>0.13156614521097909</v>
      </c>
      <c r="H82">
        <f t="shared" si="11"/>
        <v>-4.6538402009446971</v>
      </c>
      <c r="I82">
        <f t="shared" si="12"/>
        <v>-2.0282455484224453</v>
      </c>
      <c r="J82">
        <f t="shared" si="13"/>
        <v>18.695020288523967</v>
      </c>
    </row>
    <row r="83" spans="1:10" x14ac:dyDescent="0.25">
      <c r="A83">
        <v>4.1501400000000004</v>
      </c>
      <c r="B83">
        <v>771.91737999999998</v>
      </c>
      <c r="C83" s="7">
        <f t="shared" si="7"/>
        <v>70.451889999999935</v>
      </c>
      <c r="D83">
        <f t="shared" si="8"/>
        <v>7.4681791396580115</v>
      </c>
      <c r="E83">
        <f t="shared" si="9"/>
        <v>9.6748425843942148E-3</v>
      </c>
      <c r="F83" s="23">
        <f t="shared" si="10"/>
        <v>0.13144044440515565</v>
      </c>
      <c r="H83">
        <f t="shared" si="11"/>
        <v>-4.6382263105455062</v>
      </c>
      <c r="I83">
        <f t="shared" si="12"/>
        <v>-2.0292014242092686</v>
      </c>
      <c r="J83">
        <f t="shared" si="13"/>
        <v>18.694064412737141</v>
      </c>
    </row>
    <row r="84" spans="1:10" x14ac:dyDescent="0.25">
      <c r="A84">
        <v>4.19801</v>
      </c>
      <c r="B84">
        <v>772.30130999999994</v>
      </c>
      <c r="C84" s="7">
        <f t="shared" si="7"/>
        <v>70.835819999999899</v>
      </c>
      <c r="D84">
        <f t="shared" si="8"/>
        <v>7.4456851797434318</v>
      </c>
      <c r="E84">
        <f t="shared" si="9"/>
        <v>9.6409070958890803E-3</v>
      </c>
      <c r="F84" s="23">
        <f t="shared" si="10"/>
        <v>0.13131244162389288</v>
      </c>
      <c r="H84">
        <f t="shared" si="11"/>
        <v>-4.6417400777026065</v>
      </c>
      <c r="I84">
        <f t="shared" si="12"/>
        <v>-2.0301757449356619</v>
      </c>
      <c r="J84">
        <f t="shared" si="13"/>
        <v>18.693090092010749</v>
      </c>
    </row>
    <row r="85" spans="1:10" x14ac:dyDescent="0.25">
      <c r="A85">
        <v>4.25223</v>
      </c>
      <c r="B85">
        <v>772.67750999999998</v>
      </c>
      <c r="C85" s="7">
        <f t="shared" si="7"/>
        <v>71.212019999999939</v>
      </c>
      <c r="D85">
        <f t="shared" si="8"/>
        <v>6.7511987695650095</v>
      </c>
      <c r="E85">
        <f t="shared" si="9"/>
        <v>8.7374081453011482E-3</v>
      </c>
      <c r="F85" s="23">
        <f t="shared" si="10"/>
        <v>0.13118719734845272</v>
      </c>
      <c r="H85">
        <f t="shared" si="11"/>
        <v>-4.7401416841754758</v>
      </c>
      <c r="I85">
        <f t="shared" si="12"/>
        <v>-2.0311299884190759</v>
      </c>
      <c r="J85">
        <f t="shared" si="13"/>
        <v>18.692135848527336</v>
      </c>
    </row>
    <row r="86" spans="1:10" x14ac:dyDescent="0.25">
      <c r="A86">
        <v>4.3085399999999998</v>
      </c>
      <c r="B86">
        <v>773.04751999999996</v>
      </c>
      <c r="C86" s="7">
        <f t="shared" si="7"/>
        <v>71.582029999999918</v>
      </c>
      <c r="D86">
        <f t="shared" si="8"/>
        <v>6.975272460847779</v>
      </c>
      <c r="E86">
        <f t="shared" si="9"/>
        <v>9.023083679057374E-3</v>
      </c>
      <c r="F86" s="23">
        <f t="shared" si="10"/>
        <v>0.13106418857404697</v>
      </c>
      <c r="H86">
        <f t="shared" si="11"/>
        <v>-4.7079691320398878</v>
      </c>
      <c r="I86">
        <f t="shared" si="12"/>
        <v>-2.0320680866715906</v>
      </c>
      <c r="J86">
        <f t="shared" si="13"/>
        <v>18.691197750274821</v>
      </c>
    </row>
    <row r="87" spans="1:10" x14ac:dyDescent="0.25">
      <c r="A87">
        <v>4.3614199999999999</v>
      </c>
      <c r="B87">
        <v>773.43913999999995</v>
      </c>
      <c r="C87" s="7">
        <f t="shared" si="7"/>
        <v>71.973649999999907</v>
      </c>
      <c r="D87">
        <f t="shared" si="8"/>
        <v>7.7285236878315304</v>
      </c>
      <c r="E87">
        <f t="shared" si="9"/>
        <v>9.9924134791413988E-3</v>
      </c>
      <c r="F87" s="23">
        <f t="shared" si="10"/>
        <v>0.13093418401017537</v>
      </c>
      <c r="H87">
        <f t="shared" si="11"/>
        <v>-4.6059291259960764</v>
      </c>
      <c r="I87">
        <f t="shared" si="12"/>
        <v>-2.0330604941683172</v>
      </c>
      <c r="J87">
        <f t="shared" si="13"/>
        <v>18.690205342778093</v>
      </c>
    </row>
    <row r="88" spans="1:10" x14ac:dyDescent="0.25">
      <c r="A88">
        <v>4.4102800000000002</v>
      </c>
      <c r="B88">
        <v>773.83381999999995</v>
      </c>
      <c r="C88" s="7">
        <f t="shared" si="7"/>
        <v>72.368329999999901</v>
      </c>
      <c r="D88">
        <f t="shared" si="8"/>
        <v>7.6357596191988142</v>
      </c>
      <c r="E88">
        <f t="shared" si="9"/>
        <v>9.8674410730702038E-3</v>
      </c>
      <c r="F88" s="23">
        <f t="shared" si="10"/>
        <v>0.13080335926310738</v>
      </c>
      <c r="H88">
        <f t="shared" si="11"/>
        <v>-4.6185147222646927</v>
      </c>
      <c r="I88">
        <f t="shared" si="12"/>
        <v>-2.0340601578491682</v>
      </c>
      <c r="J88">
        <f t="shared" si="13"/>
        <v>18.689205679097242</v>
      </c>
    </row>
    <row r="89" spans="1:10" x14ac:dyDescent="0.25">
      <c r="A89">
        <v>4.4622599999999997</v>
      </c>
      <c r="B89">
        <v>774.20912999999996</v>
      </c>
      <c r="C89" s="7">
        <f t="shared" si="7"/>
        <v>72.743639999999914</v>
      </c>
      <c r="D89">
        <f t="shared" si="8"/>
        <v>7.5021577089061813</v>
      </c>
      <c r="E89">
        <f t="shared" si="9"/>
        <v>9.6900920154560574E-3</v>
      </c>
      <c r="F89" s="23">
        <f t="shared" si="10"/>
        <v>0.13067913691411287</v>
      </c>
      <c r="H89">
        <f t="shared" si="11"/>
        <v>-4.6366513572054506</v>
      </c>
      <c r="I89">
        <f t="shared" si="12"/>
        <v>-2.0350102968462775</v>
      </c>
      <c r="J89">
        <f t="shared" si="13"/>
        <v>18.688255540100133</v>
      </c>
    </row>
    <row r="90" spans="1:10" x14ac:dyDescent="0.25">
      <c r="A90">
        <v>4.5122400000000003</v>
      </c>
      <c r="B90">
        <v>774.59874000000002</v>
      </c>
      <c r="C90" s="7">
        <f t="shared" si="7"/>
        <v>73.133249999999975</v>
      </c>
      <c r="D90">
        <f t="shared" si="8"/>
        <v>7.4726855088386035</v>
      </c>
      <c r="E90">
        <f t="shared" si="9"/>
        <v>9.6471697189161494E-3</v>
      </c>
      <c r="F90" s="23">
        <f t="shared" si="10"/>
        <v>0.13055036859956182</v>
      </c>
      <c r="H90">
        <f t="shared" si="11"/>
        <v>-4.6410907000267212</v>
      </c>
      <c r="I90">
        <f t="shared" si="12"/>
        <v>-2.0359961604050461</v>
      </c>
      <c r="J90">
        <f t="shared" si="13"/>
        <v>18.687269676541366</v>
      </c>
    </row>
    <row r="91" spans="1:10" x14ac:dyDescent="0.25">
      <c r="A91">
        <v>4.5623899999999997</v>
      </c>
      <c r="B91">
        <v>774.95736999999997</v>
      </c>
      <c r="C91" s="7">
        <f t="shared" si="7"/>
        <v>73.491879999999924</v>
      </c>
      <c r="D91">
        <f t="shared" si="8"/>
        <v>7.0986493246625777</v>
      </c>
      <c r="E91">
        <f t="shared" si="9"/>
        <v>9.160051377616522E-3</v>
      </c>
      <c r="F91" s="23">
        <f t="shared" si="10"/>
        <v>0.13043200752929948</v>
      </c>
      <c r="H91">
        <f t="shared" si="11"/>
        <v>-4.6929034914017276</v>
      </c>
      <c r="I91">
        <f t="shared" si="12"/>
        <v>-2.036903203096073</v>
      </c>
      <c r="J91">
        <f t="shared" si="13"/>
        <v>18.686362633850337</v>
      </c>
    </row>
    <row r="92" spans="1:10" x14ac:dyDescent="0.25">
      <c r="A92">
        <v>4.61219</v>
      </c>
      <c r="B92">
        <v>775.30825000000004</v>
      </c>
      <c r="C92" s="7">
        <f t="shared" si="7"/>
        <v>73.842759999999998</v>
      </c>
      <c r="D92">
        <f t="shared" si="8"/>
        <v>7.3125316583930289</v>
      </c>
      <c r="E92">
        <f t="shared" si="9"/>
        <v>9.4317733087362719E-3</v>
      </c>
      <c r="F92" s="23">
        <f t="shared" si="10"/>
        <v>0.1303163599818675</v>
      </c>
      <c r="H92">
        <f t="shared" si="11"/>
        <v>-4.6636711503089794</v>
      </c>
      <c r="I92">
        <f t="shared" si="12"/>
        <v>-2.0377902464637372</v>
      </c>
      <c r="J92">
        <f t="shared" si="13"/>
        <v>18.685475590482675</v>
      </c>
    </row>
    <row r="93" spans="1:10" x14ac:dyDescent="0.25">
      <c r="A93">
        <v>4.6611000000000002</v>
      </c>
      <c r="B93">
        <v>775.67918999999995</v>
      </c>
      <c r="C93" s="7">
        <f t="shared" si="7"/>
        <v>74.213699999999903</v>
      </c>
      <c r="D93">
        <f t="shared" si="8"/>
        <v>6.9420186113098197</v>
      </c>
      <c r="E93">
        <f t="shared" si="9"/>
        <v>8.94960017079976E-3</v>
      </c>
      <c r="F93" s="23">
        <f t="shared" si="10"/>
        <v>0.13019426799497696</v>
      </c>
      <c r="H93">
        <f t="shared" si="11"/>
        <v>-4.7161464213469282</v>
      </c>
      <c r="I93">
        <f t="shared" si="12"/>
        <v>-2.0387275747929321</v>
      </c>
      <c r="J93">
        <f t="shared" si="13"/>
        <v>18.684538262153477</v>
      </c>
    </row>
    <row r="94" spans="1:10" x14ac:dyDescent="0.25">
      <c r="A94">
        <v>4.7099799999999998</v>
      </c>
      <c r="B94">
        <v>775.98711000000003</v>
      </c>
      <c r="C94" s="7">
        <f t="shared" si="7"/>
        <v>74.521619999999984</v>
      </c>
      <c r="D94">
        <f t="shared" si="8"/>
        <v>5.7088659372134973</v>
      </c>
      <c r="E94">
        <f t="shared" si="9"/>
        <v>7.3569082058766383E-3</v>
      </c>
      <c r="F94" s="23">
        <f t="shared" si="10"/>
        <v>0.1300930488481363</v>
      </c>
      <c r="H94">
        <f t="shared" si="11"/>
        <v>-4.9121155152232605</v>
      </c>
      <c r="I94">
        <f t="shared" si="12"/>
        <v>-2.0395053241905634</v>
      </c>
      <c r="J94">
        <f t="shared" si="13"/>
        <v>18.683760512755846</v>
      </c>
    </row>
    <row r="95" spans="1:10" x14ac:dyDescent="0.25">
      <c r="A95">
        <v>4.7588900000000001</v>
      </c>
      <c r="B95">
        <v>776.23746000000006</v>
      </c>
      <c r="C95" s="7">
        <f t="shared" si="7"/>
        <v>74.77197000000001</v>
      </c>
      <c r="D95">
        <f t="shared" si="8"/>
        <v>6.4258011839149205</v>
      </c>
      <c r="E95">
        <f t="shared" si="9"/>
        <v>8.2781384757119551E-3</v>
      </c>
      <c r="F95" s="23">
        <f t="shared" si="10"/>
        <v>0.13001084103792815</v>
      </c>
      <c r="H95">
        <f t="shared" si="11"/>
        <v>-4.7941371576350909</v>
      </c>
      <c r="I95">
        <f t="shared" si="12"/>
        <v>-2.0401374394040768</v>
      </c>
      <c r="J95">
        <f t="shared" si="13"/>
        <v>18.683128397542333</v>
      </c>
    </row>
    <row r="96" spans="1:10" x14ac:dyDescent="0.25">
      <c r="A96">
        <v>4.8079599999999996</v>
      </c>
      <c r="B96">
        <v>776.61671000000001</v>
      </c>
      <c r="C96" s="7">
        <f t="shared" si="7"/>
        <v>75.151219999999967</v>
      </c>
      <c r="D96">
        <f t="shared" si="8"/>
        <v>8.930793393453504</v>
      </c>
      <c r="E96">
        <f t="shared" si="9"/>
        <v>1.1499615290860151E-2</v>
      </c>
      <c r="F96" s="23">
        <f t="shared" si="10"/>
        <v>0.12988645451291111</v>
      </c>
      <c r="H96">
        <f t="shared" si="11"/>
        <v>-4.4654416971411779</v>
      </c>
      <c r="I96">
        <f t="shared" si="12"/>
        <v>-2.041094637009774</v>
      </c>
      <c r="J96">
        <f t="shared" si="13"/>
        <v>18.682171199936636</v>
      </c>
    </row>
    <row r="97" spans="1:10" x14ac:dyDescent="0.25">
      <c r="A97">
        <v>4.8575799999999996</v>
      </c>
      <c r="B97">
        <v>777.11883999999998</v>
      </c>
      <c r="C97" s="7">
        <f t="shared" si="7"/>
        <v>75.653349999999932</v>
      </c>
      <c r="D97">
        <f t="shared" si="8"/>
        <v>10.815443703254035</v>
      </c>
      <c r="E97">
        <f t="shared" si="9"/>
        <v>1.3917361343670467E-2</v>
      </c>
      <c r="F97" s="23">
        <f t="shared" si="10"/>
        <v>0.12972204025596129</v>
      </c>
      <c r="H97">
        <f t="shared" si="11"/>
        <v>-4.274618200688737</v>
      </c>
      <c r="I97">
        <f t="shared" si="12"/>
        <v>-2.0423612695140592</v>
      </c>
      <c r="J97">
        <f t="shared" si="13"/>
        <v>18.68090456743235</v>
      </c>
    </row>
    <row r="98" spans="1:10" x14ac:dyDescent="0.25">
      <c r="A98">
        <v>4.9069000000000003</v>
      </c>
      <c r="B98">
        <v>777.68678999999997</v>
      </c>
      <c r="C98" s="7">
        <f t="shared" si="7"/>
        <v>76.221299999999928</v>
      </c>
      <c r="D98">
        <f t="shared" si="8"/>
        <v>9.1251775207959422</v>
      </c>
      <c r="E98">
        <f t="shared" si="9"/>
        <v>1.1733743761798941E-2</v>
      </c>
      <c r="F98" s="23">
        <f t="shared" si="10"/>
        <v>0.12953645033445649</v>
      </c>
      <c r="H98">
        <f t="shared" si="11"/>
        <v>-4.4452865059591975</v>
      </c>
      <c r="I98">
        <f t="shared" si="12"/>
        <v>-2.0437929676835842</v>
      </c>
      <c r="J98">
        <f t="shared" si="13"/>
        <v>18.679472869262828</v>
      </c>
    </row>
    <row r="99" spans="1:10" x14ac:dyDescent="0.25">
      <c r="A99">
        <v>4.9561599999999997</v>
      </c>
      <c r="B99">
        <v>778.01840000000004</v>
      </c>
      <c r="C99" s="7">
        <f t="shared" si="7"/>
        <v>76.552909999999997</v>
      </c>
      <c r="D99">
        <f t="shared" si="8"/>
        <v>158.48841223583116</v>
      </c>
      <c r="E99">
        <f t="shared" si="9"/>
        <v>0.20370779436043049</v>
      </c>
      <c r="F99" s="23">
        <f t="shared" si="10"/>
        <v>0.12942827373592572</v>
      </c>
      <c r="H99">
        <f t="shared" si="11"/>
        <v>-1.591068692561783</v>
      </c>
      <c r="I99">
        <f t="shared" si="12"/>
        <v>-2.0446284220506703</v>
      </c>
      <c r="J99">
        <f t="shared" si="13"/>
        <v>18.678637414895739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1074-0B4D-4DDA-98A9-233FB6924008}">
  <dimension ref="A1:J99"/>
  <sheetViews>
    <sheetView zoomScale="85" zoomScaleNormal="85" workbookViewId="0">
      <pane ySplit="1" topLeftCell="A2" activePane="bottomLeft" state="frozen"/>
      <selection pane="bottomLeft" activeCell="M18" sqref="M18"/>
    </sheetView>
  </sheetViews>
  <sheetFormatPr defaultRowHeight="15" x14ac:dyDescent="0.25"/>
  <cols>
    <col min="1" max="1" width="14.5703125" customWidth="1"/>
    <col min="2" max="2" width="14.7109375" customWidth="1"/>
    <col min="3" max="3" width="20.85546875" style="7" bestFit="1" customWidth="1"/>
    <col min="4" max="4" width="12.5703125" customWidth="1"/>
    <col min="5" max="5" width="15" customWidth="1"/>
    <col min="6" max="6" width="18.7109375" style="23" bestFit="1" customWidth="1"/>
    <col min="8" max="8" width="15.8554687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1871.1273799999999</v>
      </c>
      <c r="C2" s="7">
        <f>B2-1871.12738</f>
        <v>0</v>
      </c>
    </row>
    <row r="3" spans="1:10" x14ac:dyDescent="0.25">
      <c r="A3">
        <v>5.357E-2</v>
      </c>
      <c r="B3">
        <v>1877.4817499999999</v>
      </c>
      <c r="C3" s="7">
        <f t="shared" ref="C3:C66" si="0">B3-1871.12738</f>
        <v>6.3543700000000172</v>
      </c>
      <c r="D3" s="5">
        <f>(B4-B2)/(A4-A2)</f>
        <v>113.31325923768588</v>
      </c>
      <c r="E3">
        <f>(1/B3)*D3</f>
        <v>6.0353853899078325E-2</v>
      </c>
      <c r="F3" s="23">
        <f>((0.0125)/((0.0000008*B3*0.000000001)+(0.0000000245*0.000000001*B3^2)))*10^-9</f>
        <v>0.14226700375135315</v>
      </c>
      <c r="H3">
        <f>LN(E3)</f>
        <v>-2.8075304743378471</v>
      </c>
      <c r="I3">
        <f>LN((0.0125)/((0.0000008*B3)+(0.0000000245*B3^2)))</f>
        <v>-1.9500496788391868</v>
      </c>
      <c r="J3">
        <f>LN(F3*10^9)</f>
        <v>18.773216158107225</v>
      </c>
    </row>
    <row r="4" spans="1:10" x14ac:dyDescent="0.25">
      <c r="A4">
        <v>0.10644000000000001</v>
      </c>
      <c r="B4">
        <v>1883.18833</v>
      </c>
      <c r="C4" s="7">
        <f t="shared" si="0"/>
        <v>12.060950000000048</v>
      </c>
      <c r="D4">
        <f t="shared" ref="D4:D67" si="1">(B5-B3)/(A5-A3)</f>
        <v>105.49386707236003</v>
      </c>
      <c r="E4">
        <f t="shared" ref="E4:E67" si="2">(1/B4)*D4</f>
        <v>5.6018755740887605E-2</v>
      </c>
      <c r="F4" s="23">
        <f t="shared" ref="F4:F67" si="3">((0.0125)/((0.0000008*B4*0.000000001)+(0.0000000245*0.000000001*B4^2)))*10^-9</f>
        <v>0.14141341903678631</v>
      </c>
      <c r="H4">
        <f t="shared" ref="H4:H67" si="4">LN(E4)</f>
        <v>-2.8820687203770703</v>
      </c>
      <c r="I4">
        <f t="shared" ref="I4:I67" si="5">LN((0.0125)/((0.0000008*B4)+(0.0000000245*B4^2)))</f>
        <v>-1.9560676287722469</v>
      </c>
      <c r="J4">
        <f t="shared" ref="J4:J67" si="6">LN(F4*10^9)</f>
        <v>18.767198208174165</v>
      </c>
    </row>
    <row r="5" spans="1:10" x14ac:dyDescent="0.25">
      <c r="A5">
        <v>0.15873999999999999</v>
      </c>
      <c r="B5">
        <v>1888.57654</v>
      </c>
      <c r="C5" s="7">
        <f t="shared" si="0"/>
        <v>17.44916000000012</v>
      </c>
      <c r="D5">
        <f t="shared" si="1"/>
        <v>101.81827956989386</v>
      </c>
      <c r="E5">
        <f t="shared" si="2"/>
        <v>5.3912710135589133E-2</v>
      </c>
      <c r="F5" s="23">
        <f t="shared" si="3"/>
        <v>0.1406144876260747</v>
      </c>
      <c r="H5">
        <f t="shared" si="4"/>
        <v>-2.92038901930023</v>
      </c>
      <c r="I5">
        <f t="shared" si="5"/>
        <v>-1.9617332634767457</v>
      </c>
      <c r="J5">
        <f t="shared" si="6"/>
        <v>18.761532573469665</v>
      </c>
    </row>
    <row r="6" spans="1:10" x14ac:dyDescent="0.25">
      <c r="A6">
        <v>0.20874000000000001</v>
      </c>
      <c r="B6">
        <v>1893.6043400000001</v>
      </c>
      <c r="C6" s="7">
        <f t="shared" si="0"/>
        <v>22.47696000000019</v>
      </c>
      <c r="D6">
        <f t="shared" si="1"/>
        <v>94.857588458914307</v>
      </c>
      <c r="E6">
        <f t="shared" si="2"/>
        <v>5.0093668701094288E-2</v>
      </c>
      <c r="F6" s="23">
        <f t="shared" si="3"/>
        <v>0.1398750864455946</v>
      </c>
      <c r="H6">
        <f t="shared" si="4"/>
        <v>-2.9938606521087383</v>
      </c>
      <c r="I6">
        <f t="shared" si="5"/>
        <v>-1.9670054943299022</v>
      </c>
      <c r="J6">
        <f t="shared" si="6"/>
        <v>18.75626034261651</v>
      </c>
    </row>
    <row r="7" spans="1:10" x14ac:dyDescent="0.25">
      <c r="A7">
        <v>0.26133000000000001</v>
      </c>
      <c r="B7">
        <v>1898.30798</v>
      </c>
      <c r="C7" s="7">
        <f t="shared" si="0"/>
        <v>27.18060000000014</v>
      </c>
      <c r="D7">
        <f t="shared" si="1"/>
        <v>86.889939810833326</v>
      </c>
      <c r="E7">
        <f t="shared" si="2"/>
        <v>4.5772309196547407E-2</v>
      </c>
      <c r="F7" s="23">
        <f t="shared" si="3"/>
        <v>0.13918862468866897</v>
      </c>
      <c r="H7">
        <f t="shared" si="4"/>
        <v>-3.0840759734033822</v>
      </c>
      <c r="I7">
        <f t="shared" si="5"/>
        <v>-1.971925253611609</v>
      </c>
      <c r="J7">
        <f t="shared" si="6"/>
        <v>18.751340583334802</v>
      </c>
    </row>
    <row r="8" spans="1:10" x14ac:dyDescent="0.25">
      <c r="A8">
        <v>0.31341000000000002</v>
      </c>
      <c r="B8">
        <v>1902.69911</v>
      </c>
      <c r="C8" s="7">
        <f t="shared" si="0"/>
        <v>31.571730000000116</v>
      </c>
      <c r="D8">
        <f t="shared" si="1"/>
        <v>82.314133129888049</v>
      </c>
      <c r="E8">
        <f t="shared" si="2"/>
        <v>4.3261770974333424E-2</v>
      </c>
      <c r="F8" s="23">
        <f t="shared" si="3"/>
        <v>0.13855232233478013</v>
      </c>
      <c r="H8">
        <f t="shared" si="4"/>
        <v>-3.1404859213771408</v>
      </c>
      <c r="I8">
        <f t="shared" si="5"/>
        <v>-1.9765072461046387</v>
      </c>
      <c r="J8">
        <f t="shared" si="6"/>
        <v>18.746758590841772</v>
      </c>
    </row>
    <row r="9" spans="1:10" x14ac:dyDescent="0.25">
      <c r="A9">
        <v>0.36619000000000002</v>
      </c>
      <c r="B9">
        <v>1906.9394400000001</v>
      </c>
      <c r="C9" s="7">
        <f t="shared" si="0"/>
        <v>35.812060000000201</v>
      </c>
      <c r="D9">
        <f t="shared" si="1"/>
        <v>80.715447154472415</v>
      </c>
      <c r="E9">
        <f t="shared" si="2"/>
        <v>4.2327221023061121E-2</v>
      </c>
      <c r="F9" s="23">
        <f t="shared" si="3"/>
        <v>0.13794200403614701</v>
      </c>
      <c r="H9">
        <f t="shared" si="4"/>
        <v>-3.1623248768982344</v>
      </c>
      <c r="I9">
        <f t="shared" si="5"/>
        <v>-1.9809219427668017</v>
      </c>
      <c r="J9">
        <f t="shared" si="6"/>
        <v>18.742343894179609</v>
      </c>
    </row>
    <row r="10" spans="1:10" x14ac:dyDescent="0.25">
      <c r="A10">
        <v>0.41549999999999998</v>
      </c>
      <c r="B10">
        <v>1910.9393500000001</v>
      </c>
      <c r="C10" s="7">
        <f t="shared" si="0"/>
        <v>39.811970000000201</v>
      </c>
      <c r="D10">
        <f t="shared" si="1"/>
        <v>75.932809010581735</v>
      </c>
      <c r="E10">
        <f t="shared" si="2"/>
        <v>3.9735855044578855E-2</v>
      </c>
      <c r="F10" s="23">
        <f t="shared" si="3"/>
        <v>0.13736997855804486</v>
      </c>
      <c r="H10">
        <f t="shared" si="4"/>
        <v>-3.2255013491458198</v>
      </c>
      <c r="I10">
        <f t="shared" si="5"/>
        <v>-1.9850774197341026</v>
      </c>
      <c r="J10">
        <f t="shared" si="6"/>
        <v>18.73818841721231</v>
      </c>
    </row>
    <row r="11" spans="1:10" x14ac:dyDescent="0.25">
      <c r="A11">
        <v>0.46917999999999999</v>
      </c>
      <c r="B11">
        <v>1914.7597599999999</v>
      </c>
      <c r="C11" s="7">
        <f t="shared" si="0"/>
        <v>43.632380000000012</v>
      </c>
      <c r="D11">
        <f t="shared" si="1"/>
        <v>71.201157184185035</v>
      </c>
      <c r="E11">
        <f t="shared" si="2"/>
        <v>3.7185425906477707E-2</v>
      </c>
      <c r="F11" s="23">
        <f t="shared" si="3"/>
        <v>0.13682693914386779</v>
      </c>
      <c r="H11">
        <f t="shared" si="4"/>
        <v>-3.2918383711751695</v>
      </c>
      <c r="I11">
        <f t="shared" si="5"/>
        <v>-1.9890383696143021</v>
      </c>
      <c r="J11">
        <f t="shared" si="6"/>
        <v>18.734227467332108</v>
      </c>
    </row>
    <row r="12" spans="1:10" x14ac:dyDescent="0.25">
      <c r="A12">
        <v>0.51919999999999999</v>
      </c>
      <c r="B12">
        <v>1918.3229100000001</v>
      </c>
      <c r="C12" s="7">
        <f t="shared" si="0"/>
        <v>47.19553000000019</v>
      </c>
      <c r="D12">
        <f t="shared" si="1"/>
        <v>75.171315919173026</v>
      </c>
      <c r="E12">
        <f t="shared" si="2"/>
        <v>3.9185955360963191E-2</v>
      </c>
      <c r="F12" s="23">
        <f t="shared" si="3"/>
        <v>0.13632336404718171</v>
      </c>
      <c r="H12">
        <f t="shared" si="4"/>
        <v>-3.239436877991992</v>
      </c>
      <c r="I12">
        <f t="shared" si="5"/>
        <v>-1.9927255386294607</v>
      </c>
      <c r="J12">
        <f t="shared" si="6"/>
        <v>18.730540298316949</v>
      </c>
    </row>
    <row r="13" spans="1:10" x14ac:dyDescent="0.25">
      <c r="A13">
        <v>0.57062999999999997</v>
      </c>
      <c r="B13">
        <v>1922.38589</v>
      </c>
      <c r="C13" s="7">
        <f t="shared" si="0"/>
        <v>51.258510000000115</v>
      </c>
      <c r="D13">
        <f t="shared" si="1"/>
        <v>77.566118935835647</v>
      </c>
      <c r="E13">
        <f t="shared" si="2"/>
        <v>4.0348880700448571E-2</v>
      </c>
      <c r="F13" s="23">
        <f t="shared" si="3"/>
        <v>0.13575253368298962</v>
      </c>
      <c r="H13">
        <f t="shared" si="4"/>
        <v>-3.2101916244167685</v>
      </c>
      <c r="I13">
        <f t="shared" si="5"/>
        <v>-1.9969216560108534</v>
      </c>
      <c r="J13">
        <f t="shared" si="6"/>
        <v>18.726344180935559</v>
      </c>
    </row>
    <row r="14" spans="1:10" x14ac:dyDescent="0.25">
      <c r="A14">
        <v>0.62143999999999999</v>
      </c>
      <c r="B14">
        <v>1926.2532699999999</v>
      </c>
      <c r="C14" s="7">
        <f t="shared" si="0"/>
        <v>55.125890000000027</v>
      </c>
      <c r="D14">
        <f t="shared" si="1"/>
        <v>73.878808527208164</v>
      </c>
      <c r="E14">
        <f t="shared" si="2"/>
        <v>3.8353631725286136E-2</v>
      </c>
      <c r="F14" s="23">
        <f t="shared" si="3"/>
        <v>0.13521250842389154</v>
      </c>
      <c r="H14">
        <f t="shared" si="4"/>
        <v>-3.2609060561666365</v>
      </c>
      <c r="I14">
        <f t="shared" si="5"/>
        <v>-2.000907601724601</v>
      </c>
      <c r="J14">
        <f t="shared" si="6"/>
        <v>18.722358235221812</v>
      </c>
    </row>
    <row r="15" spans="1:10" x14ac:dyDescent="0.25">
      <c r="A15">
        <v>0.67335999999999996</v>
      </c>
      <c r="B15">
        <v>1929.9754600000001</v>
      </c>
      <c r="C15" s="7">
        <f t="shared" si="0"/>
        <v>58.848080000000209</v>
      </c>
      <c r="D15">
        <f t="shared" si="1"/>
        <v>68.161890584296117</v>
      </c>
      <c r="E15">
        <f t="shared" si="2"/>
        <v>3.5317490816331988E-2</v>
      </c>
      <c r="F15" s="23">
        <f t="shared" si="3"/>
        <v>0.1346957943896738</v>
      </c>
      <c r="H15">
        <f t="shared" si="4"/>
        <v>-3.3433769472101447</v>
      </c>
      <c r="I15">
        <f t="shared" si="5"/>
        <v>-2.004736418104657</v>
      </c>
      <c r="J15">
        <f t="shared" si="6"/>
        <v>18.718529418841754</v>
      </c>
    </row>
    <row r="16" spans="1:10" x14ac:dyDescent="0.25">
      <c r="A16">
        <v>0.72892000000000001</v>
      </c>
      <c r="B16">
        <v>1933.5793100000001</v>
      </c>
      <c r="C16" s="7">
        <f t="shared" si="0"/>
        <v>62.451930000000175</v>
      </c>
      <c r="D16">
        <f t="shared" si="1"/>
        <v>67.039141533515092</v>
      </c>
      <c r="E16">
        <f t="shared" si="2"/>
        <v>3.4671006866284215E-2</v>
      </c>
      <c r="F16" s="23">
        <f t="shared" si="3"/>
        <v>0.13419832538689008</v>
      </c>
      <c r="H16">
        <f t="shared" si="4"/>
        <v>-3.3618514782796072</v>
      </c>
      <c r="I16">
        <f t="shared" si="5"/>
        <v>-2.0084365330105638</v>
      </c>
      <c r="J16">
        <f t="shared" si="6"/>
        <v>18.714829303935847</v>
      </c>
    </row>
    <row r="17" spans="1:10" x14ac:dyDescent="0.25">
      <c r="A17">
        <v>0.77912999999999999</v>
      </c>
      <c r="B17">
        <v>1937.06619</v>
      </c>
      <c r="C17" s="7">
        <f t="shared" si="0"/>
        <v>65.938810000000103</v>
      </c>
      <c r="D17">
        <f t="shared" si="1"/>
        <v>69.249139153331157</v>
      </c>
      <c r="E17">
        <f t="shared" si="2"/>
        <v>3.5749495557160678E-2</v>
      </c>
      <c r="F17" s="23">
        <f t="shared" si="3"/>
        <v>0.13371962136198104</v>
      </c>
      <c r="H17">
        <f t="shared" si="4"/>
        <v>-3.3312191202308834</v>
      </c>
      <c r="I17">
        <f t="shared" si="5"/>
        <v>-2.0120100490078268</v>
      </c>
      <c r="J17">
        <f t="shared" si="6"/>
        <v>18.711255787938583</v>
      </c>
    </row>
    <row r="18" spans="1:10" x14ac:dyDescent="0.25">
      <c r="A18">
        <v>0.82765999999999995</v>
      </c>
      <c r="B18">
        <v>1940.41697</v>
      </c>
      <c r="C18" s="7">
        <f t="shared" si="0"/>
        <v>69.289590000000089</v>
      </c>
      <c r="D18">
        <f t="shared" si="1"/>
        <v>66.121801946422352</v>
      </c>
      <c r="E18">
        <f t="shared" si="2"/>
        <v>3.407607899163155E-2</v>
      </c>
      <c r="F18" s="23">
        <f t="shared" si="3"/>
        <v>0.13326201149928138</v>
      </c>
      <c r="H18">
        <f t="shared" si="4"/>
        <v>-3.379159636702588</v>
      </c>
      <c r="I18">
        <f t="shared" si="5"/>
        <v>-2.0154380774150567</v>
      </c>
      <c r="J18">
        <f t="shared" si="6"/>
        <v>18.707827759531355</v>
      </c>
    </row>
    <row r="19" spans="1:10" x14ac:dyDescent="0.25">
      <c r="A19">
        <v>0.87880000000000003</v>
      </c>
      <c r="B19">
        <v>1943.6565499999999</v>
      </c>
      <c r="C19" s="7">
        <f t="shared" si="0"/>
        <v>72.529170000000022</v>
      </c>
      <c r="D19">
        <f t="shared" si="1"/>
        <v>63.315773750248646</v>
      </c>
      <c r="E19">
        <f t="shared" si="2"/>
        <v>3.2575597653941822E-2</v>
      </c>
      <c r="F19" s="23">
        <f t="shared" si="3"/>
        <v>0.13282181780207605</v>
      </c>
      <c r="H19">
        <f t="shared" si="4"/>
        <v>-3.4241918091267367</v>
      </c>
      <c r="I19">
        <f t="shared" si="5"/>
        <v>-2.0187467647557558</v>
      </c>
      <c r="J19">
        <f t="shared" si="6"/>
        <v>18.704519072190656</v>
      </c>
    </row>
    <row r="20" spans="1:10" x14ac:dyDescent="0.25">
      <c r="A20">
        <v>0.92808000000000002</v>
      </c>
      <c r="B20">
        <v>1946.77514</v>
      </c>
      <c r="C20" s="7">
        <f t="shared" si="0"/>
        <v>75.647760000000062</v>
      </c>
      <c r="D20">
        <f t="shared" si="1"/>
        <v>61.560007974481742</v>
      </c>
      <c r="E20">
        <f t="shared" si="2"/>
        <v>3.1621529733773843E-2</v>
      </c>
      <c r="F20" s="23">
        <f t="shared" si="3"/>
        <v>0.13240012144732791</v>
      </c>
      <c r="H20">
        <f t="shared" si="4"/>
        <v>-3.4539170696937971</v>
      </c>
      <c r="I20">
        <f t="shared" si="5"/>
        <v>-2.0219267182037592</v>
      </c>
      <c r="J20">
        <f t="shared" si="6"/>
        <v>18.701339118742652</v>
      </c>
    </row>
    <row r="21" spans="1:10" x14ac:dyDescent="0.25">
      <c r="A21">
        <v>0.97911999999999999</v>
      </c>
      <c r="B21">
        <v>1949.8322499999999</v>
      </c>
      <c r="C21" s="7">
        <f t="shared" si="0"/>
        <v>78.704870000000028</v>
      </c>
      <c r="D21">
        <f t="shared" si="1"/>
        <v>59.162005691295747</v>
      </c>
      <c r="E21">
        <f t="shared" si="2"/>
        <v>3.0342100296728472E-2</v>
      </c>
      <c r="F21" s="23">
        <f t="shared" si="3"/>
        <v>0.13198868473724218</v>
      </c>
      <c r="H21">
        <f t="shared" si="4"/>
        <v>-3.4952190821205855</v>
      </c>
      <c r="I21">
        <f t="shared" si="5"/>
        <v>-2.0250390817576394</v>
      </c>
      <c r="J21">
        <f t="shared" si="6"/>
        <v>18.69822675518877</v>
      </c>
    </row>
    <row r="22" spans="1:10" x14ac:dyDescent="0.25">
      <c r="A22">
        <v>1.02999</v>
      </c>
      <c r="B22">
        <v>1952.8043399999999</v>
      </c>
      <c r="C22" s="7">
        <f t="shared" si="0"/>
        <v>81.676960000000008</v>
      </c>
      <c r="D22">
        <f t="shared" si="1"/>
        <v>58.762281933025925</v>
      </c>
      <c r="E22">
        <f t="shared" si="2"/>
        <v>3.0091228665041745E-2</v>
      </c>
      <c r="F22" s="23">
        <f t="shared" si="3"/>
        <v>0.13159052617823869</v>
      </c>
      <c r="H22">
        <f t="shared" si="4"/>
        <v>-3.5035215561714432</v>
      </c>
      <c r="I22">
        <f t="shared" si="5"/>
        <v>-2.028060252209352</v>
      </c>
      <c r="J22">
        <f t="shared" si="6"/>
        <v>18.69520558473706</v>
      </c>
    </row>
    <row r="23" spans="1:10" x14ac:dyDescent="0.25">
      <c r="A23">
        <v>1.0788599999999999</v>
      </c>
      <c r="B23">
        <v>1955.6931999999999</v>
      </c>
      <c r="C23" s="7">
        <f t="shared" si="0"/>
        <v>84.565820000000031</v>
      </c>
      <c r="D23">
        <f t="shared" si="1"/>
        <v>59.183979328165165</v>
      </c>
      <c r="E23">
        <f t="shared" si="2"/>
        <v>3.0262404823090436E-2</v>
      </c>
      <c r="F23" s="23">
        <f t="shared" si="3"/>
        <v>0.13120524179417267</v>
      </c>
      <c r="H23">
        <f t="shared" si="4"/>
        <v>-3.4978491017674185</v>
      </c>
      <c r="I23">
        <f t="shared" si="5"/>
        <v>-2.0309924505707495</v>
      </c>
      <c r="J23">
        <f t="shared" si="6"/>
        <v>18.69227338637566</v>
      </c>
    </row>
    <row r="24" spans="1:10" x14ac:dyDescent="0.25">
      <c r="A24">
        <v>1.1267400000000001</v>
      </c>
      <c r="B24">
        <v>1958.5303899999999</v>
      </c>
      <c r="C24" s="7">
        <f t="shared" si="0"/>
        <v>87.403009999999995</v>
      </c>
      <c r="D24">
        <f t="shared" si="1"/>
        <v>58.355118686604861</v>
      </c>
      <c r="E24">
        <f t="shared" si="2"/>
        <v>2.9795360329642303E-2</v>
      </c>
      <c r="F24" s="23">
        <f t="shared" si="3"/>
        <v>0.13082849325991555</v>
      </c>
      <c r="H24">
        <f t="shared" si="4"/>
        <v>-3.5134025912284548</v>
      </c>
      <c r="I24">
        <f t="shared" si="5"/>
        <v>-2.0338680253038137</v>
      </c>
      <c r="J24">
        <f t="shared" si="6"/>
        <v>18.689397811642596</v>
      </c>
    </row>
    <row r="25" spans="1:10" x14ac:dyDescent="0.25">
      <c r="A25">
        <v>1.17449</v>
      </c>
      <c r="B25">
        <v>1961.2737</v>
      </c>
      <c r="C25" s="7">
        <f t="shared" si="0"/>
        <v>90.14632000000006</v>
      </c>
      <c r="D25">
        <f t="shared" si="1"/>
        <v>56.015779702970228</v>
      </c>
      <c r="E25">
        <f t="shared" si="2"/>
        <v>2.8560919214370862E-2</v>
      </c>
      <c r="F25" s="23">
        <f t="shared" si="3"/>
        <v>0.13046575197265489</v>
      </c>
      <c r="H25">
        <f t="shared" si="4"/>
        <v>-3.5557159566515604</v>
      </c>
      <c r="I25">
        <f t="shared" si="5"/>
        <v>-2.0366445236531523</v>
      </c>
      <c r="J25">
        <f t="shared" si="6"/>
        <v>18.686621313293259</v>
      </c>
    </row>
    <row r="26" spans="1:10" x14ac:dyDescent="0.25">
      <c r="A26">
        <v>1.2237</v>
      </c>
      <c r="B26">
        <v>1963.9616799999999</v>
      </c>
      <c r="C26" s="7">
        <f t="shared" si="0"/>
        <v>92.834299999999985</v>
      </c>
      <c r="D26">
        <f t="shared" si="1"/>
        <v>52.232875358307858</v>
      </c>
      <c r="E26">
        <f t="shared" si="2"/>
        <v>2.6595669299569968E-2</v>
      </c>
      <c r="F26" s="23">
        <f t="shared" si="3"/>
        <v>0.13011178819565855</v>
      </c>
      <c r="H26">
        <f t="shared" si="4"/>
        <v>-3.6270068847360348</v>
      </c>
      <c r="I26">
        <f t="shared" si="5"/>
        <v>-2.03936128883928</v>
      </c>
      <c r="J26">
        <f t="shared" si="6"/>
        <v>18.68390454810713</v>
      </c>
    </row>
    <row r="27" spans="1:10" x14ac:dyDescent="0.25">
      <c r="A27">
        <v>1.27566</v>
      </c>
      <c r="B27">
        <v>1966.5581</v>
      </c>
      <c r="C27" s="7">
        <f t="shared" si="0"/>
        <v>95.430720000000065</v>
      </c>
      <c r="D27">
        <f t="shared" si="1"/>
        <v>50.96556812592241</v>
      </c>
      <c r="E27">
        <f t="shared" si="2"/>
        <v>2.5916126315272563E-2</v>
      </c>
      <c r="F27" s="23">
        <f t="shared" si="3"/>
        <v>0.12977124739315354</v>
      </c>
      <c r="H27">
        <f t="shared" si="4"/>
        <v>-3.6528898663797351</v>
      </c>
      <c r="I27">
        <f t="shared" si="5"/>
        <v>-2.0419820139408009</v>
      </c>
      <c r="J27">
        <f t="shared" si="6"/>
        <v>18.681283823005611</v>
      </c>
    </row>
    <row r="28" spans="1:10" x14ac:dyDescent="0.25">
      <c r="A28">
        <v>1.32535</v>
      </c>
      <c r="B28">
        <v>1969.1423299999999</v>
      </c>
      <c r="C28" s="7">
        <f t="shared" si="0"/>
        <v>98.014949999999999</v>
      </c>
      <c r="D28">
        <f t="shared" si="1"/>
        <v>51.452306449984157</v>
      </c>
      <c r="E28">
        <f t="shared" si="2"/>
        <v>2.6129297850188492E-2</v>
      </c>
      <c r="F28" s="23">
        <f t="shared" si="3"/>
        <v>0.12943363125259844</v>
      </c>
      <c r="H28">
        <f t="shared" si="4"/>
        <v>-3.6446980712156147</v>
      </c>
      <c r="I28">
        <f t="shared" si="5"/>
        <v>-2.044587029195482</v>
      </c>
      <c r="J28">
        <f t="shared" si="6"/>
        <v>18.678678807750931</v>
      </c>
    </row>
    <row r="29" spans="1:10" x14ac:dyDescent="0.25">
      <c r="A29">
        <v>1.37473</v>
      </c>
      <c r="B29">
        <v>1971.6554799999999</v>
      </c>
      <c r="C29" s="7">
        <f t="shared" si="0"/>
        <v>100.52809999999999</v>
      </c>
      <c r="D29">
        <f t="shared" si="1"/>
        <v>48.191530503723833</v>
      </c>
      <c r="E29">
        <f t="shared" si="2"/>
        <v>2.4442165983138107E-2</v>
      </c>
      <c r="F29" s="23">
        <f t="shared" si="3"/>
        <v>0.12910656345506852</v>
      </c>
      <c r="H29">
        <f t="shared" si="4"/>
        <v>-3.71144552409101</v>
      </c>
      <c r="I29">
        <f t="shared" si="5"/>
        <v>-2.0471171423361176</v>
      </c>
      <c r="J29">
        <f t="shared" si="6"/>
        <v>18.676148694610294</v>
      </c>
    </row>
    <row r="30" spans="1:10" x14ac:dyDescent="0.25">
      <c r="A30">
        <v>1.4287799999999999</v>
      </c>
      <c r="B30">
        <v>1974.1267800000001</v>
      </c>
      <c r="C30" s="7">
        <f t="shared" si="0"/>
        <v>102.99940000000015</v>
      </c>
      <c r="D30">
        <f t="shared" si="1"/>
        <v>46.13030705079688</v>
      </c>
      <c r="E30">
        <f t="shared" si="2"/>
        <v>2.336744910111441E-2</v>
      </c>
      <c r="F30" s="23">
        <f t="shared" si="3"/>
        <v>0.12878614957381052</v>
      </c>
      <c r="H30">
        <f t="shared" si="4"/>
        <v>-3.7564112891012242</v>
      </c>
      <c r="I30">
        <f t="shared" si="5"/>
        <v>-2.0496020054589432</v>
      </c>
      <c r="J30">
        <f t="shared" si="6"/>
        <v>18.673663831487467</v>
      </c>
    </row>
    <row r="31" spans="1:10" x14ac:dyDescent="0.25">
      <c r="A31">
        <v>1.4802500000000001</v>
      </c>
      <c r="B31">
        <v>1976.52315</v>
      </c>
      <c r="C31" s="7">
        <f t="shared" si="0"/>
        <v>105.39577000000008</v>
      </c>
      <c r="D31">
        <f t="shared" si="1"/>
        <v>47.050794273385492</v>
      </c>
      <c r="E31">
        <f t="shared" si="2"/>
        <v>2.3804828328666674E-2</v>
      </c>
      <c r="F31" s="23">
        <f t="shared" si="3"/>
        <v>0.12847658843007781</v>
      </c>
      <c r="H31">
        <f t="shared" si="4"/>
        <v>-3.7378668479278558</v>
      </c>
      <c r="I31">
        <f t="shared" si="5"/>
        <v>-2.0520085824513163</v>
      </c>
      <c r="J31">
        <f t="shared" si="6"/>
        <v>18.671257254495096</v>
      </c>
    </row>
    <row r="32" spans="1:10" x14ac:dyDescent="0.25">
      <c r="A32">
        <v>1.5307599999999999</v>
      </c>
      <c r="B32">
        <v>1978.9250199999999</v>
      </c>
      <c r="C32" s="7">
        <f t="shared" si="0"/>
        <v>107.79764</v>
      </c>
      <c r="D32">
        <f t="shared" si="1"/>
        <v>46.931782334386035</v>
      </c>
      <c r="E32">
        <f t="shared" si="2"/>
        <v>2.3715796131773624E-2</v>
      </c>
      <c r="F32" s="23">
        <f t="shared" si="3"/>
        <v>0.12816743545302856</v>
      </c>
      <c r="H32">
        <f t="shared" si="4"/>
        <v>-3.7416139494054685</v>
      </c>
      <c r="I32">
        <f t="shared" si="5"/>
        <v>-2.0544177803894152</v>
      </c>
      <c r="J32">
        <f t="shared" si="6"/>
        <v>18.668848056556996</v>
      </c>
    </row>
    <row r="33" spans="1:10" x14ac:dyDescent="0.25">
      <c r="A33">
        <v>1.58169</v>
      </c>
      <c r="B33">
        <v>1981.2839100000001</v>
      </c>
      <c r="C33" s="7">
        <f t="shared" si="0"/>
        <v>110.1565300000002</v>
      </c>
      <c r="D33">
        <f t="shared" si="1"/>
        <v>44.263023541647776</v>
      </c>
      <c r="E33">
        <f t="shared" si="2"/>
        <v>2.2340575885284288E-2</v>
      </c>
      <c r="F33" s="23">
        <f t="shared" si="3"/>
        <v>0.12786489942830731</v>
      </c>
      <c r="H33">
        <f t="shared" si="4"/>
        <v>-3.8013507074600721</v>
      </c>
      <c r="I33">
        <f t="shared" si="5"/>
        <v>-2.0567810456829756</v>
      </c>
      <c r="J33">
        <f t="shared" si="6"/>
        <v>18.666484791263436</v>
      </c>
    </row>
    <row r="34" spans="1:10" x14ac:dyDescent="0.25">
      <c r="A34">
        <v>1.63653</v>
      </c>
      <c r="B34">
        <v>1983.60672</v>
      </c>
      <c r="C34" s="7">
        <f t="shared" si="0"/>
        <v>112.47934000000009</v>
      </c>
      <c r="D34">
        <f t="shared" si="1"/>
        <v>43.726505452821009</v>
      </c>
      <c r="E34">
        <f t="shared" si="2"/>
        <v>2.2043938958233117E-2</v>
      </c>
      <c r="F34" s="23">
        <f t="shared" si="3"/>
        <v>0.12756803634806824</v>
      </c>
      <c r="H34">
        <f t="shared" si="4"/>
        <v>-3.8147175920525744</v>
      </c>
      <c r="I34">
        <f t="shared" si="5"/>
        <v>-2.0591054382911134</v>
      </c>
      <c r="J34">
        <f t="shared" si="6"/>
        <v>18.664160398655298</v>
      </c>
    </row>
    <row r="35" spans="1:10" x14ac:dyDescent="0.25">
      <c r="A35">
        <v>1.6871400000000001</v>
      </c>
      <c r="B35">
        <v>1985.8948700000001</v>
      </c>
      <c r="C35" s="7">
        <f t="shared" si="0"/>
        <v>114.76749000000018</v>
      </c>
      <c r="D35">
        <f t="shared" si="1"/>
        <v>45.219932297889017</v>
      </c>
      <c r="E35">
        <f t="shared" si="2"/>
        <v>2.2770556982147302E-2</v>
      </c>
      <c r="F35" s="23">
        <f t="shared" si="3"/>
        <v>0.12727661262103035</v>
      </c>
      <c r="H35">
        <f t="shared" si="4"/>
        <v>-3.7822869379782857</v>
      </c>
      <c r="I35">
        <f t="shared" si="5"/>
        <v>-2.0613925089064522</v>
      </c>
      <c r="J35">
        <f t="shared" si="6"/>
        <v>18.66187332803996</v>
      </c>
    </row>
    <row r="36" spans="1:10" x14ac:dyDescent="0.25">
      <c r="A36">
        <v>1.7369699999999999</v>
      </c>
      <c r="B36">
        <v>1988.14861</v>
      </c>
      <c r="C36" s="7">
        <f t="shared" si="0"/>
        <v>117.02123000000006</v>
      </c>
      <c r="D36">
        <f t="shared" si="1"/>
        <v>43.672704006299391</v>
      </c>
      <c r="E36">
        <f t="shared" si="2"/>
        <v>2.1966518894329226E-2</v>
      </c>
      <c r="F36" s="23">
        <f t="shared" si="3"/>
        <v>0.12699054656005218</v>
      </c>
      <c r="H36">
        <f t="shared" si="4"/>
        <v>-3.8182358532814429</v>
      </c>
      <c r="I36">
        <f t="shared" si="5"/>
        <v>-2.0636426318291043</v>
      </c>
      <c r="J36">
        <f t="shared" si="6"/>
        <v>18.659623205117306</v>
      </c>
    </row>
    <row r="37" spans="1:10" x14ac:dyDescent="0.25">
      <c r="A37">
        <v>1.7887299999999999</v>
      </c>
      <c r="B37">
        <v>1990.33158</v>
      </c>
      <c r="C37" s="7">
        <f t="shared" si="0"/>
        <v>119.20420000000013</v>
      </c>
      <c r="D37">
        <f t="shared" si="1"/>
        <v>41.679136135749758</v>
      </c>
      <c r="E37">
        <f t="shared" si="2"/>
        <v>2.0940800294064445E-2</v>
      </c>
      <c r="F37" s="23">
        <f t="shared" si="3"/>
        <v>0.12671438181894942</v>
      </c>
      <c r="H37">
        <f t="shared" si="4"/>
        <v>-3.8660558558333546</v>
      </c>
      <c r="I37">
        <f t="shared" si="5"/>
        <v>-2.0658196872922554</v>
      </c>
      <c r="J37">
        <f t="shared" si="6"/>
        <v>18.657446149654156</v>
      </c>
    </row>
    <row r="38" spans="1:10" x14ac:dyDescent="0.25">
      <c r="A38">
        <v>1.8406899999999999</v>
      </c>
      <c r="B38">
        <v>1992.4715699999999</v>
      </c>
      <c r="C38" s="7">
        <f t="shared" si="0"/>
        <v>121.34419000000003</v>
      </c>
      <c r="D38">
        <f t="shared" si="1"/>
        <v>40.357637552905558</v>
      </c>
      <c r="E38">
        <f t="shared" si="2"/>
        <v>2.025506318913527E-2</v>
      </c>
      <c r="F38" s="23">
        <f t="shared" si="3"/>
        <v>0.12644452794431313</v>
      </c>
      <c r="H38">
        <f t="shared" si="4"/>
        <v>-3.8993504826515166</v>
      </c>
      <c r="I38">
        <f t="shared" si="5"/>
        <v>-2.0679515812642681</v>
      </c>
      <c r="J38">
        <f t="shared" si="6"/>
        <v>18.655314255682143</v>
      </c>
    </row>
    <row r="39" spans="1:10" x14ac:dyDescent="0.25">
      <c r="A39">
        <v>1.89269</v>
      </c>
      <c r="B39">
        <v>1994.5271600000001</v>
      </c>
      <c r="C39" s="7">
        <f t="shared" si="0"/>
        <v>123.39978000000019</v>
      </c>
      <c r="D39">
        <f t="shared" si="1"/>
        <v>40.634037044414526</v>
      </c>
      <c r="E39">
        <f t="shared" si="2"/>
        <v>2.0372766969197112E-2</v>
      </c>
      <c r="F39" s="23">
        <f t="shared" si="3"/>
        <v>0.12618612785816366</v>
      </c>
      <c r="H39">
        <f t="shared" si="4"/>
        <v>-3.8935562224651799</v>
      </c>
      <c r="I39">
        <f t="shared" si="5"/>
        <v>-2.0699972568014764</v>
      </c>
      <c r="J39">
        <f t="shared" si="6"/>
        <v>18.653268580144935</v>
      </c>
    </row>
    <row r="40" spans="1:10" x14ac:dyDescent="0.25">
      <c r="A40">
        <v>1.9411099999999999</v>
      </c>
      <c r="B40">
        <v>1996.55204</v>
      </c>
      <c r="C40" s="7">
        <f t="shared" si="0"/>
        <v>125.42466000000013</v>
      </c>
      <c r="D40">
        <f t="shared" si="1"/>
        <v>40.779461108285908</v>
      </c>
      <c r="E40">
        <f t="shared" si="2"/>
        <v>2.0424942746939824E-2</v>
      </c>
      <c r="F40" s="23">
        <f t="shared" si="3"/>
        <v>0.12593236187824702</v>
      </c>
      <c r="H40">
        <f t="shared" si="4"/>
        <v>-3.8909984413274006</v>
      </c>
      <c r="I40">
        <f t="shared" si="5"/>
        <v>-2.0720103266550973</v>
      </c>
      <c r="J40">
        <f t="shared" si="6"/>
        <v>18.651255510291314</v>
      </c>
    </row>
    <row r="41" spans="1:10" x14ac:dyDescent="0.25">
      <c r="A41">
        <v>1.9910399999999999</v>
      </c>
      <c r="B41">
        <v>1998.53782</v>
      </c>
      <c r="C41" s="7">
        <f t="shared" si="0"/>
        <v>127.41044000000011</v>
      </c>
      <c r="D41">
        <f t="shared" si="1"/>
        <v>38.772709320694332</v>
      </c>
      <c r="E41">
        <f t="shared" si="2"/>
        <v>1.940053819981967E-2</v>
      </c>
      <c r="F41" s="23">
        <f t="shared" si="3"/>
        <v>0.12568423882611912</v>
      </c>
      <c r="H41">
        <f t="shared" si="4"/>
        <v>-3.9424544710389182</v>
      </c>
      <c r="I41">
        <f t="shared" si="5"/>
        <v>-2.0739825584701705</v>
      </c>
      <c r="J41">
        <f t="shared" si="6"/>
        <v>18.64928327847624</v>
      </c>
    </row>
    <row r="42" spans="1:10" x14ac:dyDescent="0.25">
      <c r="A42">
        <v>2.0423900000000001</v>
      </c>
      <c r="B42">
        <v>2000.47894</v>
      </c>
      <c r="C42" s="7">
        <f t="shared" si="0"/>
        <v>129.35156000000006</v>
      </c>
      <c r="D42">
        <f t="shared" si="1"/>
        <v>37.43378378378403</v>
      </c>
      <c r="E42">
        <f t="shared" si="2"/>
        <v>1.8712410830870347E-2</v>
      </c>
      <c r="F42" s="23">
        <f t="shared" si="3"/>
        <v>0.12544240413438881</v>
      </c>
      <c r="H42">
        <f t="shared" si="4"/>
        <v>-3.9785682944650933</v>
      </c>
      <c r="I42">
        <f t="shared" si="5"/>
        <v>-2.0759085569515414</v>
      </c>
      <c r="J42">
        <f t="shared" si="6"/>
        <v>18.647357279994871</v>
      </c>
    </row>
    <row r="43" spans="1:10" x14ac:dyDescent="0.25">
      <c r="A43">
        <v>2.0946400000000001</v>
      </c>
      <c r="B43">
        <v>2002.41596</v>
      </c>
      <c r="C43" s="7">
        <f t="shared" si="0"/>
        <v>131.28858000000014</v>
      </c>
      <c r="D43">
        <f t="shared" si="1"/>
        <v>34.983897379913444</v>
      </c>
      <c r="E43">
        <f t="shared" si="2"/>
        <v>1.7470844259508119E-2</v>
      </c>
      <c r="F43" s="23">
        <f t="shared" si="3"/>
        <v>0.12520177536756186</v>
      </c>
      <c r="H43">
        <f t="shared" si="4"/>
        <v>-4.0472218297583913</v>
      </c>
      <c r="I43">
        <f t="shared" si="5"/>
        <v>-2.077828640164586</v>
      </c>
      <c r="J43">
        <f t="shared" si="6"/>
        <v>18.645437196781824</v>
      </c>
    </row>
    <row r="44" spans="1:10" x14ac:dyDescent="0.25">
      <c r="A44">
        <v>2.1523099999999999</v>
      </c>
      <c r="B44">
        <v>2004.32437</v>
      </c>
      <c r="C44" s="7">
        <f t="shared" si="0"/>
        <v>133.19699000000014</v>
      </c>
      <c r="D44">
        <f t="shared" si="1"/>
        <v>34.54191671212913</v>
      </c>
      <c r="E44">
        <f t="shared" si="2"/>
        <v>1.7233695917257708E-2</v>
      </c>
      <c r="F44" s="23">
        <f t="shared" si="3"/>
        <v>0.12496537720467378</v>
      </c>
      <c r="H44">
        <f t="shared" si="4"/>
        <v>-4.0608887466710604</v>
      </c>
      <c r="I44">
        <f t="shared" si="5"/>
        <v>-2.0797185624091452</v>
      </c>
      <c r="J44">
        <f t="shared" si="6"/>
        <v>18.643547274537266</v>
      </c>
    </row>
    <row r="45" spans="1:10" x14ac:dyDescent="0.25">
      <c r="A45">
        <v>2.2046199999999998</v>
      </c>
      <c r="B45">
        <v>2006.21488</v>
      </c>
      <c r="C45" s="7">
        <f t="shared" si="0"/>
        <v>135.08750000000009</v>
      </c>
      <c r="D45">
        <f t="shared" si="1"/>
        <v>36.554282917277284</v>
      </c>
      <c r="E45">
        <f t="shared" si="2"/>
        <v>1.8220522278888335E-2</v>
      </c>
      <c r="F45" s="23">
        <f t="shared" si="3"/>
        <v>0.12473185588424004</v>
      </c>
      <c r="H45">
        <f t="shared" si="4"/>
        <v>-4.0052067224191017</v>
      </c>
      <c r="I45">
        <f t="shared" si="5"/>
        <v>-2.0815889987421934</v>
      </c>
      <c r="J45">
        <f t="shared" si="6"/>
        <v>18.641676838204219</v>
      </c>
    </row>
    <row r="46" spans="1:10" x14ac:dyDescent="0.25">
      <c r="A46">
        <v>2.2544599999999999</v>
      </c>
      <c r="B46">
        <v>2008.0583899999999</v>
      </c>
      <c r="C46" s="7">
        <f t="shared" si="0"/>
        <v>136.93101000000001</v>
      </c>
      <c r="D46">
        <f t="shared" si="1"/>
        <v>36.659999999999364</v>
      </c>
      <c r="E46">
        <f t="shared" si="2"/>
        <v>1.8256441238244756E-2</v>
      </c>
      <c r="F46" s="23">
        <f t="shared" si="3"/>
        <v>0.12450476994607648</v>
      </c>
      <c r="H46">
        <f t="shared" si="4"/>
        <v>-4.0032373166625606</v>
      </c>
      <c r="I46">
        <f t="shared" si="5"/>
        <v>-2.0834112509914005</v>
      </c>
      <c r="J46">
        <f t="shared" si="6"/>
        <v>18.63985458595501</v>
      </c>
    </row>
    <row r="47" spans="1:10" x14ac:dyDescent="0.25">
      <c r="A47">
        <v>2.3046199999999999</v>
      </c>
      <c r="B47">
        <v>2009.8808799999999</v>
      </c>
      <c r="C47" s="7">
        <f t="shared" si="0"/>
        <v>138.75350000000003</v>
      </c>
      <c r="D47">
        <f t="shared" si="1"/>
        <v>35.951275181106119</v>
      </c>
      <c r="E47">
        <f t="shared" si="2"/>
        <v>1.7887266623037936E-2</v>
      </c>
      <c r="F47" s="23">
        <f t="shared" si="3"/>
        <v>0.12428088232614742</v>
      </c>
      <c r="H47">
        <f t="shared" si="4"/>
        <v>-4.0236661811147743</v>
      </c>
      <c r="I47">
        <f t="shared" si="5"/>
        <v>-2.085211094980179</v>
      </c>
      <c r="J47">
        <f t="shared" si="6"/>
        <v>18.638054741966233</v>
      </c>
    </row>
    <row r="48" spans="1:10" x14ac:dyDescent="0.25">
      <c r="A48">
        <v>2.3552300000000002</v>
      </c>
      <c r="B48">
        <v>2011.6812</v>
      </c>
      <c r="C48" s="7">
        <f t="shared" si="0"/>
        <v>140.55382000000009</v>
      </c>
      <c r="D48">
        <f t="shared" si="1"/>
        <v>33.890412263163284</v>
      </c>
      <c r="E48">
        <f t="shared" si="2"/>
        <v>1.684681064930332E-2</v>
      </c>
      <c r="F48" s="23">
        <f t="shared" si="3"/>
        <v>0.12406031064113712</v>
      </c>
      <c r="H48">
        <f t="shared" si="4"/>
        <v>-4.0835939190723884</v>
      </c>
      <c r="I48">
        <f t="shared" si="5"/>
        <v>-2.0869874554814327</v>
      </c>
      <c r="J48">
        <f t="shared" si="6"/>
        <v>18.63627838146498</v>
      </c>
    </row>
    <row r="49" spans="1:10" x14ac:dyDescent="0.25">
      <c r="A49">
        <v>2.4096500000000001</v>
      </c>
      <c r="B49">
        <v>2013.44039</v>
      </c>
      <c r="C49" s="7">
        <f t="shared" si="0"/>
        <v>142.31301000000008</v>
      </c>
      <c r="D49">
        <f t="shared" si="1"/>
        <v>33.080737082066115</v>
      </c>
      <c r="E49">
        <f t="shared" si="2"/>
        <v>1.642995603265221E-2</v>
      </c>
      <c r="F49" s="23">
        <f t="shared" si="3"/>
        <v>0.12384534487892003</v>
      </c>
      <c r="H49">
        <f t="shared" si="4"/>
        <v>-4.1086490229771853</v>
      </c>
      <c r="I49">
        <f t="shared" si="5"/>
        <v>-2.0887217105200637</v>
      </c>
      <c r="J49">
        <f t="shared" si="6"/>
        <v>18.634544126426348</v>
      </c>
    </row>
    <row r="50" spans="1:10" x14ac:dyDescent="0.25">
      <c r="A50">
        <v>2.4605100000000002</v>
      </c>
      <c r="B50">
        <v>2015.1639399999999</v>
      </c>
      <c r="C50" s="7">
        <f t="shared" si="0"/>
        <v>144.03656000000001</v>
      </c>
      <c r="D50">
        <f t="shared" si="1"/>
        <v>34.478557114229737</v>
      </c>
      <c r="E50">
        <f t="shared" si="2"/>
        <v>1.7109554428722924E-2</v>
      </c>
      <c r="F50" s="23">
        <f t="shared" si="3"/>
        <v>0.12363527559211158</v>
      </c>
      <c r="H50">
        <f t="shared" si="4"/>
        <v>-4.0681182329879624</v>
      </c>
      <c r="I50">
        <f t="shared" si="5"/>
        <v>-2.0904193734470544</v>
      </c>
      <c r="J50">
        <f t="shared" si="6"/>
        <v>18.632846463499355</v>
      </c>
    </row>
    <row r="51" spans="1:10" x14ac:dyDescent="0.25">
      <c r="A51">
        <v>2.5094500000000002</v>
      </c>
      <c r="B51">
        <v>2016.8813500000001</v>
      </c>
      <c r="C51" s="7">
        <f t="shared" si="0"/>
        <v>145.75397000000021</v>
      </c>
      <c r="D51">
        <f t="shared" si="1"/>
        <v>34.488308533253743</v>
      </c>
      <c r="E51">
        <f t="shared" si="2"/>
        <v>1.7099820241410702E-2</v>
      </c>
      <c r="F51" s="23">
        <f t="shared" si="3"/>
        <v>0.12342648585598852</v>
      </c>
      <c r="H51">
        <f t="shared" si="4"/>
        <v>-4.0686873277269813</v>
      </c>
      <c r="I51">
        <f t="shared" si="5"/>
        <v>-2.0921095563762435</v>
      </c>
      <c r="J51">
        <f t="shared" si="6"/>
        <v>18.631156280570167</v>
      </c>
    </row>
    <row r="52" spans="1:10" x14ac:dyDescent="0.25">
      <c r="A52">
        <v>2.5592999999999999</v>
      </c>
      <c r="B52">
        <v>2018.57104</v>
      </c>
      <c r="C52" s="7">
        <f t="shared" si="0"/>
        <v>147.44366000000014</v>
      </c>
      <c r="D52">
        <f t="shared" si="1"/>
        <v>33.847709576296211</v>
      </c>
      <c r="E52">
        <f t="shared" si="2"/>
        <v>1.6768153761036922E-2</v>
      </c>
      <c r="F52" s="23">
        <f t="shared" si="3"/>
        <v>0.12322158184915794</v>
      </c>
      <c r="H52">
        <f t="shared" si="4"/>
        <v>-4.0882738009763813</v>
      </c>
      <c r="I52">
        <f t="shared" si="5"/>
        <v>-2.0937710658774162</v>
      </c>
      <c r="J52">
        <f t="shared" si="6"/>
        <v>18.629494771068995</v>
      </c>
    </row>
    <row r="53" spans="1:10" x14ac:dyDescent="0.25">
      <c r="A53">
        <v>2.6083400000000001</v>
      </c>
      <c r="B53">
        <v>2020.22855</v>
      </c>
      <c r="C53" s="7">
        <f t="shared" si="0"/>
        <v>149.10117000000014</v>
      </c>
      <c r="D53">
        <f t="shared" si="1"/>
        <v>34.252033357356382</v>
      </c>
      <c r="E53">
        <f t="shared" si="2"/>
        <v>1.6954533860714115E-2</v>
      </c>
      <c r="F53" s="23">
        <f t="shared" si="3"/>
        <v>0.12302107559818845</v>
      </c>
      <c r="H53">
        <f t="shared" si="4"/>
        <v>-4.0772199965153417</v>
      </c>
      <c r="I53">
        <f t="shared" si="5"/>
        <v>-2.095399591961089</v>
      </c>
      <c r="J53">
        <f t="shared" si="6"/>
        <v>18.62786624498532</v>
      </c>
    </row>
    <row r="54" spans="1:10" x14ac:dyDescent="0.25">
      <c r="A54">
        <v>2.6564299999999998</v>
      </c>
      <c r="B54">
        <v>2021.8979400000001</v>
      </c>
      <c r="C54" s="7">
        <f t="shared" si="0"/>
        <v>150.77056000000016</v>
      </c>
      <c r="D54">
        <f t="shared" si="1"/>
        <v>32.850144092217732</v>
      </c>
      <c r="E54">
        <f t="shared" si="2"/>
        <v>1.6247182136313831E-2</v>
      </c>
      <c r="F54" s="23">
        <f t="shared" si="3"/>
        <v>0.12281962651775315</v>
      </c>
      <c r="H54">
        <f t="shared" si="4"/>
        <v>-4.1198357922391944</v>
      </c>
      <c r="I54">
        <f t="shared" si="5"/>
        <v>-2.0970384509766231</v>
      </c>
      <c r="J54">
        <f t="shared" si="6"/>
        <v>18.626227385969788</v>
      </c>
    </row>
    <row r="55" spans="1:10" x14ac:dyDescent="0.25">
      <c r="A55">
        <v>2.7089699999999999</v>
      </c>
      <c r="B55">
        <v>2023.5342599999999</v>
      </c>
      <c r="C55" s="7">
        <f t="shared" si="0"/>
        <v>152.40688</v>
      </c>
      <c r="D55">
        <f t="shared" si="1"/>
        <v>31.630333138514153</v>
      </c>
      <c r="E55">
        <f t="shared" si="2"/>
        <v>1.5631231832227123E-2</v>
      </c>
      <c r="F55" s="23">
        <f t="shared" si="3"/>
        <v>0.12262264790534574</v>
      </c>
      <c r="H55">
        <f t="shared" si="4"/>
        <v>-4.1584843256115755</v>
      </c>
      <c r="I55">
        <f t="shared" si="5"/>
        <v>-2.0986435424806062</v>
      </c>
      <c r="J55">
        <f t="shared" si="6"/>
        <v>18.624622294465805</v>
      </c>
    </row>
    <row r="56" spans="1:10" x14ac:dyDescent="0.25">
      <c r="A56">
        <v>2.75909</v>
      </c>
      <c r="B56">
        <v>2025.1451099999999</v>
      </c>
      <c r="C56" s="7">
        <f t="shared" si="0"/>
        <v>154.01773000000003</v>
      </c>
      <c r="D56">
        <f t="shared" si="1"/>
        <v>32.014516129033282</v>
      </c>
      <c r="E56">
        <f t="shared" si="2"/>
        <v>1.5808504768842605E-2</v>
      </c>
      <c r="F56" s="23">
        <f t="shared" si="3"/>
        <v>0.12242919785945514</v>
      </c>
      <c r="H56">
        <f t="shared" si="4"/>
        <v>-4.147207207259024</v>
      </c>
      <c r="I56">
        <f t="shared" si="5"/>
        <v>-2.1002223927477597</v>
      </c>
      <c r="J56">
        <f t="shared" si="6"/>
        <v>18.62304344419865</v>
      </c>
    </row>
    <row r="57" spans="1:10" x14ac:dyDescent="0.25">
      <c r="A57">
        <v>2.8081700000000001</v>
      </c>
      <c r="B57">
        <v>2026.7101</v>
      </c>
      <c r="C57" s="7">
        <f t="shared" si="0"/>
        <v>155.58272000000011</v>
      </c>
      <c r="D57">
        <f t="shared" si="1"/>
        <v>31.741597907025035</v>
      </c>
      <c r="E57">
        <f t="shared" si="2"/>
        <v>1.566163700818634E-2</v>
      </c>
      <c r="F57" s="23">
        <f t="shared" si="3"/>
        <v>0.12224169332304899</v>
      </c>
      <c r="H57">
        <f t="shared" si="4"/>
        <v>-4.156541059515872</v>
      </c>
      <c r="I57">
        <f t="shared" si="5"/>
        <v>-2.1017551012134623</v>
      </c>
      <c r="J57">
        <f t="shared" si="6"/>
        <v>18.621510735732947</v>
      </c>
    </row>
    <row r="58" spans="1:10" x14ac:dyDescent="0.25">
      <c r="A58">
        <v>2.8584700000000001</v>
      </c>
      <c r="B58">
        <v>2028.2995900000001</v>
      </c>
      <c r="C58" s="7">
        <f t="shared" si="0"/>
        <v>157.17221000000018</v>
      </c>
      <c r="D58">
        <f t="shared" si="1"/>
        <v>31.153075396825141</v>
      </c>
      <c r="E58">
        <f t="shared" si="2"/>
        <v>1.5359208053098872E-2</v>
      </c>
      <c r="F58" s="23">
        <f t="shared" si="3"/>
        <v>0.12205169398076753</v>
      </c>
      <c r="H58">
        <f t="shared" si="4"/>
        <v>-4.1760401116348662</v>
      </c>
      <c r="I58">
        <f t="shared" si="5"/>
        <v>-2.1033106028395063</v>
      </c>
      <c r="J58">
        <f t="shared" si="6"/>
        <v>18.619955234106904</v>
      </c>
    </row>
    <row r="59" spans="1:10" x14ac:dyDescent="0.25">
      <c r="A59">
        <v>2.9089700000000001</v>
      </c>
      <c r="B59">
        <v>2029.85033</v>
      </c>
      <c r="C59" s="7">
        <f t="shared" si="0"/>
        <v>158.72295000000008</v>
      </c>
      <c r="D59">
        <f t="shared" si="1"/>
        <v>31.004548151077884</v>
      </c>
      <c r="E59">
        <f t="shared" si="2"/>
        <v>1.5274302589136158E-2</v>
      </c>
      <c r="F59" s="23">
        <f t="shared" si="3"/>
        <v>0.12186675320432555</v>
      </c>
      <c r="H59">
        <f t="shared" si="4"/>
        <v>-4.1815834319791536</v>
      </c>
      <c r="I59">
        <f t="shared" si="5"/>
        <v>-2.1048270179693644</v>
      </c>
      <c r="J59">
        <f t="shared" si="6"/>
        <v>18.618438818977047</v>
      </c>
    </row>
    <row r="60" spans="1:10" x14ac:dyDescent="0.25">
      <c r="A60">
        <v>2.9596100000000001</v>
      </c>
      <c r="B60">
        <v>2031.4353900000001</v>
      </c>
      <c r="C60" s="7">
        <f t="shared" si="0"/>
        <v>160.30801000000019</v>
      </c>
      <c r="D60">
        <f t="shared" si="1"/>
        <v>29.40363089079106</v>
      </c>
      <c r="E60">
        <f t="shared" si="2"/>
        <v>1.4474312614387927E-2</v>
      </c>
      <c r="F60" s="23">
        <f t="shared" si="3"/>
        <v>0.12167815351488898</v>
      </c>
      <c r="H60">
        <f t="shared" si="4"/>
        <v>-4.2353797444304213</v>
      </c>
      <c r="I60">
        <f t="shared" si="5"/>
        <v>-2.1063758060731881</v>
      </c>
      <c r="J60">
        <f t="shared" si="6"/>
        <v>18.616890030873222</v>
      </c>
    </row>
    <row r="61" spans="1:10" x14ac:dyDescent="0.25">
      <c r="A61">
        <v>3.0152800000000002</v>
      </c>
      <c r="B61">
        <v>2032.97623</v>
      </c>
      <c r="C61" s="7">
        <f t="shared" si="0"/>
        <v>161.84885000000008</v>
      </c>
      <c r="D61">
        <f t="shared" si="1"/>
        <v>28.613258636788085</v>
      </c>
      <c r="E61">
        <f t="shared" si="2"/>
        <v>1.4074566251464771E-2</v>
      </c>
      <c r="F61" s="23">
        <f t="shared" si="3"/>
        <v>0.12149523473710419</v>
      </c>
      <c r="H61">
        <f t="shared" si="4"/>
        <v>-4.2633859223786752</v>
      </c>
      <c r="I61">
        <f t="shared" si="5"/>
        <v>-2.107880237241416</v>
      </c>
      <c r="J61">
        <f t="shared" si="6"/>
        <v>18.615385599704997</v>
      </c>
    </row>
    <row r="62" spans="1:10" x14ac:dyDescent="0.25">
      <c r="A62">
        <v>3.06671</v>
      </c>
      <c r="B62">
        <v>2034.4998700000001</v>
      </c>
      <c r="C62" s="7">
        <f t="shared" si="0"/>
        <v>163.3724900000002</v>
      </c>
      <c r="D62">
        <f t="shared" si="1"/>
        <v>29.279400534554355</v>
      </c>
      <c r="E62">
        <f t="shared" si="2"/>
        <v>1.4391448712431892E-2</v>
      </c>
      <c r="F62" s="23">
        <f t="shared" si="3"/>
        <v>0.12131476313487789</v>
      </c>
      <c r="H62">
        <f t="shared" si="4"/>
        <v>-4.2411210882070947</v>
      </c>
      <c r="I62">
        <f t="shared" si="5"/>
        <v>-2.10936676281319</v>
      </c>
      <c r="J62">
        <f t="shared" si="6"/>
        <v>18.613899074133222</v>
      </c>
    </row>
    <row r="63" spans="1:10" x14ac:dyDescent="0.25">
      <c r="A63">
        <v>3.1200399999999999</v>
      </c>
      <c r="B63">
        <v>2036.0435399999999</v>
      </c>
      <c r="C63" s="7">
        <f t="shared" si="0"/>
        <v>164.91615999999999</v>
      </c>
      <c r="D63">
        <f t="shared" si="1"/>
        <v>28.186386348637804</v>
      </c>
      <c r="E63">
        <f t="shared" si="2"/>
        <v>1.3843705104969321E-2</v>
      </c>
      <c r="F63" s="23">
        <f t="shared" si="3"/>
        <v>0.1211323288034999</v>
      </c>
      <c r="H63">
        <f t="shared" si="4"/>
        <v>-4.2799246547238869</v>
      </c>
      <c r="I63">
        <f t="shared" si="5"/>
        <v>-2.1108717044839818</v>
      </c>
      <c r="J63">
        <f t="shared" si="6"/>
        <v>18.61239413246243</v>
      </c>
    </row>
    <row r="64" spans="1:10" x14ac:dyDescent="0.25">
      <c r="A64">
        <v>3.1727799999999999</v>
      </c>
      <c r="B64">
        <v>2037.4896000000001</v>
      </c>
      <c r="C64" s="7">
        <f t="shared" si="0"/>
        <v>166.36222000000021</v>
      </c>
      <c r="D64">
        <f t="shared" si="1"/>
        <v>26.966568244595035</v>
      </c>
      <c r="E64">
        <f t="shared" si="2"/>
        <v>1.3235193075142582E-2</v>
      </c>
      <c r="F64" s="23">
        <f t="shared" si="3"/>
        <v>0.12096180329899191</v>
      </c>
      <c r="H64">
        <f t="shared" si="4"/>
        <v>-4.3248758551856348</v>
      </c>
      <c r="I64">
        <f t="shared" si="5"/>
        <v>-2.1122804584362478</v>
      </c>
      <c r="J64">
        <f t="shared" si="6"/>
        <v>18.610985378510165</v>
      </c>
    </row>
    <row r="65" spans="1:10" x14ac:dyDescent="0.25">
      <c r="A65">
        <v>3.2250299999999998</v>
      </c>
      <c r="B65">
        <v>2038.8747599999999</v>
      </c>
      <c r="C65" s="7">
        <f t="shared" si="0"/>
        <v>167.74738000000002</v>
      </c>
      <c r="D65">
        <f t="shared" si="1"/>
        <v>26.191939498371159</v>
      </c>
      <c r="E65">
        <f t="shared" si="2"/>
        <v>1.2846271881050289E-2</v>
      </c>
      <c r="F65" s="23">
        <f t="shared" si="3"/>
        <v>0.12079879682361036</v>
      </c>
      <c r="H65">
        <f t="shared" si="4"/>
        <v>-4.3547016357238988</v>
      </c>
      <c r="I65">
        <f t="shared" si="5"/>
        <v>-2.1136289536004749</v>
      </c>
      <c r="J65">
        <f t="shared" si="6"/>
        <v>18.609636883345935</v>
      </c>
    </row>
    <row r="66" spans="1:10" x14ac:dyDescent="0.25">
      <c r="A66">
        <v>3.2772399999999999</v>
      </c>
      <c r="B66">
        <v>2040.22561</v>
      </c>
      <c r="C66" s="7">
        <f t="shared" si="0"/>
        <v>169.09823000000006</v>
      </c>
      <c r="D66">
        <f t="shared" si="1"/>
        <v>26.10605624340198</v>
      </c>
      <c r="E66">
        <f t="shared" si="2"/>
        <v>1.2795671280394319E-2</v>
      </c>
      <c r="F66" s="23">
        <f t="shared" si="3"/>
        <v>0.12064014512669312</v>
      </c>
      <c r="H66">
        <f t="shared" si="4"/>
        <v>-4.3586483464719237</v>
      </c>
      <c r="I66">
        <f t="shared" si="5"/>
        <v>-2.1149431717499625</v>
      </c>
      <c r="J66">
        <f t="shared" si="6"/>
        <v>18.60832266519645</v>
      </c>
    </row>
    <row r="67" spans="1:10" x14ac:dyDescent="0.25">
      <c r="A67">
        <v>3.3292199999999998</v>
      </c>
      <c r="B67">
        <v>2041.59475</v>
      </c>
      <c r="C67" s="7">
        <f t="shared" ref="C67:C99" si="7">B67-1871.12738</f>
        <v>170.46737000000007</v>
      </c>
      <c r="D67">
        <f t="shared" si="1"/>
        <v>25.063609467456377</v>
      </c>
      <c r="E67">
        <f t="shared" si="2"/>
        <v>1.2276486049670913E-2</v>
      </c>
      <c r="F67" s="23">
        <f t="shared" si="3"/>
        <v>0.12047966406450752</v>
      </c>
      <c r="H67">
        <f t="shared" si="4"/>
        <v>-4.4000695495194533</v>
      </c>
      <c r="I67">
        <f t="shared" si="5"/>
        <v>-2.1162743032436415</v>
      </c>
      <c r="J67">
        <f t="shared" si="6"/>
        <v>18.606991533702768</v>
      </c>
    </row>
    <row r="68" spans="1:10" x14ac:dyDescent="0.25">
      <c r="A68">
        <v>3.3854000000000002</v>
      </c>
      <c r="B68">
        <v>2042.93649</v>
      </c>
      <c r="C68" s="7">
        <f t="shared" si="7"/>
        <v>171.80911000000015</v>
      </c>
      <c r="D68">
        <f t="shared" ref="D68:D99" si="8">(B69-B67)/(A69-A67)</f>
        <v>24.785298196949469</v>
      </c>
      <c r="E68">
        <f t="shared" ref="E68:E99" si="9">(1/B68)*D68</f>
        <v>1.2132192223434937E-2</v>
      </c>
      <c r="F68" s="23">
        <f t="shared" ref="F68:F99" si="10">((0.0125)/((0.0000008*B68*0.000000001)+(0.0000000245*0.000000001*B68^2)))*10^-9</f>
        <v>0.12032270511557258</v>
      </c>
      <c r="H68">
        <f t="shared" ref="H68:H99" si="11">LN(E68)</f>
        <v>-4.4118928449493957</v>
      </c>
      <c r="I68">
        <f t="shared" ref="I68:I99" si="12">LN((0.0125)/((0.0000008*B68)+(0.0000000245*B68^2)))</f>
        <v>-2.1175779363573697</v>
      </c>
      <c r="J68">
        <f t="shared" ref="J68:J99" si="13">LN(F68*10^9)</f>
        <v>18.605687900589039</v>
      </c>
    </row>
    <row r="69" spans="1:10" x14ac:dyDescent="0.25">
      <c r="A69">
        <v>3.43737</v>
      </c>
      <c r="B69">
        <v>2044.2752800000001</v>
      </c>
      <c r="C69" s="7">
        <f t="shared" si="7"/>
        <v>173.14790000000016</v>
      </c>
      <c r="D69">
        <f t="shared" si="8"/>
        <v>25.791771783426007</v>
      </c>
      <c r="E69">
        <f t="shared" si="9"/>
        <v>1.2616584486325152E-2</v>
      </c>
      <c r="F69" s="23">
        <f t="shared" si="10"/>
        <v>0.12016639678496122</v>
      </c>
      <c r="H69">
        <f t="shared" si="11"/>
        <v>-4.3727431014214124</v>
      </c>
      <c r="I69">
        <f t="shared" si="12"/>
        <v>-2.1188778568226785</v>
      </c>
      <c r="J69">
        <f t="shared" si="13"/>
        <v>18.604387980123732</v>
      </c>
    </row>
    <row r="70" spans="1:10" x14ac:dyDescent="0.25">
      <c r="A70">
        <v>3.4884599999999999</v>
      </c>
      <c r="B70">
        <v>2045.5945899999999</v>
      </c>
      <c r="C70" s="7">
        <f t="shared" si="7"/>
        <v>174.46721000000002</v>
      </c>
      <c r="D70">
        <f t="shared" si="8"/>
        <v>26.06125454009889</v>
      </c>
      <c r="E70">
        <f t="shared" si="9"/>
        <v>1.2740185502787672E-2</v>
      </c>
      <c r="F70" s="23">
        <f t="shared" si="10"/>
        <v>0.12001266059686078</v>
      </c>
      <c r="H70">
        <f t="shared" si="11"/>
        <v>-4.3629940682857518</v>
      </c>
      <c r="I70">
        <f t="shared" si="12"/>
        <v>-2.1201580367915094</v>
      </c>
      <c r="J70">
        <f t="shared" si="13"/>
        <v>18.603107800154902</v>
      </c>
    </row>
    <row r="71" spans="1:10" x14ac:dyDescent="0.25">
      <c r="A71">
        <v>3.5392399999999999</v>
      </c>
      <c r="B71">
        <v>2046.9301399999999</v>
      </c>
      <c r="C71" s="7">
        <f t="shared" si="7"/>
        <v>175.80276000000003</v>
      </c>
      <c r="D71">
        <f t="shared" si="8"/>
        <v>26.28369844089092</v>
      </c>
      <c r="E71">
        <f t="shared" si="9"/>
        <v>1.2840544934714244E-2</v>
      </c>
      <c r="F71" s="23">
        <f t="shared" si="10"/>
        <v>0.1198573323054397</v>
      </c>
      <c r="H71">
        <f t="shared" si="11"/>
        <v>-4.3551475412225846</v>
      </c>
      <c r="I71">
        <f t="shared" si="12"/>
        <v>-2.121453140953999</v>
      </c>
      <c r="J71">
        <f t="shared" si="13"/>
        <v>18.601812695992411</v>
      </c>
    </row>
    <row r="72" spans="1:10" x14ac:dyDescent="0.25">
      <c r="A72">
        <v>3.5897999999999999</v>
      </c>
      <c r="B72">
        <v>2048.2581799999998</v>
      </c>
      <c r="C72" s="7">
        <f t="shared" si="7"/>
        <v>177.13079999999991</v>
      </c>
      <c r="D72">
        <f t="shared" si="8"/>
        <v>26.06494661921873</v>
      </c>
      <c r="E72">
        <f t="shared" si="9"/>
        <v>1.272542049324013E-2</v>
      </c>
      <c r="F72" s="23">
        <f t="shared" si="10"/>
        <v>0.1197031762782227</v>
      </c>
      <c r="H72">
        <f t="shared" si="11"/>
        <v>-4.3641536724361005</v>
      </c>
      <c r="I72">
        <f t="shared" si="12"/>
        <v>-2.1227401314467671</v>
      </c>
      <c r="J72">
        <f t="shared" si="13"/>
        <v>18.600525705499646</v>
      </c>
    </row>
    <row r="73" spans="1:10" x14ac:dyDescent="0.25">
      <c r="A73">
        <v>3.6404000000000001</v>
      </c>
      <c r="B73">
        <v>2049.5668700000001</v>
      </c>
      <c r="C73" s="7">
        <f t="shared" si="7"/>
        <v>178.43949000000021</v>
      </c>
      <c r="D73">
        <f t="shared" si="8"/>
        <v>26.376338704834531</v>
      </c>
      <c r="E73">
        <f t="shared" si="9"/>
        <v>1.2869225732964024E-2</v>
      </c>
      <c r="F73" s="23">
        <f t="shared" si="10"/>
        <v>0.11955155711631792</v>
      </c>
      <c r="H73">
        <f t="shared" si="11"/>
        <v>-4.3529164197926793</v>
      </c>
      <c r="I73">
        <f t="shared" si="12"/>
        <v>-2.1240075603502628</v>
      </c>
      <c r="J73">
        <f t="shared" si="13"/>
        <v>18.599258276596149</v>
      </c>
    </row>
    <row r="74" spans="1:10" x14ac:dyDescent="0.25">
      <c r="A74">
        <v>3.6897099999999998</v>
      </c>
      <c r="B74">
        <v>2050.8934399999998</v>
      </c>
      <c r="C74" s="7">
        <f t="shared" si="7"/>
        <v>179.76605999999992</v>
      </c>
      <c r="D74">
        <f t="shared" si="8"/>
        <v>25.742687747036264</v>
      </c>
      <c r="E74">
        <f t="shared" si="9"/>
        <v>1.2551938216271376E-2</v>
      </c>
      <c r="F74" s="23">
        <f t="shared" si="10"/>
        <v>0.11939816026923727</v>
      </c>
      <c r="H74">
        <f t="shared" si="11"/>
        <v>-4.3778801857853669</v>
      </c>
      <c r="I74">
        <f t="shared" si="12"/>
        <v>-2.1252914862726828</v>
      </c>
      <c r="J74">
        <f t="shared" si="13"/>
        <v>18.597974350673727</v>
      </c>
    </row>
    <row r="75" spans="1:10" x14ac:dyDescent="0.25">
      <c r="A75">
        <v>3.7416</v>
      </c>
      <c r="B75">
        <v>2052.1720300000002</v>
      </c>
      <c r="C75" s="7">
        <f t="shared" si="7"/>
        <v>181.04465000000027</v>
      </c>
      <c r="D75">
        <f t="shared" si="8"/>
        <v>25.163277452636745</v>
      </c>
      <c r="E75">
        <f t="shared" si="9"/>
        <v>1.2261777806530549E-2</v>
      </c>
      <c r="F75" s="23">
        <f t="shared" si="10"/>
        <v>0.11925059079734457</v>
      </c>
      <c r="H75">
        <f t="shared" si="11"/>
        <v>-4.4012683502975376</v>
      </c>
      <c r="I75">
        <f t="shared" si="12"/>
        <v>-2.1265281949505326</v>
      </c>
      <c r="J75">
        <f t="shared" si="13"/>
        <v>18.59673764199588</v>
      </c>
    </row>
    <row r="76" spans="1:10" x14ac:dyDescent="0.25">
      <c r="A76">
        <v>3.7905199999999999</v>
      </c>
      <c r="B76">
        <v>2053.4301500000001</v>
      </c>
      <c r="C76" s="7">
        <f t="shared" si="7"/>
        <v>182.30277000000024</v>
      </c>
      <c r="D76">
        <f t="shared" si="8"/>
        <v>25.652111667858335</v>
      </c>
      <c r="E76">
        <f t="shared" si="9"/>
        <v>1.2492322501380597E-2</v>
      </c>
      <c r="F76" s="23">
        <f t="shared" si="10"/>
        <v>0.11910565077728132</v>
      </c>
      <c r="H76">
        <f t="shared" si="11"/>
        <v>-4.3826410232614554</v>
      </c>
      <c r="I76">
        <f t="shared" si="12"/>
        <v>-2.1277443580933162</v>
      </c>
      <c r="J76">
        <f t="shared" si="13"/>
        <v>18.595521478853094</v>
      </c>
    </row>
    <row r="77" spans="1:10" x14ac:dyDescent="0.25">
      <c r="A77">
        <v>3.8393899999999999</v>
      </c>
      <c r="B77">
        <v>2054.68055</v>
      </c>
      <c r="C77" s="7">
        <f t="shared" si="7"/>
        <v>183.55317000000014</v>
      </c>
      <c r="D77">
        <f t="shared" si="8"/>
        <v>26.038552971574951</v>
      </c>
      <c r="E77">
        <f t="shared" si="9"/>
        <v>1.267279868472739E-2</v>
      </c>
      <c r="F77" s="23">
        <f t="shared" si="10"/>
        <v>0.11896186179527167</v>
      </c>
      <c r="H77">
        <f t="shared" si="11"/>
        <v>-4.3682974183766952</v>
      </c>
      <c r="I77">
        <f t="shared" si="12"/>
        <v>-2.1289523263535837</v>
      </c>
      <c r="J77">
        <f t="shared" si="13"/>
        <v>18.594313510592826</v>
      </c>
    </row>
    <row r="78" spans="1:10" x14ac:dyDescent="0.25">
      <c r="A78">
        <v>3.88727</v>
      </c>
      <c r="B78">
        <v>2055.94938</v>
      </c>
      <c r="C78" s="7">
        <f t="shared" si="7"/>
        <v>184.82200000000012</v>
      </c>
      <c r="D78">
        <f t="shared" si="8"/>
        <v>25.610134436398695</v>
      </c>
      <c r="E78">
        <f t="shared" si="9"/>
        <v>1.2456597757479171E-2</v>
      </c>
      <c r="F78" s="23">
        <f t="shared" si="10"/>
        <v>0.11881621947500418</v>
      </c>
      <c r="H78">
        <f t="shared" si="11"/>
        <v>-4.385504856080451</v>
      </c>
      <c r="I78">
        <f t="shared" si="12"/>
        <v>-2.1301773538052573</v>
      </c>
      <c r="J78">
        <f t="shared" si="13"/>
        <v>18.593088483141155</v>
      </c>
    </row>
    <row r="79" spans="1:10" x14ac:dyDescent="0.25">
      <c r="A79">
        <v>3.9360900000000001</v>
      </c>
      <c r="B79">
        <v>2057.1570499999998</v>
      </c>
      <c r="C79" s="7">
        <f t="shared" si="7"/>
        <v>186.0296699999999</v>
      </c>
      <c r="D79">
        <f t="shared" si="8"/>
        <v>24.882823722552668</v>
      </c>
      <c r="E79">
        <f t="shared" si="9"/>
        <v>1.2095733635189725E-2</v>
      </c>
      <c r="F79" s="23">
        <f t="shared" si="10"/>
        <v>0.11867784568477767</v>
      </c>
      <c r="H79">
        <f t="shared" si="11"/>
        <v>-4.4149024806877435</v>
      </c>
      <c r="I79">
        <f t="shared" si="12"/>
        <v>-2.1313426360264476</v>
      </c>
      <c r="J79">
        <f t="shared" si="13"/>
        <v>18.591923200919965</v>
      </c>
    </row>
    <row r="80" spans="1:10" x14ac:dyDescent="0.25">
      <c r="A80">
        <v>3.9847299999999999</v>
      </c>
      <c r="B80">
        <v>2058.37446</v>
      </c>
      <c r="C80" s="7">
        <f t="shared" si="7"/>
        <v>187.2470800000001</v>
      </c>
      <c r="D80">
        <f t="shared" si="8"/>
        <v>24.868048430124979</v>
      </c>
      <c r="E80">
        <f t="shared" si="9"/>
        <v>1.2081401568752937E-2</v>
      </c>
      <c r="F80" s="23">
        <f t="shared" si="10"/>
        <v>0.11853860041294378</v>
      </c>
      <c r="H80">
        <f t="shared" si="11"/>
        <v>-4.4160880693023321</v>
      </c>
      <c r="I80">
        <f t="shared" si="12"/>
        <v>-2.1325166295679372</v>
      </c>
      <c r="J80">
        <f t="shared" si="13"/>
        <v>18.590749207378472</v>
      </c>
    </row>
    <row r="81" spans="1:10" x14ac:dyDescent="0.25">
      <c r="A81">
        <v>4.03355</v>
      </c>
      <c r="B81">
        <v>2059.5806899999998</v>
      </c>
      <c r="C81" s="7">
        <f t="shared" si="7"/>
        <v>188.45330999999987</v>
      </c>
      <c r="D81">
        <f t="shared" si="8"/>
        <v>24.988931416158621</v>
      </c>
      <c r="E81">
        <f t="shared" si="9"/>
        <v>1.213301888947047E-2</v>
      </c>
      <c r="F81" s="23">
        <f t="shared" si="10"/>
        <v>0.11840087545557833</v>
      </c>
      <c r="H81">
        <f t="shared" si="11"/>
        <v>-4.4118247090463525</v>
      </c>
      <c r="I81">
        <f t="shared" si="12"/>
        <v>-2.1336791625090745</v>
      </c>
      <c r="J81">
        <f t="shared" si="13"/>
        <v>18.589586674437335</v>
      </c>
    </row>
    <row r="82" spans="1:10" x14ac:dyDescent="0.25">
      <c r="A82">
        <v>4.0814000000000004</v>
      </c>
      <c r="B82">
        <v>2060.7901400000001</v>
      </c>
      <c r="C82" s="7">
        <f t="shared" si="7"/>
        <v>189.66276000000016</v>
      </c>
      <c r="D82">
        <f t="shared" si="8"/>
        <v>24.617753989096094</v>
      </c>
      <c r="E82">
        <f t="shared" si="9"/>
        <v>1.1945784052080185E-2</v>
      </c>
      <c r="F82" s="23">
        <f t="shared" si="10"/>
        <v>0.1182630236966352</v>
      </c>
      <c r="H82">
        <f t="shared" si="11"/>
        <v>-4.4273768618419274</v>
      </c>
      <c r="I82">
        <f t="shared" si="12"/>
        <v>-2.1348441207052944</v>
      </c>
      <c r="J82">
        <f t="shared" si="13"/>
        <v>18.588421716241118</v>
      </c>
    </row>
    <row r="83" spans="1:10" x14ac:dyDescent="0.25">
      <c r="A83">
        <v>4.1325700000000003</v>
      </c>
      <c r="B83">
        <v>2062.0183400000001</v>
      </c>
      <c r="C83" s="7">
        <f t="shared" si="7"/>
        <v>190.89096000000018</v>
      </c>
      <c r="D83">
        <f t="shared" si="8"/>
        <v>23.680507724096408</v>
      </c>
      <c r="E83">
        <f t="shared" si="9"/>
        <v>1.1484140206093611E-2</v>
      </c>
      <c r="F83" s="23">
        <f t="shared" si="10"/>
        <v>0.11812328106680463</v>
      </c>
      <c r="H83">
        <f t="shared" si="11"/>
        <v>-4.4667883079774349</v>
      </c>
      <c r="I83">
        <f t="shared" si="12"/>
        <v>-2.1360264450895197</v>
      </c>
      <c r="J83">
        <f t="shared" si="13"/>
        <v>18.58723939185689</v>
      </c>
    </row>
    <row r="84" spans="1:10" x14ac:dyDescent="0.25">
      <c r="A84">
        <v>4.1830299999999996</v>
      </c>
      <c r="B84">
        <v>2063.19679</v>
      </c>
      <c r="C84" s="7">
        <f t="shared" si="7"/>
        <v>192.06941000000006</v>
      </c>
      <c r="D84">
        <f t="shared" si="8"/>
        <v>23.699329652995477</v>
      </c>
      <c r="E84">
        <f t="shared" si="9"/>
        <v>1.148670343413799E-2</v>
      </c>
      <c r="F84" s="23">
        <f t="shared" si="10"/>
        <v>0.11798943162619972</v>
      </c>
      <c r="H84">
        <f t="shared" si="11"/>
        <v>-4.4665651356729983</v>
      </c>
      <c r="I84">
        <f t="shared" si="12"/>
        <v>-2.1371602210172642</v>
      </c>
      <c r="J84">
        <f t="shared" si="13"/>
        <v>18.586105615929146</v>
      </c>
    </row>
    <row r="85" spans="1:10" x14ac:dyDescent="0.25">
      <c r="A85">
        <v>4.2340099999999996</v>
      </c>
      <c r="B85">
        <v>2064.4223999999999</v>
      </c>
      <c r="C85" s="7">
        <f t="shared" si="7"/>
        <v>193.29502000000002</v>
      </c>
      <c r="D85">
        <f t="shared" si="8"/>
        <v>24.077094000580512</v>
      </c>
      <c r="E85">
        <f t="shared" si="9"/>
        <v>1.1662871900915488E-2</v>
      </c>
      <c r="F85" s="23">
        <f t="shared" si="10"/>
        <v>0.1178504669128788</v>
      </c>
      <c r="H85">
        <f t="shared" si="11"/>
        <v>-4.4513448247069887</v>
      </c>
      <c r="I85">
        <f t="shared" si="12"/>
        <v>-2.1383386876826962</v>
      </c>
      <c r="J85">
        <f t="shared" si="13"/>
        <v>18.584927149263716</v>
      </c>
    </row>
    <row r="86" spans="1:10" x14ac:dyDescent="0.25">
      <c r="A86">
        <v>4.2865399999999996</v>
      </c>
      <c r="B86">
        <v>2065.6890100000001</v>
      </c>
      <c r="C86" s="7">
        <f t="shared" si="7"/>
        <v>194.56163000000015</v>
      </c>
      <c r="D86">
        <f t="shared" si="8"/>
        <v>24.079870377430648</v>
      </c>
      <c r="E86">
        <f t="shared" si="9"/>
        <v>1.1657064669880122E-2</v>
      </c>
      <c r="F86" s="23">
        <f t="shared" si="10"/>
        <v>0.11770711125699221</v>
      </c>
      <c r="H86">
        <f t="shared" si="11"/>
        <v>-4.4518428733305582</v>
      </c>
      <c r="I86">
        <f t="shared" si="12"/>
        <v>-2.1395558480449193</v>
      </c>
      <c r="J86">
        <f t="shared" si="13"/>
        <v>18.583709988901493</v>
      </c>
    </row>
    <row r="87" spans="1:10" x14ac:dyDescent="0.25">
      <c r="A87">
        <v>4.3389300000000004</v>
      </c>
      <c r="B87">
        <v>2066.94886</v>
      </c>
      <c r="C87" s="7">
        <f t="shared" si="7"/>
        <v>195.82148000000007</v>
      </c>
      <c r="D87">
        <f t="shared" si="8"/>
        <v>23.590784109225101</v>
      </c>
      <c r="E87">
        <f t="shared" si="9"/>
        <v>1.1413337100766538E-2</v>
      </c>
      <c r="F87" s="23">
        <f t="shared" si="10"/>
        <v>0.11756478003123179</v>
      </c>
      <c r="H87">
        <f t="shared" si="11"/>
        <v>-4.4729726862862336</v>
      </c>
      <c r="I87">
        <f t="shared" si="12"/>
        <v>-2.1407657779038978</v>
      </c>
      <c r="J87">
        <f t="shared" si="13"/>
        <v>18.582500059042513</v>
      </c>
    </row>
    <row r="88" spans="1:10" x14ac:dyDescent="0.25">
      <c r="A88">
        <v>4.39201</v>
      </c>
      <c r="B88">
        <v>2068.17713</v>
      </c>
      <c r="C88" s="7">
        <f t="shared" si="7"/>
        <v>197.04975000000013</v>
      </c>
      <c r="D88">
        <f t="shared" si="8"/>
        <v>22.936104042975803</v>
      </c>
      <c r="E88">
        <f t="shared" si="9"/>
        <v>1.1090009511407662E-2</v>
      </c>
      <c r="F88" s="23">
        <f t="shared" si="10"/>
        <v>0.11742626494201581</v>
      </c>
      <c r="H88">
        <f t="shared" si="11"/>
        <v>-4.5017106199639931</v>
      </c>
      <c r="I88">
        <f t="shared" si="12"/>
        <v>-2.1419446747871733</v>
      </c>
      <c r="J88">
        <f t="shared" si="13"/>
        <v>18.581321162159238</v>
      </c>
    </row>
    <row r="89" spans="1:10" x14ac:dyDescent="0.25">
      <c r="A89">
        <v>4.4450399999999997</v>
      </c>
      <c r="B89">
        <v>2069.3826100000001</v>
      </c>
      <c r="C89" s="7">
        <f t="shared" si="7"/>
        <v>198.25523000000021</v>
      </c>
      <c r="D89">
        <f t="shared" si="8"/>
        <v>23.07473476669028</v>
      </c>
      <c r="E89">
        <f t="shared" si="9"/>
        <v>1.1150540579197328E-2</v>
      </c>
      <c r="F89" s="23">
        <f t="shared" si="10"/>
        <v>0.11729055783359099</v>
      </c>
      <c r="H89">
        <f t="shared" si="11"/>
        <v>-4.4962672998120228</v>
      </c>
      <c r="I89">
        <f t="shared" si="12"/>
        <v>-2.1431010224399887</v>
      </c>
      <c r="J89">
        <f t="shared" si="13"/>
        <v>18.580164814506421</v>
      </c>
    </row>
    <row r="90" spans="1:10" x14ac:dyDescent="0.25">
      <c r="A90">
        <v>4.4985200000000001</v>
      </c>
      <c r="B90">
        <v>2070.6348200000002</v>
      </c>
      <c r="C90" s="7">
        <f t="shared" si="7"/>
        <v>199.50744000000032</v>
      </c>
      <c r="D90">
        <f t="shared" si="8"/>
        <v>23.406536697246274</v>
      </c>
      <c r="E90">
        <f t="shared" si="9"/>
        <v>1.1304038969675141E-2</v>
      </c>
      <c r="F90" s="23">
        <f t="shared" si="10"/>
        <v>0.11714983904826931</v>
      </c>
      <c r="H90">
        <f t="shared" si="11"/>
        <v>-4.4825951861823619</v>
      </c>
      <c r="I90">
        <f t="shared" si="12"/>
        <v>-2.1443014879236908</v>
      </c>
      <c r="J90">
        <f t="shared" si="13"/>
        <v>18.578964349022719</v>
      </c>
    </row>
    <row r="91" spans="1:10" x14ac:dyDescent="0.25">
      <c r="A91">
        <v>4.5496800000000004</v>
      </c>
      <c r="B91">
        <v>2071.83187</v>
      </c>
      <c r="C91" s="7">
        <f t="shared" si="7"/>
        <v>200.70449000000008</v>
      </c>
      <c r="D91">
        <f t="shared" si="8"/>
        <v>23.379437207911426</v>
      </c>
      <c r="E91">
        <f t="shared" si="9"/>
        <v>1.1284427827587876E-2</v>
      </c>
      <c r="F91" s="23">
        <f t="shared" si="10"/>
        <v>0.11701555556629779</v>
      </c>
      <c r="H91">
        <f t="shared" si="11"/>
        <v>-4.4843315720283465</v>
      </c>
      <c r="I91">
        <f t="shared" si="12"/>
        <v>-2.1454483994638212</v>
      </c>
      <c r="J91">
        <f t="shared" si="13"/>
        <v>18.57781743748259</v>
      </c>
    </row>
    <row r="92" spans="1:10" x14ac:dyDescent="0.25">
      <c r="A92">
        <v>4.5990900000000003</v>
      </c>
      <c r="B92">
        <v>2072.9860899999999</v>
      </c>
      <c r="C92" s="7">
        <f t="shared" si="7"/>
        <v>201.85870999999997</v>
      </c>
      <c r="D92">
        <f t="shared" si="8"/>
        <v>22.290923121442688</v>
      </c>
      <c r="E92">
        <f t="shared" si="9"/>
        <v>1.0753050022367825E-2</v>
      </c>
      <c r="F92" s="23">
        <f t="shared" si="10"/>
        <v>0.11688629522294931</v>
      </c>
      <c r="H92">
        <f t="shared" si="11"/>
        <v>-4.5325658416392667</v>
      </c>
      <c r="I92">
        <f t="shared" si="12"/>
        <v>-2.1465536524241617</v>
      </c>
      <c r="J92">
        <f t="shared" si="13"/>
        <v>18.57671218452225</v>
      </c>
    </row>
    <row r="93" spans="1:10" x14ac:dyDescent="0.25">
      <c r="A93">
        <v>4.6533499999999997</v>
      </c>
      <c r="B93">
        <v>2074.1427699999999</v>
      </c>
      <c r="C93" s="7">
        <f t="shared" si="7"/>
        <v>203.01539000000002</v>
      </c>
      <c r="D93">
        <f t="shared" si="8"/>
        <v>21.392067620285456</v>
      </c>
      <c r="E93">
        <f t="shared" si="9"/>
        <v>1.0313691000299588E-2</v>
      </c>
      <c r="F93" s="23">
        <f t="shared" si="10"/>
        <v>0.11675697413611506</v>
      </c>
      <c r="H93">
        <f t="shared" si="11"/>
        <v>-4.5742830430517607</v>
      </c>
      <c r="I93">
        <f t="shared" si="12"/>
        <v>-2.1476606485759904</v>
      </c>
      <c r="J93">
        <f t="shared" si="13"/>
        <v>18.575605188370421</v>
      </c>
    </row>
    <row r="94" spans="1:10" x14ac:dyDescent="0.25">
      <c r="A94">
        <v>4.7067500000000004</v>
      </c>
      <c r="B94">
        <v>2075.2891599999998</v>
      </c>
      <c r="C94" s="7">
        <f t="shared" si="7"/>
        <v>204.16177999999991</v>
      </c>
      <c r="D94">
        <f t="shared" si="8"/>
        <v>21.560614525140618</v>
      </c>
      <c r="E94">
        <f t="shared" si="9"/>
        <v>1.0389209822278752E-2</v>
      </c>
      <c r="F94" s="23">
        <f t="shared" si="10"/>
        <v>0.1166290151604875</v>
      </c>
      <c r="H94">
        <f t="shared" si="11"/>
        <v>-4.5669875285168118</v>
      </c>
      <c r="I94">
        <f t="shared" si="12"/>
        <v>-2.1487571924502373</v>
      </c>
      <c r="J94">
        <f t="shared" si="13"/>
        <v>18.574508644496174</v>
      </c>
    </row>
    <row r="95" spans="1:10" x14ac:dyDescent="0.25">
      <c r="A95">
        <v>4.7607499999999998</v>
      </c>
      <c r="B95">
        <v>2076.45838</v>
      </c>
      <c r="C95" s="7">
        <f t="shared" si="7"/>
        <v>205.33100000000013</v>
      </c>
      <c r="D95">
        <f t="shared" si="8"/>
        <v>21.889156403373494</v>
      </c>
      <c r="E95">
        <f t="shared" si="9"/>
        <v>1.0541582058280164E-2</v>
      </c>
      <c r="F95" s="23">
        <f t="shared" si="10"/>
        <v>0.1164987244832548</v>
      </c>
      <c r="H95">
        <f t="shared" si="11"/>
        <v>-4.5524276467267715</v>
      </c>
      <c r="I95">
        <f t="shared" si="12"/>
        <v>-2.1498749546779083</v>
      </c>
      <c r="J95">
        <f t="shared" si="13"/>
        <v>18.573390882268502</v>
      </c>
    </row>
    <row r="96" spans="1:10" x14ac:dyDescent="0.25">
      <c r="A96">
        <v>4.8147399999999996</v>
      </c>
      <c r="B96">
        <v>2077.6529700000001</v>
      </c>
      <c r="C96" s="7">
        <f t="shared" si="7"/>
        <v>206.52559000000019</v>
      </c>
      <c r="D96">
        <f t="shared" si="8"/>
        <v>22.138933308250916</v>
      </c>
      <c r="E96">
        <f t="shared" si="9"/>
        <v>1.0655741660384657E-2</v>
      </c>
      <c r="F96" s="23">
        <f t="shared" si="10"/>
        <v>0.11636583209085488</v>
      </c>
      <c r="H96">
        <f t="shared" si="11"/>
        <v>-4.5416564090605052</v>
      </c>
      <c r="I96">
        <f t="shared" si="12"/>
        <v>-2.1510163255140879</v>
      </c>
      <c r="J96">
        <f t="shared" si="13"/>
        <v>18.572249511432322</v>
      </c>
    </row>
    <row r="97" spans="1:10" x14ac:dyDescent="0.25">
      <c r="A97">
        <v>4.8670600000000004</v>
      </c>
      <c r="B97">
        <v>2078.8119700000002</v>
      </c>
      <c r="C97" s="7">
        <f t="shared" si="7"/>
        <v>207.6845900000003</v>
      </c>
      <c r="D97">
        <f t="shared" si="8"/>
        <v>21.228749878013812</v>
      </c>
      <c r="E97">
        <f t="shared" si="9"/>
        <v>1.0211962497990527E-2</v>
      </c>
      <c r="F97" s="23">
        <f t="shared" si="10"/>
        <v>0.11623711612878915</v>
      </c>
      <c r="H97">
        <f t="shared" si="11"/>
        <v>-4.5841954519568295</v>
      </c>
      <c r="I97">
        <f t="shared" si="12"/>
        <v>-2.1521230696563221</v>
      </c>
      <c r="J97">
        <f t="shared" si="13"/>
        <v>18.571142767290088</v>
      </c>
    </row>
    <row r="98" spans="1:10" x14ac:dyDescent="0.25">
      <c r="A98">
        <v>4.9172099999999999</v>
      </c>
      <c r="B98">
        <v>2079.8282800000002</v>
      </c>
      <c r="C98" s="7">
        <f t="shared" si="7"/>
        <v>208.70090000000027</v>
      </c>
      <c r="D98">
        <f t="shared" si="8"/>
        <v>19.786386604574886</v>
      </c>
      <c r="E98">
        <f t="shared" si="9"/>
        <v>9.5134712778186109E-3</v>
      </c>
      <c r="F98" s="23">
        <f t="shared" si="10"/>
        <v>0.11612442266731703</v>
      </c>
      <c r="H98">
        <f t="shared" si="11"/>
        <v>-4.6550464555855946</v>
      </c>
      <c r="I98">
        <f t="shared" si="12"/>
        <v>-2.1530930535090009</v>
      </c>
      <c r="J98">
        <f t="shared" si="13"/>
        <v>18.57017278343741</v>
      </c>
    </row>
    <row r="99" spans="1:10" x14ac:dyDescent="0.25">
      <c r="A99">
        <v>4.9679900000000004</v>
      </c>
      <c r="B99">
        <v>2080.8090099999999</v>
      </c>
      <c r="C99" s="7">
        <f t="shared" si="7"/>
        <v>209.68163000000004</v>
      </c>
      <c r="D99">
        <f t="shared" si="8"/>
        <v>422.96917967709334</v>
      </c>
      <c r="E99">
        <f t="shared" si="9"/>
        <v>0.20327150528682753</v>
      </c>
      <c r="F99" s="23">
        <f t="shared" si="10"/>
        <v>0.11601582980387866</v>
      </c>
      <c r="H99">
        <f t="shared" si="11"/>
        <v>-1.5932127290821281</v>
      </c>
      <c r="I99">
        <f t="shared" si="12"/>
        <v>-2.1540286333595731</v>
      </c>
      <c r="J99">
        <f t="shared" si="13"/>
        <v>18.569237203586837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9A22-7874-430C-9D79-C1979CC7F0A0}">
  <dimension ref="A1:J98"/>
  <sheetViews>
    <sheetView zoomScaleNormal="100" workbookViewId="0">
      <pane ySplit="1" topLeftCell="A2" activePane="bottomLeft" state="frozen"/>
      <selection pane="bottomLeft" activeCell="N25" sqref="N25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3.5703125" customWidth="1"/>
    <col min="6" max="6" width="18.7109375" style="23" bestFit="1" customWidth="1"/>
    <col min="8" max="8" width="12.85546875" customWidth="1"/>
    <col min="9" max="9" width="17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3088.2607200000002</v>
      </c>
      <c r="C2" s="7">
        <f>B2-$B$2</f>
        <v>0</v>
      </c>
    </row>
    <row r="3" spans="1:10" x14ac:dyDescent="0.25">
      <c r="A3">
        <v>6.1870000000000001E-2</v>
      </c>
      <c r="B3">
        <v>3101.3672999999999</v>
      </c>
      <c r="C3" s="7">
        <f t="shared" ref="C3:C66" si="0">B3-$B$2</f>
        <v>13.106579999999667</v>
      </c>
      <c r="D3">
        <f>(B4-B2)/(A4-A2)</f>
        <v>214.18789710143528</v>
      </c>
      <c r="E3">
        <f>(1/B3)*D3</f>
        <v>6.9062409054688648E-2</v>
      </c>
      <c r="F3" s="23">
        <f>((0.032)/((0.0000008*B3*0.000000001)+(0.0000000245*0.000000001*B3^2)))*10^-9</f>
        <v>0.13437821775390144</v>
      </c>
      <c r="H3">
        <f>LN(E3)</f>
        <v>-2.672744704126119</v>
      </c>
      <c r="I3">
        <f>LN((0.032)/((0.0000008*B3)+(0.0000000245*B3^2)))</f>
        <v>-2.0070969343113667</v>
      </c>
      <c r="J3">
        <f>LN(F3*10^9)</f>
        <v>18.716168902635044</v>
      </c>
    </row>
    <row r="4" spans="1:10" x14ac:dyDescent="0.25">
      <c r="A4">
        <v>0.11285000000000001</v>
      </c>
      <c r="B4">
        <v>3112.4316100000001</v>
      </c>
      <c r="C4" s="7">
        <f t="shared" si="0"/>
        <v>24.170889999999872</v>
      </c>
      <c r="D4">
        <f t="shared" ref="D4:D67" si="1">(B5-B3)/(A5-A3)</f>
        <v>204.4908159319441</v>
      </c>
      <c r="E4">
        <f t="shared" ref="E4:E67" si="2">(1/B4)*D4</f>
        <v>6.5701304174823005E-2</v>
      </c>
      <c r="F4" s="23">
        <f t="shared" ref="F4:F67" si="3">((0.032)/((0.0000008*B4*0.000000001)+(0.0000000245*0.000000001*B4^2)))*10^-9</f>
        <v>0.13342946192329833</v>
      </c>
      <c r="H4">
        <f t="shared" ref="H4:H67" si="4">LN(E4)</f>
        <v>-2.7226365032346629</v>
      </c>
      <c r="I4">
        <f t="shared" ref="I4:I67" si="5">LN((0.032)/((0.0000008*B4)+(0.0000000245*B4^2)))</f>
        <v>-2.0141823158875289</v>
      </c>
      <c r="J4">
        <f t="shared" ref="J4:J67" si="6">LN(F4*10^9)</f>
        <v>18.709083521058883</v>
      </c>
    </row>
    <row r="5" spans="1:10" x14ac:dyDescent="0.25">
      <c r="A5">
        <v>0.16531000000000001</v>
      </c>
      <c r="B5">
        <v>3122.5198300000002</v>
      </c>
      <c r="C5" s="7">
        <f t="shared" si="0"/>
        <v>34.259109999999964</v>
      </c>
      <c r="D5">
        <f t="shared" si="1"/>
        <v>190.44324796274648</v>
      </c>
      <c r="E5">
        <f t="shared" si="2"/>
        <v>6.0990244524002417E-2</v>
      </c>
      <c r="F5" s="23">
        <f t="shared" si="3"/>
        <v>0.13257313520229039</v>
      </c>
      <c r="H5">
        <f t="shared" si="4"/>
        <v>-2.7970413534343517</v>
      </c>
      <c r="I5">
        <f t="shared" si="5"/>
        <v>-2.0206208220409714</v>
      </c>
      <c r="J5">
        <f t="shared" si="6"/>
        <v>18.702645014905439</v>
      </c>
    </row>
    <row r="6" spans="1:10" x14ac:dyDescent="0.25">
      <c r="A6">
        <v>0.21593000000000001</v>
      </c>
      <c r="B6">
        <v>3132.0625</v>
      </c>
      <c r="C6" s="7">
        <f t="shared" si="0"/>
        <v>43.801779999999781</v>
      </c>
      <c r="D6">
        <f t="shared" si="1"/>
        <v>180.87479115478862</v>
      </c>
      <c r="E6">
        <f t="shared" si="2"/>
        <v>5.7749419481504159E-2</v>
      </c>
      <c r="F6" s="23">
        <f t="shared" si="3"/>
        <v>0.13177068137891185</v>
      </c>
      <c r="H6">
        <f t="shared" si="4"/>
        <v>-2.8516419818990846</v>
      </c>
      <c r="I6">
        <f t="shared" si="5"/>
        <v>-2.0266921294668663</v>
      </c>
      <c r="J6">
        <f t="shared" si="6"/>
        <v>18.696573707479544</v>
      </c>
    </row>
    <row r="7" spans="1:10" x14ac:dyDescent="0.25">
      <c r="A7">
        <v>0.26706000000000002</v>
      </c>
      <c r="B7">
        <v>3140.9238399999999</v>
      </c>
      <c r="C7" s="7">
        <f t="shared" si="0"/>
        <v>52.663119999999708</v>
      </c>
      <c r="D7">
        <f t="shared" si="1"/>
        <v>167.86673095467697</v>
      </c>
      <c r="E7">
        <f t="shared" si="2"/>
        <v>5.3445017932901226E-2</v>
      </c>
      <c r="F7" s="23">
        <f t="shared" si="3"/>
        <v>0.13103202765645622</v>
      </c>
      <c r="H7">
        <f t="shared" si="4"/>
        <v>-2.9291018557169219</v>
      </c>
      <c r="I7">
        <f t="shared" si="5"/>
        <v>-2.0323134997356527</v>
      </c>
      <c r="J7">
        <f t="shared" si="6"/>
        <v>18.69095233721076</v>
      </c>
    </row>
    <row r="8" spans="1:10" x14ac:dyDescent="0.25">
      <c r="A8">
        <v>0.31963000000000003</v>
      </c>
      <c r="B8">
        <v>3149.47028</v>
      </c>
      <c r="C8" s="7">
        <f t="shared" si="0"/>
        <v>61.209559999999783</v>
      </c>
      <c r="D8">
        <f t="shared" si="1"/>
        <v>155.54102635745625</v>
      </c>
      <c r="E8">
        <f t="shared" si="2"/>
        <v>4.9386408674876037E-2</v>
      </c>
      <c r="F8" s="23">
        <f t="shared" si="3"/>
        <v>0.13032549114710218</v>
      </c>
      <c r="H8">
        <f t="shared" si="4"/>
        <v>-3.0080800206818692</v>
      </c>
      <c r="I8">
        <f t="shared" si="5"/>
        <v>-2.0377201797020192</v>
      </c>
      <c r="J8">
        <f t="shared" si="6"/>
        <v>18.685545657244393</v>
      </c>
    </row>
    <row r="9" spans="1:10" x14ac:dyDescent="0.25">
      <c r="A9">
        <v>0.37442999999999999</v>
      </c>
      <c r="B9">
        <v>3157.62428</v>
      </c>
      <c r="C9" s="7">
        <f t="shared" si="0"/>
        <v>69.363559999999779</v>
      </c>
      <c r="D9">
        <f t="shared" si="1"/>
        <v>151.72365026278078</v>
      </c>
      <c r="E9">
        <f t="shared" si="2"/>
        <v>4.80499378041205E-2</v>
      </c>
      <c r="F9" s="23">
        <f t="shared" si="3"/>
        <v>0.12965671133544571</v>
      </c>
      <c r="H9">
        <f t="shared" si="4"/>
        <v>-3.0355144379658303</v>
      </c>
      <c r="I9">
        <f t="shared" si="5"/>
        <v>-2.0428650033125777</v>
      </c>
      <c r="J9">
        <f t="shared" si="6"/>
        <v>18.680400833633833</v>
      </c>
    </row>
    <row r="10" spans="1:10" x14ac:dyDescent="0.25">
      <c r="A10">
        <v>0.42427999999999999</v>
      </c>
      <c r="B10">
        <v>3165.34816</v>
      </c>
      <c r="C10" s="7">
        <f t="shared" si="0"/>
        <v>77.087439999999788</v>
      </c>
      <c r="D10">
        <f t="shared" si="1"/>
        <v>150.55353555644814</v>
      </c>
      <c r="E10">
        <f t="shared" si="2"/>
        <v>4.7563025596668689E-2</v>
      </c>
      <c r="F10" s="23">
        <f t="shared" si="3"/>
        <v>0.12902794583018706</v>
      </c>
      <c r="H10">
        <f t="shared" si="4"/>
        <v>-3.0456995927685981</v>
      </c>
      <c r="I10">
        <f t="shared" si="5"/>
        <v>-2.0477262637397602</v>
      </c>
      <c r="J10">
        <f t="shared" si="6"/>
        <v>18.675539573206652</v>
      </c>
    </row>
    <row r="11" spans="1:10" x14ac:dyDescent="0.25">
      <c r="A11">
        <v>0.47399000000000002</v>
      </c>
      <c r="B11">
        <v>3172.61339</v>
      </c>
      <c r="C11" s="7">
        <f t="shared" si="0"/>
        <v>84.352669999999762</v>
      </c>
      <c r="D11">
        <f t="shared" si="1"/>
        <v>143.42695950030046</v>
      </c>
      <c r="E11">
        <f t="shared" si="2"/>
        <v>4.5207827702038558E-2</v>
      </c>
      <c r="F11" s="23">
        <f t="shared" si="3"/>
        <v>0.12844068208100667</v>
      </c>
      <c r="H11">
        <f t="shared" si="4"/>
        <v>-3.0964850278891061</v>
      </c>
      <c r="I11">
        <f t="shared" si="5"/>
        <v>-2.0522880992719141</v>
      </c>
      <c r="J11">
        <f t="shared" si="6"/>
        <v>18.670977737674498</v>
      </c>
    </row>
    <row r="12" spans="1:10" x14ac:dyDescent="0.25">
      <c r="A12">
        <v>0.52354000000000001</v>
      </c>
      <c r="B12">
        <v>3179.5847199999998</v>
      </c>
      <c r="C12" s="7">
        <f t="shared" si="0"/>
        <v>91.323999999999614</v>
      </c>
      <c r="D12">
        <f t="shared" si="1"/>
        <v>149.24759036144661</v>
      </c>
      <c r="E12">
        <f t="shared" si="2"/>
        <v>4.6939334379945886E-2</v>
      </c>
      <c r="F12" s="23">
        <f t="shared" si="3"/>
        <v>0.1278809361619952</v>
      </c>
      <c r="H12">
        <f t="shared" si="4"/>
        <v>-3.0588992688910337</v>
      </c>
      <c r="I12">
        <f t="shared" si="5"/>
        <v>-2.0566556341886151</v>
      </c>
      <c r="J12">
        <f t="shared" si="6"/>
        <v>18.666610202757795</v>
      </c>
    </row>
    <row r="13" spans="1:10" x14ac:dyDescent="0.25">
      <c r="A13">
        <v>0.57359000000000004</v>
      </c>
      <c r="B13">
        <v>3187.4784500000001</v>
      </c>
      <c r="C13" s="7">
        <f t="shared" si="0"/>
        <v>99.217729999999847</v>
      </c>
      <c r="D13">
        <f t="shared" si="1"/>
        <v>145.81783645170592</v>
      </c>
      <c r="E13">
        <f t="shared" si="2"/>
        <v>4.5747081506294078E-2</v>
      </c>
      <c r="F13" s="23">
        <f t="shared" si="3"/>
        <v>0.12725153444137483</v>
      </c>
      <c r="H13">
        <f t="shared" si="4"/>
        <v>-3.0846272815075677</v>
      </c>
      <c r="I13">
        <f t="shared" si="5"/>
        <v>-2.06158956514582</v>
      </c>
      <c r="J13">
        <f t="shared" si="6"/>
        <v>18.661676271800591</v>
      </c>
    </row>
    <row r="14" spans="1:10" x14ac:dyDescent="0.25">
      <c r="A14">
        <v>0.62883</v>
      </c>
      <c r="B14">
        <v>3194.93788</v>
      </c>
      <c r="C14" s="7">
        <f t="shared" si="0"/>
        <v>106.67715999999973</v>
      </c>
      <c r="D14">
        <f t="shared" si="1"/>
        <v>133.38841474487171</v>
      </c>
      <c r="E14">
        <f t="shared" si="2"/>
        <v>4.1749924334951921E-2</v>
      </c>
      <c r="F14" s="23">
        <f t="shared" si="3"/>
        <v>0.12666102190378423</v>
      </c>
      <c r="H14">
        <f t="shared" si="4"/>
        <v>-3.1760576400233957</v>
      </c>
      <c r="I14">
        <f t="shared" si="5"/>
        <v>-2.0662408798403091</v>
      </c>
      <c r="J14">
        <f t="shared" si="6"/>
        <v>18.657024957106103</v>
      </c>
    </row>
    <row r="15" spans="1:10" x14ac:dyDescent="0.25">
      <c r="A15">
        <v>0.68372999999999995</v>
      </c>
      <c r="B15">
        <v>3202.1698500000002</v>
      </c>
      <c r="C15" s="7">
        <f t="shared" si="0"/>
        <v>113.90913</v>
      </c>
      <c r="D15">
        <f t="shared" si="1"/>
        <v>129.40892125625712</v>
      </c>
      <c r="E15">
        <f t="shared" si="2"/>
        <v>4.0412884799429706E-2</v>
      </c>
      <c r="F15" s="23">
        <f t="shared" si="3"/>
        <v>0.12609243147479976</v>
      </c>
      <c r="H15">
        <f t="shared" si="4"/>
        <v>-3.2086066141836578</v>
      </c>
      <c r="I15">
        <f t="shared" si="5"/>
        <v>-2.0707400578379156</v>
      </c>
      <c r="J15">
        <f t="shared" si="6"/>
        <v>18.652525779108494</v>
      </c>
    </row>
    <row r="16" spans="1:10" x14ac:dyDescent="0.25">
      <c r="A16">
        <v>0.73868</v>
      </c>
      <c r="B16">
        <v>3209.1534499999998</v>
      </c>
      <c r="C16" s="7">
        <f t="shared" si="0"/>
        <v>120.89272999999957</v>
      </c>
      <c r="D16">
        <f t="shared" si="1"/>
        <v>129.29783427495113</v>
      </c>
      <c r="E16">
        <f t="shared" si="2"/>
        <v>4.0290324625938699E-2</v>
      </c>
      <c r="F16" s="23">
        <f t="shared" si="3"/>
        <v>0.12554699429274419</v>
      </c>
      <c r="H16">
        <f t="shared" si="4"/>
        <v>-3.2116439225778159</v>
      </c>
      <c r="I16">
        <f t="shared" si="5"/>
        <v>-2.0750751339857527</v>
      </c>
      <c r="J16">
        <f t="shared" si="6"/>
        <v>18.648190702960658</v>
      </c>
    </row>
    <row r="17" spans="1:10" x14ac:dyDescent="0.25">
      <c r="A17">
        <v>0.78993000000000002</v>
      </c>
      <c r="B17">
        <v>3215.90128</v>
      </c>
      <c r="C17" s="7">
        <f t="shared" si="0"/>
        <v>127.64055999999982</v>
      </c>
      <c r="D17">
        <f t="shared" si="1"/>
        <v>130.88165272995806</v>
      </c>
      <c r="E17">
        <f t="shared" si="2"/>
        <v>4.0698280616984009E-2</v>
      </c>
      <c r="F17" s="23">
        <f t="shared" si="3"/>
        <v>0.12502332633929666</v>
      </c>
      <c r="H17">
        <f t="shared" si="4"/>
        <v>-3.2015694327088928</v>
      </c>
      <c r="I17">
        <f t="shared" si="5"/>
        <v>-2.079254948375076</v>
      </c>
      <c r="J17">
        <f t="shared" si="6"/>
        <v>18.644010888571334</v>
      </c>
    </row>
    <row r="18" spans="1:10" x14ac:dyDescent="0.25">
      <c r="A18">
        <v>0.84033000000000002</v>
      </c>
      <c r="B18">
        <v>3222.45757</v>
      </c>
      <c r="C18" s="7">
        <f t="shared" si="0"/>
        <v>134.19684999999981</v>
      </c>
      <c r="D18">
        <f t="shared" si="1"/>
        <v>130.01299617166777</v>
      </c>
      <c r="E18">
        <f t="shared" si="2"/>
        <v>4.034591405703683E-2</v>
      </c>
      <c r="F18" s="23">
        <f t="shared" si="3"/>
        <v>0.12451765487950313</v>
      </c>
      <c r="H18">
        <f t="shared" si="4"/>
        <v>-3.2102651519205434</v>
      </c>
      <c r="I18">
        <f t="shared" si="5"/>
        <v>-2.0833077668698627</v>
      </c>
      <c r="J18">
        <f t="shared" si="6"/>
        <v>18.639958070076549</v>
      </c>
    </row>
    <row r="19" spans="1:10" x14ac:dyDescent="0.25">
      <c r="A19">
        <v>0.88919000000000004</v>
      </c>
      <c r="B19">
        <v>3228.8063699999998</v>
      </c>
      <c r="C19" s="7">
        <f t="shared" si="0"/>
        <v>140.54564999999957</v>
      </c>
      <c r="D19">
        <f t="shared" si="1"/>
        <v>129.02067397146971</v>
      </c>
      <c r="E19">
        <f t="shared" si="2"/>
        <v>3.9959247841631865E-2</v>
      </c>
      <c r="F19" s="23">
        <f t="shared" si="3"/>
        <v>0.12403090478593337</v>
      </c>
      <c r="H19">
        <f t="shared" si="4"/>
        <v>-3.2198951481609206</v>
      </c>
      <c r="I19">
        <f t="shared" si="5"/>
        <v>-2.0872245122856476</v>
      </c>
      <c r="J19">
        <f t="shared" si="6"/>
        <v>18.636041324660763</v>
      </c>
    </row>
    <row r="20" spans="1:10" x14ac:dyDescent="0.25">
      <c r="A20">
        <v>0.93706999999999996</v>
      </c>
      <c r="B20">
        <v>3234.93903</v>
      </c>
      <c r="C20" s="7">
        <f t="shared" si="0"/>
        <v>146.67830999999978</v>
      </c>
      <c r="D20">
        <f t="shared" si="1"/>
        <v>124.08616617028181</v>
      </c>
      <c r="E20">
        <f t="shared" si="2"/>
        <v>3.8358115877776475E-2</v>
      </c>
      <c r="F20" s="23">
        <f t="shared" si="3"/>
        <v>0.12356343072453443</v>
      </c>
      <c r="H20">
        <f t="shared" si="4"/>
        <v>-3.2607891470194574</v>
      </c>
      <c r="I20">
        <f t="shared" si="5"/>
        <v>-2.091000645660575</v>
      </c>
      <c r="J20">
        <f t="shared" si="6"/>
        <v>18.632265191285835</v>
      </c>
    </row>
    <row r="21" spans="1:10" x14ac:dyDescent="0.25">
      <c r="A21">
        <v>0.98655999999999999</v>
      </c>
      <c r="B21">
        <v>3240.8886400000001</v>
      </c>
      <c r="C21" s="7">
        <f t="shared" si="0"/>
        <v>152.6279199999999</v>
      </c>
      <c r="D21">
        <f t="shared" si="1"/>
        <v>120.41560036851087</v>
      </c>
      <c r="E21">
        <f t="shared" si="2"/>
        <v>3.7155118161823313E-2</v>
      </c>
      <c r="F21" s="23">
        <f t="shared" si="3"/>
        <v>0.12311243119009259</v>
      </c>
      <c r="H21">
        <f t="shared" si="4"/>
        <v>-3.2926537471375967</v>
      </c>
      <c r="I21">
        <f t="shared" si="5"/>
        <v>-2.0946572664054077</v>
      </c>
      <c r="J21">
        <f t="shared" si="6"/>
        <v>18.628608570541004</v>
      </c>
    </row>
    <row r="22" spans="1:10" x14ac:dyDescent="0.25">
      <c r="A22">
        <v>1.0347599999999999</v>
      </c>
      <c r="B22">
        <v>3246.7024299999998</v>
      </c>
      <c r="C22" s="7">
        <f t="shared" si="0"/>
        <v>158.4417099999996</v>
      </c>
      <c r="D22">
        <f t="shared" si="1"/>
        <v>118.13062692703068</v>
      </c>
      <c r="E22">
        <f t="shared" si="2"/>
        <v>3.6384802572446001E-2</v>
      </c>
      <c r="F22" s="23">
        <f t="shared" si="3"/>
        <v>0.12267410833006255</v>
      </c>
      <c r="H22">
        <f t="shared" si="4"/>
        <v>-3.3136041032677275</v>
      </c>
      <c r="I22">
        <f t="shared" si="5"/>
        <v>-2.0982239655872013</v>
      </c>
      <c r="J22">
        <f t="shared" si="6"/>
        <v>18.625041871359208</v>
      </c>
    </row>
    <row r="23" spans="1:10" x14ac:dyDescent="0.25">
      <c r="A23">
        <v>1.08386</v>
      </c>
      <c r="B23">
        <v>3252.3827500000002</v>
      </c>
      <c r="C23" s="7">
        <f t="shared" si="0"/>
        <v>164.12203</v>
      </c>
      <c r="D23">
        <f t="shared" si="1"/>
        <v>113.97809252089249</v>
      </c>
      <c r="E23">
        <f t="shared" si="2"/>
        <v>3.5044489311995178E-2</v>
      </c>
      <c r="F23" s="23">
        <f t="shared" si="3"/>
        <v>0.12224810526181587</v>
      </c>
      <c r="H23">
        <f t="shared" si="4"/>
        <v>-3.3511369014860004</v>
      </c>
      <c r="I23">
        <f t="shared" si="5"/>
        <v>-2.1017026496281166</v>
      </c>
      <c r="J23">
        <f t="shared" si="6"/>
        <v>18.621563187318294</v>
      </c>
    </row>
    <row r="24" spans="1:10" x14ac:dyDescent="0.25">
      <c r="A24">
        <v>1.1329</v>
      </c>
      <c r="B24">
        <v>3257.8882400000002</v>
      </c>
      <c r="C24" s="7">
        <f t="shared" si="0"/>
        <v>169.62752</v>
      </c>
      <c r="D24">
        <f t="shared" si="1"/>
        <v>104.8210139318885</v>
      </c>
      <c r="E24">
        <f t="shared" si="2"/>
        <v>3.21745272428033E-2</v>
      </c>
      <c r="F24" s="23">
        <f t="shared" si="3"/>
        <v>0.12183732793371181</v>
      </c>
      <c r="H24">
        <f t="shared" si="4"/>
        <v>-3.4365802189162613</v>
      </c>
      <c r="I24">
        <f t="shared" si="5"/>
        <v>-2.1050685015803019</v>
      </c>
      <c r="J24">
        <f t="shared" si="6"/>
        <v>18.618197335366109</v>
      </c>
    </row>
    <row r="25" spans="1:10" x14ac:dyDescent="0.25">
      <c r="A25">
        <v>1.1872199999999999</v>
      </c>
      <c r="B25">
        <v>3263.2170500000002</v>
      </c>
      <c r="C25" s="7">
        <f t="shared" si="0"/>
        <v>174.95632999999998</v>
      </c>
      <c r="D25">
        <f t="shared" si="1"/>
        <v>93.659725929878945</v>
      </c>
      <c r="E25">
        <f t="shared" si="2"/>
        <v>2.8701653765225005E-2</v>
      </c>
      <c r="F25" s="23">
        <f t="shared" si="3"/>
        <v>0.1214417017962189</v>
      </c>
      <c r="H25">
        <f t="shared" si="4"/>
        <v>-3.5508005353949654</v>
      </c>
      <c r="I25">
        <f t="shared" si="5"/>
        <v>-2.1083209519595294</v>
      </c>
      <c r="J25">
        <f t="shared" si="6"/>
        <v>18.614944884986883</v>
      </c>
    </row>
    <row r="26" spans="1:10" x14ac:dyDescent="0.25">
      <c r="A26">
        <v>1.2452799999999999</v>
      </c>
      <c r="B26">
        <v>3268.41372</v>
      </c>
      <c r="C26" s="7">
        <f t="shared" si="0"/>
        <v>180.15299999999979</v>
      </c>
      <c r="D26">
        <f t="shared" si="1"/>
        <v>93.244536752752524</v>
      </c>
      <c r="E26">
        <f t="shared" si="2"/>
        <v>2.8528988292446808E-2</v>
      </c>
      <c r="F26" s="23">
        <f t="shared" si="3"/>
        <v>0.12105773912934469</v>
      </c>
      <c r="H26">
        <f t="shared" si="4"/>
        <v>-3.5568345755685682</v>
      </c>
      <c r="I26">
        <f t="shared" si="5"/>
        <v>-2.1114876643137981</v>
      </c>
      <c r="J26">
        <f t="shared" si="6"/>
        <v>18.611778172632615</v>
      </c>
    </row>
    <row r="27" spans="1:10" x14ac:dyDescent="0.25">
      <c r="A27">
        <v>1.29796</v>
      </c>
      <c r="B27">
        <v>3273.54295</v>
      </c>
      <c r="C27" s="7">
        <f t="shared" si="0"/>
        <v>185.2822299999998</v>
      </c>
      <c r="D27">
        <f t="shared" si="1"/>
        <v>95.427627854313428</v>
      </c>
      <c r="E27">
        <f t="shared" si="2"/>
        <v>2.915117635903125E-2</v>
      </c>
      <c r="F27" s="23">
        <f t="shared" si="3"/>
        <v>0.12068054226850869</v>
      </c>
      <c r="H27">
        <f t="shared" si="4"/>
        <v>-3.5352600116300374</v>
      </c>
      <c r="I27">
        <f t="shared" si="5"/>
        <v>-2.1146083712599677</v>
      </c>
      <c r="J27">
        <f t="shared" si="6"/>
        <v>18.608657465686445</v>
      </c>
    </row>
    <row r="28" spans="1:10" x14ac:dyDescent="0.25">
      <c r="A28">
        <v>1.3512599999999999</v>
      </c>
      <c r="B28">
        <v>3278.5271400000001</v>
      </c>
      <c r="C28" s="7">
        <f t="shared" si="0"/>
        <v>190.26641999999993</v>
      </c>
      <c r="D28">
        <f t="shared" si="1"/>
        <v>95.765961557038295</v>
      </c>
      <c r="E28">
        <f t="shared" si="2"/>
        <v>2.921005606103913E-2</v>
      </c>
      <c r="F28" s="23">
        <f t="shared" si="3"/>
        <v>0.12031569780277654</v>
      </c>
      <c r="H28">
        <f t="shared" si="4"/>
        <v>-3.5332422433430031</v>
      </c>
      <c r="I28">
        <f t="shared" si="5"/>
        <v>-2.117636175713292</v>
      </c>
      <c r="J28">
        <f t="shared" si="6"/>
        <v>18.60562966123312</v>
      </c>
    </row>
    <row r="29" spans="1:10" x14ac:dyDescent="0.25">
      <c r="A29">
        <v>1.4014899999999999</v>
      </c>
      <c r="B29">
        <v>3283.4576000000002</v>
      </c>
      <c r="C29" s="7">
        <f t="shared" si="0"/>
        <v>195.19687999999996</v>
      </c>
      <c r="D29">
        <f t="shared" si="1"/>
        <v>95.744349867916469</v>
      </c>
      <c r="E29">
        <f t="shared" si="2"/>
        <v>2.9159612071103479E-2</v>
      </c>
      <c r="F29" s="23">
        <f t="shared" si="3"/>
        <v>0.11995641183623626</v>
      </c>
      <c r="H29">
        <f t="shared" si="4"/>
        <v>-3.5349706753902717</v>
      </c>
      <c r="I29">
        <f t="shared" si="5"/>
        <v>-2.1206268368838246</v>
      </c>
      <c r="J29">
        <f t="shared" si="6"/>
        <v>18.602639000062588</v>
      </c>
    </row>
    <row r="30" spans="1:10" x14ac:dyDescent="0.25">
      <c r="A30">
        <v>1.45347</v>
      </c>
      <c r="B30">
        <v>3288.3131699999999</v>
      </c>
      <c r="C30" s="7">
        <f t="shared" si="0"/>
        <v>200.05244999999968</v>
      </c>
      <c r="D30">
        <f t="shared" si="1"/>
        <v>93.051195199843406</v>
      </c>
      <c r="E30">
        <f t="shared" si="2"/>
        <v>2.8297546611061809E-2</v>
      </c>
      <c r="F30" s="23">
        <f t="shared" si="3"/>
        <v>0.11960415373447504</v>
      </c>
      <c r="H30">
        <f t="shared" si="4"/>
        <v>-3.5649801702795587</v>
      </c>
      <c r="I30">
        <f t="shared" si="5"/>
        <v>-2.123567707847323</v>
      </c>
      <c r="J30">
        <f t="shared" si="6"/>
        <v>18.599698129099089</v>
      </c>
    </row>
    <row r="31" spans="1:10" x14ac:dyDescent="0.25">
      <c r="A31">
        <v>1.50482</v>
      </c>
      <c r="B31">
        <v>3293.07258</v>
      </c>
      <c r="C31" s="7">
        <f t="shared" si="0"/>
        <v>204.8118599999998</v>
      </c>
      <c r="D31">
        <f t="shared" si="1"/>
        <v>92.183452883955681</v>
      </c>
      <c r="E31">
        <f t="shared" si="2"/>
        <v>2.7993143377348723E-2</v>
      </c>
      <c r="F31" s="23">
        <f t="shared" si="3"/>
        <v>0.11926037548269633</v>
      </c>
      <c r="H31">
        <f t="shared" si="4"/>
        <v>-3.575795678175187</v>
      </c>
      <c r="I31">
        <f t="shared" si="5"/>
        <v>-2.1264461468542972</v>
      </c>
      <c r="J31">
        <f t="shared" si="6"/>
        <v>18.596819690092115</v>
      </c>
    </row>
    <row r="32" spans="1:10" x14ac:dyDescent="0.25">
      <c r="A32">
        <v>1.55524</v>
      </c>
      <c r="B32">
        <v>3297.6946800000001</v>
      </c>
      <c r="C32" s="7">
        <f t="shared" si="0"/>
        <v>209.43395999999984</v>
      </c>
      <c r="D32">
        <f t="shared" si="1"/>
        <v>89.509417304295724</v>
      </c>
      <c r="E32">
        <f t="shared" si="2"/>
        <v>2.7143027475271215E-2</v>
      </c>
      <c r="F32" s="23">
        <f t="shared" si="3"/>
        <v>0.11892793201858327</v>
      </c>
      <c r="H32">
        <f t="shared" si="4"/>
        <v>-3.6066350804919254</v>
      </c>
      <c r="I32">
        <f t="shared" si="5"/>
        <v>-2.1292375826176251</v>
      </c>
      <c r="J32">
        <f t="shared" si="6"/>
        <v>18.594028254328787</v>
      </c>
    </row>
    <row r="33" spans="1:10" x14ac:dyDescent="0.25">
      <c r="A33">
        <v>1.60676</v>
      </c>
      <c r="B33">
        <v>3302.1971699999999</v>
      </c>
      <c r="C33" s="7">
        <f t="shared" si="0"/>
        <v>213.9364499999997</v>
      </c>
      <c r="D33">
        <f t="shared" si="1"/>
        <v>87.897784342687132</v>
      </c>
      <c r="E33">
        <f t="shared" si="2"/>
        <v>2.6617969738823053E-2</v>
      </c>
      <c r="F33" s="23">
        <f t="shared" si="3"/>
        <v>0.11860542624919751</v>
      </c>
      <c r="H33">
        <f t="shared" si="4"/>
        <v>-3.6261687371873403</v>
      </c>
      <c r="I33">
        <f t="shared" si="5"/>
        <v>-2.1319530409423821</v>
      </c>
      <c r="J33">
        <f t="shared" si="6"/>
        <v>18.591312796004029</v>
      </c>
    </row>
    <row r="34" spans="1:10" x14ac:dyDescent="0.25">
      <c r="A34">
        <v>1.65679</v>
      </c>
      <c r="B34">
        <v>3306.6206999999999</v>
      </c>
      <c r="C34" s="7">
        <f t="shared" si="0"/>
        <v>218.35997999999972</v>
      </c>
      <c r="D34">
        <f t="shared" si="1"/>
        <v>85.924469534750557</v>
      </c>
      <c r="E34">
        <f t="shared" si="2"/>
        <v>2.5985583872607635E-2</v>
      </c>
      <c r="F34" s="23">
        <f t="shared" si="3"/>
        <v>0.118289852109734</v>
      </c>
      <c r="H34">
        <f t="shared" si="4"/>
        <v>-3.6502133611721823</v>
      </c>
      <c r="I34">
        <f t="shared" si="5"/>
        <v>-2.1346172926600011</v>
      </c>
      <c r="J34">
        <f t="shared" si="6"/>
        <v>18.588648544286411</v>
      </c>
    </row>
    <row r="35" spans="1:10" x14ac:dyDescent="0.25">
      <c r="A35">
        <v>1.7095</v>
      </c>
      <c r="B35">
        <v>3311.0250500000002</v>
      </c>
      <c r="C35" s="7">
        <f t="shared" si="0"/>
        <v>222.76432999999997</v>
      </c>
      <c r="D35">
        <f t="shared" si="1"/>
        <v>82.355797444392522</v>
      </c>
      <c r="E35">
        <f t="shared" si="2"/>
        <v>2.4873202769756308E-2</v>
      </c>
      <c r="F35" s="23">
        <f t="shared" si="3"/>
        <v>0.11797689592161033</v>
      </c>
      <c r="H35">
        <f t="shared" si="4"/>
        <v>-3.6939642490097291</v>
      </c>
      <c r="I35">
        <f t="shared" si="5"/>
        <v>-2.1372664709617499</v>
      </c>
      <c r="J35">
        <f t="shared" si="6"/>
        <v>18.585999365984662</v>
      </c>
    </row>
    <row r="36" spans="1:10" x14ac:dyDescent="0.25">
      <c r="A36">
        <v>1.76244</v>
      </c>
      <c r="B36">
        <v>3315.32159</v>
      </c>
      <c r="C36" s="7">
        <f t="shared" si="0"/>
        <v>227.0608699999998</v>
      </c>
      <c r="D36">
        <f t="shared" si="1"/>
        <v>76.662976406530476</v>
      </c>
      <c r="E36">
        <f t="shared" si="2"/>
        <v>2.3123843140215688E-2</v>
      </c>
      <c r="F36" s="23">
        <f t="shared" si="3"/>
        <v>0.11767279551762584</v>
      </c>
      <c r="H36">
        <f t="shared" si="4"/>
        <v>-3.7668910232040602</v>
      </c>
      <c r="I36">
        <f t="shared" si="5"/>
        <v>-2.1398474255213462</v>
      </c>
      <c r="J36">
        <f t="shared" si="6"/>
        <v>18.583418411425065</v>
      </c>
    </row>
    <row r="37" spans="1:10" x14ac:dyDescent="0.25">
      <c r="A37">
        <v>1.8197000000000001</v>
      </c>
      <c r="B37">
        <v>3319.4733099999999</v>
      </c>
      <c r="C37" s="7">
        <f t="shared" si="0"/>
        <v>231.21258999999964</v>
      </c>
      <c r="D37">
        <f t="shared" si="1"/>
        <v>75.69546376544335</v>
      </c>
      <c r="E37">
        <f t="shared" si="2"/>
        <v>2.2803456059552821E-2</v>
      </c>
      <c r="F37" s="23">
        <f t="shared" si="3"/>
        <v>0.11738006082264561</v>
      </c>
      <c r="H37">
        <f t="shared" si="4"/>
        <v>-3.7808431729497314</v>
      </c>
      <c r="I37">
        <f t="shared" si="5"/>
        <v>-2.1423382256833521</v>
      </c>
      <c r="J37">
        <f t="shared" si="6"/>
        <v>18.580927611263061</v>
      </c>
    </row>
    <row r="38" spans="1:10" x14ac:dyDescent="0.25">
      <c r="A38">
        <v>1.8709</v>
      </c>
      <c r="B38">
        <v>3323.53152</v>
      </c>
      <c r="C38" s="7">
        <f t="shared" si="0"/>
        <v>235.27079999999978</v>
      </c>
      <c r="D38">
        <f t="shared" si="1"/>
        <v>75.766584766585652</v>
      </c>
      <c r="E38">
        <f t="shared" si="2"/>
        <v>2.2797011044019117E-2</v>
      </c>
      <c r="F38" s="23">
        <f t="shared" si="3"/>
        <v>0.11709497391097304</v>
      </c>
      <c r="H38">
        <f t="shared" si="4"/>
        <v>-3.78112584617595</v>
      </c>
      <c r="I38">
        <f t="shared" si="5"/>
        <v>-2.1447699306405767</v>
      </c>
      <c r="J38">
        <f t="shared" si="6"/>
        <v>18.578495906305832</v>
      </c>
    </row>
    <row r="39" spans="1:10" x14ac:dyDescent="0.25">
      <c r="A39">
        <v>1.9255199999999999</v>
      </c>
      <c r="B39">
        <v>3327.4909299999999</v>
      </c>
      <c r="C39" s="7">
        <f t="shared" si="0"/>
        <v>239.23020999999972</v>
      </c>
      <c r="D39">
        <f t="shared" si="1"/>
        <v>74.04881503163017</v>
      </c>
      <c r="E39">
        <f t="shared" si="2"/>
        <v>2.2253648947325656E-2</v>
      </c>
      <c r="F39" s="23">
        <f t="shared" si="3"/>
        <v>0.11681782746232197</v>
      </c>
      <c r="H39">
        <f t="shared" si="4"/>
        <v>-3.805249286183416</v>
      </c>
      <c r="I39">
        <f t="shared" si="5"/>
        <v>-2.1471395878522537</v>
      </c>
      <c r="J39">
        <f t="shared" si="6"/>
        <v>18.576126249094159</v>
      </c>
    </row>
    <row r="40" spans="1:10" x14ac:dyDescent="0.25">
      <c r="A40">
        <v>1.97681</v>
      </c>
      <c r="B40">
        <v>3331.3740299999999</v>
      </c>
      <c r="C40" s="7">
        <f t="shared" si="0"/>
        <v>243.11330999999973</v>
      </c>
      <c r="D40">
        <f t="shared" si="1"/>
        <v>75.252021432050327</v>
      </c>
      <c r="E40">
        <f t="shared" si="2"/>
        <v>2.2588883972314067E-2</v>
      </c>
      <c r="F40" s="23">
        <f t="shared" si="3"/>
        <v>0.11654697706843395</v>
      </c>
      <c r="H40">
        <f t="shared" si="4"/>
        <v>-3.7902973533386457</v>
      </c>
      <c r="I40">
        <f t="shared" si="5"/>
        <v>-2.1494608506155082</v>
      </c>
      <c r="J40">
        <f t="shared" si="6"/>
        <v>18.573804986330902</v>
      </c>
    </row>
    <row r="41" spans="1:10" x14ac:dyDescent="0.25">
      <c r="A41">
        <v>2.0281699999999998</v>
      </c>
      <c r="B41">
        <v>3335.2155499999999</v>
      </c>
      <c r="C41" s="7">
        <f t="shared" si="0"/>
        <v>246.95482999999967</v>
      </c>
      <c r="D41">
        <f t="shared" si="1"/>
        <v>70.120601173022848</v>
      </c>
      <c r="E41">
        <f t="shared" si="2"/>
        <v>2.1024308660656982E-2</v>
      </c>
      <c r="F41" s="23">
        <f t="shared" si="3"/>
        <v>0.11627995277612292</v>
      </c>
      <c r="H41">
        <f t="shared" si="4"/>
        <v>-3.8620759554398671</v>
      </c>
      <c r="I41">
        <f t="shared" si="5"/>
        <v>-2.1517546094136382</v>
      </c>
      <c r="J41">
        <f t="shared" si="6"/>
        <v>18.571511227532774</v>
      </c>
    </row>
    <row r="42" spans="1:10" x14ac:dyDescent="0.25">
      <c r="A42">
        <v>2.0859299999999998</v>
      </c>
      <c r="B42">
        <v>3339.0255900000002</v>
      </c>
      <c r="C42" s="7">
        <f t="shared" si="0"/>
        <v>250.76486999999997</v>
      </c>
      <c r="D42">
        <f t="shared" si="1"/>
        <v>70.786391365558842</v>
      </c>
      <c r="E42">
        <f t="shared" si="2"/>
        <v>2.1199715143710184E-2</v>
      </c>
      <c r="F42" s="23">
        <f t="shared" si="3"/>
        <v>0.11601602207350338</v>
      </c>
      <c r="H42">
        <f t="shared" si="4"/>
        <v>-3.8537675340118867</v>
      </c>
      <c r="I42">
        <f t="shared" si="5"/>
        <v>-2.1540269760903392</v>
      </c>
      <c r="J42">
        <f t="shared" si="6"/>
        <v>18.569238860856071</v>
      </c>
    </row>
    <row r="43" spans="1:10" x14ac:dyDescent="0.25">
      <c r="A43">
        <v>2.1347200000000002</v>
      </c>
      <c r="B43">
        <v>3342.7578400000002</v>
      </c>
      <c r="C43" s="7">
        <f t="shared" si="0"/>
        <v>254.49712</v>
      </c>
      <c r="D43">
        <f t="shared" si="1"/>
        <v>75.844658207118144</v>
      </c>
      <c r="E43">
        <f t="shared" si="2"/>
        <v>2.2689246974324093E-2</v>
      </c>
      <c r="F43" s="23">
        <f t="shared" si="3"/>
        <v>0.1157583503853392</v>
      </c>
      <c r="H43">
        <f t="shared" si="4"/>
        <v>-3.7858641682984397</v>
      </c>
      <c r="I43">
        <f t="shared" si="5"/>
        <v>-2.1562504470598647</v>
      </c>
      <c r="J43">
        <f t="shared" si="6"/>
        <v>18.567015389886546</v>
      </c>
    </row>
    <row r="44" spans="1:10" x14ac:dyDescent="0.25">
      <c r="A44">
        <v>2.1836500000000001</v>
      </c>
      <c r="B44">
        <v>3346.4371299999998</v>
      </c>
      <c r="C44" s="7">
        <f t="shared" si="0"/>
        <v>258.17640999999958</v>
      </c>
      <c r="D44">
        <f t="shared" si="1"/>
        <v>74.054499494437493</v>
      </c>
      <c r="E44">
        <f t="shared" si="2"/>
        <v>2.2129356272842186E-2</v>
      </c>
      <c r="F44" s="23">
        <f t="shared" si="3"/>
        <v>0.11550517435562237</v>
      </c>
      <c r="H44">
        <f t="shared" si="4"/>
        <v>-3.8108502137813796</v>
      </c>
      <c r="I44">
        <f t="shared" si="5"/>
        <v>-2.1584399504079834</v>
      </c>
      <c r="J44">
        <f t="shared" si="6"/>
        <v>18.564825886538429</v>
      </c>
    </row>
    <row r="45" spans="1:10" x14ac:dyDescent="0.25">
      <c r="A45">
        <v>2.2336200000000002</v>
      </c>
      <c r="B45">
        <v>3350.0818300000001</v>
      </c>
      <c r="C45" s="7">
        <f t="shared" si="0"/>
        <v>261.82110999999986</v>
      </c>
      <c r="D45">
        <f t="shared" si="1"/>
        <v>73.191224158898109</v>
      </c>
      <c r="E45">
        <f t="shared" si="2"/>
        <v>2.1847592946378298E-2</v>
      </c>
      <c r="F45" s="23">
        <f t="shared" si="3"/>
        <v>0.11525519653409881</v>
      </c>
      <c r="H45">
        <f t="shared" si="4"/>
        <v>-3.8236645261460356</v>
      </c>
      <c r="I45">
        <f t="shared" si="5"/>
        <v>-2.1606065088889066</v>
      </c>
      <c r="J45">
        <f t="shared" si="6"/>
        <v>18.562659328057503</v>
      </c>
    </row>
    <row r="46" spans="1:10" x14ac:dyDescent="0.25">
      <c r="A46">
        <v>2.28233</v>
      </c>
      <c r="B46">
        <v>3353.6596399999999</v>
      </c>
      <c r="C46" s="7">
        <f t="shared" si="0"/>
        <v>265.39891999999963</v>
      </c>
      <c r="D46">
        <f t="shared" si="1"/>
        <v>70.254565195934305</v>
      </c>
      <c r="E46">
        <f t="shared" si="2"/>
        <v>2.0948627093217577E-2</v>
      </c>
      <c r="F46" s="23">
        <f t="shared" si="3"/>
        <v>0.11501059495302028</v>
      </c>
      <c r="H46">
        <f t="shared" si="4"/>
        <v>-3.8656821673046551</v>
      </c>
      <c r="I46">
        <f t="shared" si="5"/>
        <v>-2.1627310248363338</v>
      </c>
      <c r="J46">
        <f t="shared" si="6"/>
        <v>18.560534812110077</v>
      </c>
    </row>
    <row r="47" spans="1:10" x14ac:dyDescent="0.25">
      <c r="A47">
        <v>2.3349299999999999</v>
      </c>
      <c r="B47">
        <v>3357.1993200000002</v>
      </c>
      <c r="C47" s="7">
        <f t="shared" si="0"/>
        <v>268.93859999999995</v>
      </c>
      <c r="D47">
        <f t="shared" si="1"/>
        <v>68.7408575653063</v>
      </c>
      <c r="E47">
        <f t="shared" si="2"/>
        <v>2.0475655751445315E-2</v>
      </c>
      <c r="F47" s="23">
        <f t="shared" si="3"/>
        <v>0.11476936564261148</v>
      </c>
      <c r="H47">
        <f t="shared" si="4"/>
        <v>-3.8885186228232391</v>
      </c>
      <c r="I47">
        <f t="shared" si="5"/>
        <v>-2.1648306805104509</v>
      </c>
      <c r="J47">
        <f t="shared" si="6"/>
        <v>18.558435156435959</v>
      </c>
    </row>
    <row r="48" spans="1:10" x14ac:dyDescent="0.25">
      <c r="A48">
        <v>2.3837799999999998</v>
      </c>
      <c r="B48">
        <v>3360.6334000000002</v>
      </c>
      <c r="C48" s="7">
        <f t="shared" si="0"/>
        <v>272.37267999999995</v>
      </c>
      <c r="D48">
        <f t="shared" si="1"/>
        <v>70.458199855322803</v>
      </c>
      <c r="E48">
        <f t="shared" si="2"/>
        <v>2.0965750044418058E-2</v>
      </c>
      <c r="F48" s="23">
        <f t="shared" si="3"/>
        <v>0.11453605757717321</v>
      </c>
      <c r="H48">
        <f t="shared" si="4"/>
        <v>-3.8648651229717852</v>
      </c>
      <c r="I48">
        <f t="shared" si="5"/>
        <v>-2.166865592224883</v>
      </c>
      <c r="J48">
        <f t="shared" si="6"/>
        <v>18.556400244721527</v>
      </c>
    </row>
    <row r="49" spans="1:10" x14ac:dyDescent="0.25">
      <c r="A49">
        <v>2.4317000000000002</v>
      </c>
      <c r="B49">
        <v>3364.0175599999998</v>
      </c>
      <c r="C49" s="7">
        <f t="shared" si="0"/>
        <v>275.75683999999956</v>
      </c>
      <c r="D49">
        <f t="shared" si="1"/>
        <v>70.34950339780201</v>
      </c>
      <c r="E49">
        <f t="shared" si="2"/>
        <v>2.0912347258318715E-2</v>
      </c>
      <c r="F49" s="23">
        <f t="shared" si="3"/>
        <v>0.11430683632108263</v>
      </c>
      <c r="H49">
        <f t="shared" si="4"/>
        <v>-3.8674155165419544</v>
      </c>
      <c r="I49">
        <f t="shared" si="5"/>
        <v>-2.1688688996367573</v>
      </c>
      <c r="J49">
        <f t="shared" si="6"/>
        <v>18.554396937309654</v>
      </c>
    </row>
    <row r="50" spans="1:10" x14ac:dyDescent="0.25">
      <c r="A50">
        <v>2.4794299999999998</v>
      </c>
      <c r="B50">
        <v>3367.3623299999999</v>
      </c>
      <c r="C50" s="7">
        <f t="shared" si="0"/>
        <v>279.10160999999971</v>
      </c>
      <c r="D50">
        <f t="shared" si="1"/>
        <v>67.719530851607772</v>
      </c>
      <c r="E50">
        <f t="shared" si="2"/>
        <v>2.0110556636062319E-2</v>
      </c>
      <c r="F50" s="23">
        <f t="shared" si="3"/>
        <v>0.11408095857443927</v>
      </c>
      <c r="H50">
        <f t="shared" si="4"/>
        <v>-3.9065103960151428</v>
      </c>
      <c r="I50">
        <f t="shared" si="5"/>
        <v>-2.1708469197003377</v>
      </c>
      <c r="J50">
        <f t="shared" si="6"/>
        <v>18.552418917246072</v>
      </c>
    </row>
    <row r="51" spans="1:10" x14ac:dyDescent="0.25">
      <c r="A51">
        <v>2.5297499999999999</v>
      </c>
      <c r="B51">
        <v>3370.6574599999999</v>
      </c>
      <c r="C51" s="7">
        <f t="shared" si="0"/>
        <v>282.39673999999968</v>
      </c>
      <c r="D51">
        <f t="shared" si="1"/>
        <v>66.194635627531383</v>
      </c>
      <c r="E51">
        <f t="shared" si="2"/>
        <v>1.9638493799227937E-2</v>
      </c>
      <c r="F51" s="23">
        <f t="shared" si="3"/>
        <v>0.11385908716186809</v>
      </c>
      <c r="H51">
        <f t="shared" si="4"/>
        <v>-3.9302636694636908</v>
      </c>
      <c r="I51">
        <f t="shared" si="5"/>
        <v>-2.1727936726890547</v>
      </c>
      <c r="J51">
        <f t="shared" si="6"/>
        <v>18.550472164257357</v>
      </c>
    </row>
    <row r="52" spans="1:10" x14ac:dyDescent="0.25">
      <c r="A52">
        <v>2.57823</v>
      </c>
      <c r="B52">
        <v>3373.90236</v>
      </c>
      <c r="C52" s="7">
        <f t="shared" si="0"/>
        <v>285.64163999999982</v>
      </c>
      <c r="D52">
        <f t="shared" si="1"/>
        <v>65.793772745652092</v>
      </c>
      <c r="E52">
        <f t="shared" si="2"/>
        <v>1.9500793361919368E-2</v>
      </c>
      <c r="F52" s="23">
        <f t="shared" si="3"/>
        <v>0.11364122983335279</v>
      </c>
      <c r="H52">
        <f t="shared" si="4"/>
        <v>-3.9373001290134231</v>
      </c>
      <c r="I52">
        <f t="shared" si="5"/>
        <v>-2.1747088998675146</v>
      </c>
      <c r="J52">
        <f t="shared" si="6"/>
        <v>18.548556937078896</v>
      </c>
    </row>
    <row r="53" spans="1:10" x14ac:dyDescent="0.25">
      <c r="A53">
        <v>2.6286700000000001</v>
      </c>
      <c r="B53">
        <v>3377.1657799999998</v>
      </c>
      <c r="C53" s="7">
        <f t="shared" si="0"/>
        <v>288.90505999999959</v>
      </c>
      <c r="D53">
        <f t="shared" si="1"/>
        <v>62.515136953387398</v>
      </c>
      <c r="E53">
        <f t="shared" si="2"/>
        <v>1.8511124719908595E-2</v>
      </c>
      <c r="F53" s="23">
        <f t="shared" si="3"/>
        <v>0.1134227591331801</v>
      </c>
      <c r="H53">
        <f t="shared" si="4"/>
        <v>-3.9893833914167525</v>
      </c>
      <c r="I53">
        <f t="shared" si="5"/>
        <v>-2.1766332100021413</v>
      </c>
      <c r="J53">
        <f t="shared" si="6"/>
        <v>18.54663262694427</v>
      </c>
    </row>
    <row r="54" spans="1:10" x14ac:dyDescent="0.25">
      <c r="A54">
        <v>2.68228</v>
      </c>
      <c r="B54">
        <v>3380.40706</v>
      </c>
      <c r="C54" s="7">
        <f t="shared" si="0"/>
        <v>292.14633999999978</v>
      </c>
      <c r="D54">
        <f t="shared" si="1"/>
        <v>59.816040797404476</v>
      </c>
      <c r="E54">
        <f t="shared" si="2"/>
        <v>1.7694922456292728E-2</v>
      </c>
      <c r="F54" s="23">
        <f t="shared" si="3"/>
        <v>0.11320639361876877</v>
      </c>
      <c r="H54">
        <f t="shared" si="4"/>
        <v>-4.034477547432644</v>
      </c>
      <c r="I54">
        <f t="shared" si="5"/>
        <v>-2.1785426340768583</v>
      </c>
      <c r="J54">
        <f t="shared" si="6"/>
        <v>18.544723202869552</v>
      </c>
    </row>
    <row r="55" spans="1:10" x14ac:dyDescent="0.25">
      <c r="A55">
        <v>2.7365200000000001</v>
      </c>
      <c r="B55">
        <v>3383.6169399999999</v>
      </c>
      <c r="C55" s="7">
        <f t="shared" si="0"/>
        <v>295.35621999999967</v>
      </c>
      <c r="D55">
        <f t="shared" si="1"/>
        <v>57.631246567818771</v>
      </c>
      <c r="E55">
        <f t="shared" si="2"/>
        <v>1.7032438242793161E-2</v>
      </c>
      <c r="F55" s="23">
        <f t="shared" si="3"/>
        <v>0.11299273372431246</v>
      </c>
      <c r="H55">
        <f t="shared" si="4"/>
        <v>-4.0726356211681347</v>
      </c>
      <c r="I55">
        <f t="shared" si="5"/>
        <v>-2.1804317656620125</v>
      </c>
      <c r="J55">
        <f t="shared" si="6"/>
        <v>18.5428340712844</v>
      </c>
    </row>
    <row r="56" spans="1:10" x14ac:dyDescent="0.25">
      <c r="A56">
        <v>2.7915399999999999</v>
      </c>
      <c r="B56">
        <v>3386.7038499999999</v>
      </c>
      <c r="C56" s="7">
        <f t="shared" si="0"/>
        <v>298.44312999999966</v>
      </c>
      <c r="D56">
        <f t="shared" si="1"/>
        <v>57.110242813287115</v>
      </c>
      <c r="E56">
        <f t="shared" si="2"/>
        <v>1.6863075527931714E-2</v>
      </c>
      <c r="F56" s="23">
        <f t="shared" si="3"/>
        <v>0.11278782916158897</v>
      </c>
      <c r="H56">
        <f t="shared" si="4"/>
        <v>-4.0826289273898269</v>
      </c>
      <c r="I56">
        <f t="shared" si="5"/>
        <v>-2.1822468432431767</v>
      </c>
      <c r="J56">
        <f t="shared" si="6"/>
        <v>18.541018993703233</v>
      </c>
    </row>
    <row r="57" spans="1:10" x14ac:dyDescent="0.25">
      <c r="A57">
        <v>2.8440099999999999</v>
      </c>
      <c r="B57">
        <v>3389.7557200000001</v>
      </c>
      <c r="C57" s="7">
        <f t="shared" si="0"/>
        <v>301.49499999999989</v>
      </c>
      <c r="D57">
        <f t="shared" si="1"/>
        <v>57.97549437032832</v>
      </c>
      <c r="E57">
        <f t="shared" si="2"/>
        <v>1.710314817916387E-2</v>
      </c>
      <c r="F57" s="23">
        <f t="shared" si="3"/>
        <v>0.1125857979342642</v>
      </c>
      <c r="H57">
        <f t="shared" si="4"/>
        <v>-4.0684927283739221</v>
      </c>
      <c r="I57">
        <f t="shared" si="5"/>
        <v>-2.1840396997015339</v>
      </c>
      <c r="J57">
        <f t="shared" si="6"/>
        <v>18.539226137244878</v>
      </c>
    </row>
    <row r="58" spans="1:10" x14ac:dyDescent="0.25">
      <c r="A58">
        <v>2.89723</v>
      </c>
      <c r="B58">
        <v>3392.8312799999999</v>
      </c>
      <c r="C58" s="7">
        <f t="shared" si="0"/>
        <v>304.57055999999966</v>
      </c>
      <c r="D58">
        <f t="shared" si="1"/>
        <v>60.544040940851225</v>
      </c>
      <c r="E58">
        <f t="shared" si="2"/>
        <v>1.7844695460615782E-2</v>
      </c>
      <c r="F58" s="23">
        <f t="shared" si="3"/>
        <v>0.11238274712618015</v>
      </c>
      <c r="H58">
        <f t="shared" si="4"/>
        <v>-4.0260489879959032</v>
      </c>
      <c r="I58">
        <f t="shared" si="5"/>
        <v>-2.1858448486228403</v>
      </c>
      <c r="J58">
        <f t="shared" si="6"/>
        <v>18.537420988323571</v>
      </c>
    </row>
    <row r="59" spans="1:10" x14ac:dyDescent="0.25">
      <c r="A59">
        <v>2.9456199999999999</v>
      </c>
      <c r="B59">
        <v>3395.9076</v>
      </c>
      <c r="C59" s="7">
        <f t="shared" si="0"/>
        <v>307.64687999999978</v>
      </c>
      <c r="D59">
        <f t="shared" si="1"/>
        <v>60.07809580014046</v>
      </c>
      <c r="E59">
        <f t="shared" si="2"/>
        <v>1.7691322284546392E-2</v>
      </c>
      <c r="F59" s="23">
        <f t="shared" si="3"/>
        <v>0.11218019516432669</v>
      </c>
      <c r="H59">
        <f t="shared" si="4"/>
        <v>-4.0346810260320334</v>
      </c>
      <c r="I59">
        <f t="shared" si="5"/>
        <v>-2.1876488151608435</v>
      </c>
      <c r="J59">
        <f t="shared" si="6"/>
        <v>18.535617021785569</v>
      </c>
    </row>
    <row r="60" spans="1:10" x14ac:dyDescent="0.25">
      <c r="A60">
        <v>2.9988999999999999</v>
      </c>
      <c r="B60">
        <v>3398.9394200000002</v>
      </c>
      <c r="C60" s="7">
        <f t="shared" si="0"/>
        <v>310.67869999999994</v>
      </c>
      <c r="D60">
        <f t="shared" si="1"/>
        <v>58.532081680053402</v>
      </c>
      <c r="E60">
        <f t="shared" si="2"/>
        <v>1.7220689882155474E-2</v>
      </c>
      <c r="F60" s="23">
        <f t="shared" si="3"/>
        <v>0.11198110849224435</v>
      </c>
      <c r="H60">
        <f t="shared" si="4"/>
        <v>-4.0616437179421041</v>
      </c>
      <c r="I60">
        <f t="shared" si="5"/>
        <v>-2.1894250960905208</v>
      </c>
      <c r="J60">
        <f t="shared" si="6"/>
        <v>18.53384074085589</v>
      </c>
    </row>
    <row r="61" spans="1:10" x14ac:dyDescent="0.25">
      <c r="A61">
        <v>3.04895</v>
      </c>
      <c r="B61">
        <v>3401.9557199999999</v>
      </c>
      <c r="C61" s="7">
        <f t="shared" si="0"/>
        <v>313.69499999999971</v>
      </c>
      <c r="D61">
        <f t="shared" si="1"/>
        <v>57.665800365769257</v>
      </c>
      <c r="E61">
        <f t="shared" si="2"/>
        <v>1.6950779231708887E-2</v>
      </c>
      <c r="F61" s="23">
        <f t="shared" si="3"/>
        <v>0.11178356641057763</v>
      </c>
      <c r="H61">
        <f t="shared" si="4"/>
        <v>-4.0774414738401692</v>
      </c>
      <c r="I61">
        <f t="shared" si="5"/>
        <v>-2.1911907200262122</v>
      </c>
      <c r="J61">
        <f t="shared" si="6"/>
        <v>18.532075116920197</v>
      </c>
    </row>
    <row r="62" spans="1:10" x14ac:dyDescent="0.25">
      <c r="A62">
        <v>3.1027900000000002</v>
      </c>
      <c r="B62">
        <v>3404.9303199999999</v>
      </c>
      <c r="C62" s="7">
        <f t="shared" si="0"/>
        <v>316.66959999999972</v>
      </c>
      <c r="D62">
        <f t="shared" si="1"/>
        <v>54.121145374451899</v>
      </c>
      <c r="E62">
        <f t="shared" si="2"/>
        <v>1.5894934782234221E-2</v>
      </c>
      <c r="F62" s="23">
        <f t="shared" si="3"/>
        <v>0.1115892668126174</v>
      </c>
      <c r="H62">
        <f t="shared" si="4"/>
        <v>-4.1417547876643273</v>
      </c>
      <c r="I62">
        <f t="shared" si="5"/>
        <v>-2.1929304091742687</v>
      </c>
      <c r="J62">
        <f t="shared" si="6"/>
        <v>18.530335427772144</v>
      </c>
    </row>
    <row r="63" spans="1:10" x14ac:dyDescent="0.25">
      <c r="A63">
        <v>3.1579100000000002</v>
      </c>
      <c r="B63">
        <v>3407.8527600000002</v>
      </c>
      <c r="C63" s="7">
        <f t="shared" si="0"/>
        <v>319.59204</v>
      </c>
      <c r="D63">
        <f t="shared" si="1"/>
        <v>56.280108516615677</v>
      </c>
      <c r="E63">
        <f t="shared" si="2"/>
        <v>1.6514829859203096E-2</v>
      </c>
      <c r="F63" s="23">
        <f t="shared" si="3"/>
        <v>0.11139886721259611</v>
      </c>
      <c r="H63">
        <f t="shared" si="4"/>
        <v>-4.1034965223902669</v>
      </c>
      <c r="I63">
        <f t="shared" si="5"/>
        <v>-2.1946381201888041</v>
      </c>
      <c r="J63">
        <f t="shared" si="6"/>
        <v>18.528627716757608</v>
      </c>
    </row>
    <row r="64" spans="1:10" x14ac:dyDescent="0.25">
      <c r="A64">
        <v>3.206</v>
      </c>
      <c r="B64">
        <v>3410.7389899999998</v>
      </c>
      <c r="C64" s="7">
        <f t="shared" si="0"/>
        <v>322.47826999999961</v>
      </c>
      <c r="D64">
        <f t="shared" si="1"/>
        <v>57.283920859695471</v>
      </c>
      <c r="E64">
        <f t="shared" si="2"/>
        <v>1.6795164047336109E-2</v>
      </c>
      <c r="F64" s="23">
        <f t="shared" si="3"/>
        <v>0.11121130461496906</v>
      </c>
      <c r="H64">
        <f t="shared" si="4"/>
        <v>-4.0866642883361637</v>
      </c>
      <c r="I64">
        <f t="shared" si="5"/>
        <v>-2.1963232421261472</v>
      </c>
      <c r="J64">
        <f t="shared" si="6"/>
        <v>18.526942594820262</v>
      </c>
    </row>
    <row r="65" spans="1:10" x14ac:dyDescent="0.25">
      <c r="A65">
        <v>3.2574800000000002</v>
      </c>
      <c r="B65">
        <v>3413.5565200000001</v>
      </c>
      <c r="C65" s="7">
        <f t="shared" si="0"/>
        <v>325.29579999999987</v>
      </c>
      <c r="D65">
        <f t="shared" si="1"/>
        <v>51.918918918919729</v>
      </c>
      <c r="E65">
        <f t="shared" si="2"/>
        <v>1.5209626269472087E-2</v>
      </c>
      <c r="F65" s="23">
        <f t="shared" si="3"/>
        <v>0.11102866306126974</v>
      </c>
      <c r="H65">
        <f t="shared" si="4"/>
        <v>-4.1858267443821733</v>
      </c>
      <c r="I65">
        <f t="shared" si="5"/>
        <v>-2.1979668852271352</v>
      </c>
      <c r="J65">
        <f t="shared" si="6"/>
        <v>18.525298951719275</v>
      </c>
    </row>
    <row r="66" spans="1:10" x14ac:dyDescent="0.25">
      <c r="A66">
        <v>3.3136700000000001</v>
      </c>
      <c r="B66">
        <v>3416.3290999999999</v>
      </c>
      <c r="C66" s="7">
        <f t="shared" si="0"/>
        <v>328.06837999999971</v>
      </c>
      <c r="D66">
        <f t="shared" si="1"/>
        <v>52.380380952378076</v>
      </c>
      <c r="E66">
        <f t="shared" si="2"/>
        <v>1.5332358042548675E-2</v>
      </c>
      <c r="F66" s="23">
        <f t="shared" si="3"/>
        <v>0.11084937418157627</v>
      </c>
      <c r="H66">
        <f t="shared" si="4"/>
        <v>-4.1777897791048328</v>
      </c>
      <c r="I66">
        <f t="shared" si="5"/>
        <v>-2.1995829885688045</v>
      </c>
      <c r="J66">
        <f t="shared" si="6"/>
        <v>18.523682848377607</v>
      </c>
    </row>
    <row r="67" spans="1:10" x14ac:dyDescent="0.25">
      <c r="A67">
        <v>3.3624800000000001</v>
      </c>
      <c r="B67">
        <v>3419.0564599999998</v>
      </c>
      <c r="C67" s="7">
        <f t="shared" ref="C67:C98" si="7">B67-$B$2</f>
        <v>330.79573999999957</v>
      </c>
      <c r="D67">
        <f t="shared" si="1"/>
        <v>54.498891575975939</v>
      </c>
      <c r="E67">
        <f t="shared" si="2"/>
        <v>1.5939746012844709E-2</v>
      </c>
      <c r="F67" s="23">
        <f t="shared" si="3"/>
        <v>0.11067343282833182</v>
      </c>
      <c r="H67">
        <f t="shared" si="4"/>
        <v>-4.1389395396965307</v>
      </c>
      <c r="I67">
        <f t="shared" si="5"/>
        <v>-2.2011714605876862</v>
      </c>
      <c r="J67">
        <f t="shared" si="6"/>
        <v>18.522094376358726</v>
      </c>
    </row>
    <row r="68" spans="1:10" x14ac:dyDescent="0.25">
      <c r="A68">
        <v>3.4129100000000001</v>
      </c>
      <c r="B68">
        <v>3421.7375699999998</v>
      </c>
      <c r="C68" s="7">
        <f t="shared" si="7"/>
        <v>333.47684999999956</v>
      </c>
      <c r="D68">
        <f t="shared" ref="D68:D98" si="8">(B69-B67)/(A69-A67)</f>
        <v>53.053303006331014</v>
      </c>
      <c r="E68">
        <f t="shared" ref="E68:E98" si="9">(1/B68)*D68</f>
        <v>1.5504784315277286E-2</v>
      </c>
      <c r="F68" s="23">
        <f t="shared" ref="F68:F98" si="10">((0.032)/((0.0000008*B68*0.000000001)+(0.0000000245*0.000000001*B68^2)))*10^-9</f>
        <v>0.11050088302762308</v>
      </c>
      <c r="H68">
        <f t="shared" ref="H68:H98" si="11">LN(E68)</f>
        <v>-4.1666066371825714</v>
      </c>
      <c r="I68">
        <f t="shared" ref="I68:I98" si="12">LN((0.032)/((0.0000008*B68)+(0.0000000245*B68^2)))</f>
        <v>-2.2027317668560502</v>
      </c>
      <c r="J68">
        <f t="shared" ref="J68:J98" si="13">LN(F68*10^9)</f>
        <v>18.52053407009036</v>
      </c>
    </row>
    <row r="69" spans="1:10" x14ac:dyDescent="0.25">
      <c r="A69">
        <v>3.4636</v>
      </c>
      <c r="B69">
        <v>3424.42121</v>
      </c>
      <c r="C69" s="7">
        <f t="shared" si="7"/>
        <v>336.16048999999975</v>
      </c>
      <c r="D69">
        <f t="shared" si="8"/>
        <v>49.790309106098832</v>
      </c>
      <c r="E69">
        <f t="shared" si="9"/>
        <v>1.453977360048498E-2</v>
      </c>
      <c r="F69" s="23">
        <f t="shared" si="10"/>
        <v>0.1103285741922984</v>
      </c>
      <c r="H69">
        <f t="shared" si="11"/>
        <v>-4.2308673778036994</v>
      </c>
      <c r="I69">
        <f t="shared" si="12"/>
        <v>-2.2042923274122663</v>
      </c>
      <c r="J69">
        <f t="shared" si="13"/>
        <v>18.518973509534145</v>
      </c>
    </row>
    <row r="70" spans="1:10" x14ac:dyDescent="0.25">
      <c r="A70">
        <v>3.5206400000000002</v>
      </c>
      <c r="B70">
        <v>3427.1014799999998</v>
      </c>
      <c r="C70" s="7">
        <f t="shared" si="7"/>
        <v>338.84075999999959</v>
      </c>
      <c r="D70">
        <f t="shared" si="8"/>
        <v>49.91690921040469</v>
      </c>
      <c r="E70">
        <f t="shared" si="9"/>
        <v>1.4565343192114839E-2</v>
      </c>
      <c r="F70" s="23">
        <f t="shared" si="10"/>
        <v>0.11015688369928235</v>
      </c>
      <c r="H70">
        <f t="shared" si="11"/>
        <v>-4.2291103260529486</v>
      </c>
      <c r="I70">
        <f t="shared" si="12"/>
        <v>-2.2058497138209678</v>
      </c>
      <c r="J70">
        <f t="shared" si="13"/>
        <v>18.517416123125443</v>
      </c>
    </row>
    <row r="71" spans="1:10" x14ac:dyDescent="0.25">
      <c r="A71">
        <v>3.5701100000000001</v>
      </c>
      <c r="B71">
        <v>3429.7378600000002</v>
      </c>
      <c r="C71" s="7">
        <f t="shared" si="7"/>
        <v>341.47713999999996</v>
      </c>
      <c r="D71">
        <f t="shared" si="8"/>
        <v>51.417948466740029</v>
      </c>
      <c r="E71">
        <f t="shared" si="9"/>
        <v>1.4991801287909515E-2</v>
      </c>
      <c r="F71" s="23">
        <f t="shared" si="10"/>
        <v>0.10998839536089654</v>
      </c>
      <c r="H71">
        <f t="shared" si="11"/>
        <v>-4.2002518081157012</v>
      </c>
      <c r="I71">
        <f t="shared" si="12"/>
        <v>-2.2073804154740135</v>
      </c>
      <c r="J71">
        <f t="shared" si="13"/>
        <v>18.515885421472397</v>
      </c>
    </row>
    <row r="72" spans="1:10" x14ac:dyDescent="0.25">
      <c r="A72">
        <v>3.6227100000000001</v>
      </c>
      <c r="B72">
        <v>3432.34971</v>
      </c>
      <c r="C72" s="7">
        <f t="shared" si="7"/>
        <v>344.08898999999974</v>
      </c>
      <c r="D72">
        <f t="shared" si="8"/>
        <v>48.64246280527486</v>
      </c>
      <c r="E72">
        <f t="shared" si="9"/>
        <v>1.4171767714565093E-2</v>
      </c>
      <c r="F72" s="23">
        <f t="shared" si="10"/>
        <v>0.10982185560852421</v>
      </c>
      <c r="H72">
        <f t="shared" si="11"/>
        <v>-4.2565034825616488</v>
      </c>
      <c r="I72">
        <f t="shared" si="12"/>
        <v>-2.2088957204564199</v>
      </c>
      <c r="J72">
        <f t="shared" si="13"/>
        <v>18.514370116489992</v>
      </c>
    </row>
    <row r="73" spans="1:10" x14ac:dyDescent="0.25">
      <c r="A73">
        <v>3.6769799999999999</v>
      </c>
      <c r="B73">
        <v>3434.9362799999999</v>
      </c>
      <c r="C73" s="7">
        <f t="shared" si="7"/>
        <v>346.67555999999968</v>
      </c>
      <c r="D73">
        <f t="shared" si="8"/>
        <v>47.87592057425357</v>
      </c>
      <c r="E73">
        <f t="shared" si="9"/>
        <v>1.3937935574820494E-2</v>
      </c>
      <c r="F73" s="23">
        <f t="shared" si="10"/>
        <v>0.10965730028989147</v>
      </c>
      <c r="H73">
        <f t="shared" si="11"/>
        <v>-4.2731409782450758</v>
      </c>
      <c r="I73">
        <f t="shared" si="12"/>
        <v>-2.2103952282232782</v>
      </c>
      <c r="J73">
        <f t="shared" si="13"/>
        <v>18.512870608723134</v>
      </c>
    </row>
    <row r="74" spans="1:10" x14ac:dyDescent="0.25">
      <c r="A74">
        <v>3.7299799999999999</v>
      </c>
      <c r="B74">
        <v>3437.4853600000001</v>
      </c>
      <c r="C74" s="7">
        <f t="shared" si="7"/>
        <v>349.22463999999991</v>
      </c>
      <c r="D74">
        <f t="shared" si="8"/>
        <v>48.598528287464404</v>
      </c>
      <c r="E74">
        <f t="shared" si="9"/>
        <v>1.4137813895290131E-2</v>
      </c>
      <c r="F74" s="23">
        <f t="shared" si="10"/>
        <v>0.10949549163772229</v>
      </c>
      <c r="H74">
        <f t="shared" si="11"/>
        <v>-4.2589022347596703</v>
      </c>
      <c r="I74">
        <f t="shared" si="12"/>
        <v>-2.211871902831426</v>
      </c>
      <c r="J74">
        <f t="shared" si="13"/>
        <v>18.511393934114984</v>
      </c>
    </row>
    <row r="75" spans="1:10" x14ac:dyDescent="0.25">
      <c r="A75">
        <v>3.7816200000000002</v>
      </c>
      <c r="B75">
        <v>3440.0216300000002</v>
      </c>
      <c r="C75" s="7">
        <f t="shared" si="7"/>
        <v>351.76090999999997</v>
      </c>
      <c r="D75">
        <f t="shared" si="8"/>
        <v>49.787487684728347</v>
      </c>
      <c r="E75">
        <f t="shared" si="9"/>
        <v>1.4473015881800822E-2</v>
      </c>
      <c r="F75" s="23">
        <f t="shared" si="10"/>
        <v>0.10933485132019788</v>
      </c>
      <c r="H75">
        <f t="shared" si="11"/>
        <v>-4.2354693369873404</v>
      </c>
      <c r="I75">
        <f t="shared" si="12"/>
        <v>-2.2133400753362853</v>
      </c>
      <c r="J75">
        <f t="shared" si="13"/>
        <v>18.509925761610127</v>
      </c>
    </row>
    <row r="76" spans="1:10" x14ac:dyDescent="0.25">
      <c r="A76">
        <v>3.83148</v>
      </c>
      <c r="B76">
        <v>3442.5387900000001</v>
      </c>
      <c r="C76" s="7">
        <f t="shared" si="7"/>
        <v>354.27806999999984</v>
      </c>
      <c r="D76">
        <f t="shared" si="8"/>
        <v>50.9121936398587</v>
      </c>
      <c r="E76">
        <f t="shared" si="9"/>
        <v>1.4789141603211592E-2</v>
      </c>
      <c r="F76" s="23">
        <f t="shared" si="10"/>
        <v>0.10917577065269615</v>
      </c>
      <c r="H76">
        <f t="shared" si="11"/>
        <v>-4.2138620429422966</v>
      </c>
      <c r="I76">
        <f t="shared" si="12"/>
        <v>-2.2147961207602607</v>
      </c>
      <c r="J76">
        <f t="shared" si="13"/>
        <v>18.508469716186148</v>
      </c>
    </row>
    <row r="77" spans="1:10" x14ac:dyDescent="0.25">
      <c r="A77">
        <v>3.88036</v>
      </c>
      <c r="B77">
        <v>3445.0486999999998</v>
      </c>
      <c r="C77" s="7">
        <f t="shared" si="7"/>
        <v>356.78797999999961</v>
      </c>
      <c r="D77">
        <f t="shared" si="8"/>
        <v>50.595796281327466</v>
      </c>
      <c r="E77">
        <f t="shared" si="9"/>
        <v>1.46865257032005E-2</v>
      </c>
      <c r="F77" s="23">
        <f t="shared" si="10"/>
        <v>0.10901749361797718</v>
      </c>
      <c r="H77">
        <f t="shared" si="11"/>
        <v>-4.2208248243792719</v>
      </c>
      <c r="I77">
        <f t="shared" si="12"/>
        <v>-2.216246917722394</v>
      </c>
      <c r="J77">
        <f t="shared" si="13"/>
        <v>18.507018919224016</v>
      </c>
    </row>
    <row r="78" spans="1:10" x14ac:dyDescent="0.25">
      <c r="A78">
        <v>3.9304399999999999</v>
      </c>
      <c r="B78">
        <v>3447.5457500000002</v>
      </c>
      <c r="C78" s="7">
        <f t="shared" si="7"/>
        <v>359.28503000000001</v>
      </c>
      <c r="D78">
        <f t="shared" si="8"/>
        <v>49.863444108764128</v>
      </c>
      <c r="E78">
        <f t="shared" si="9"/>
        <v>1.4463461176335114E-2</v>
      </c>
      <c r="F78" s="23">
        <f t="shared" si="10"/>
        <v>0.10886036885371111</v>
      </c>
      <c r="H78">
        <f t="shared" si="11"/>
        <v>-4.2361297287685353</v>
      </c>
      <c r="I78">
        <f t="shared" si="12"/>
        <v>-2.2176892376508377</v>
      </c>
      <c r="J78">
        <f t="shared" si="13"/>
        <v>18.505576599295573</v>
      </c>
    </row>
    <row r="79" spans="1:10" x14ac:dyDescent="0.25">
      <c r="A79">
        <v>3.97966</v>
      </c>
      <c r="B79">
        <v>3450.0001400000001</v>
      </c>
      <c r="C79" s="7">
        <f t="shared" si="7"/>
        <v>361.73941999999988</v>
      </c>
      <c r="D79">
        <f t="shared" si="8"/>
        <v>49.738466238920161</v>
      </c>
      <c r="E79">
        <f t="shared" si="9"/>
        <v>1.4416946150883391E-2</v>
      </c>
      <c r="F79" s="23">
        <f t="shared" si="10"/>
        <v>0.10870625923922192</v>
      </c>
      <c r="H79">
        <f t="shared" si="11"/>
        <v>-4.2393509482718246</v>
      </c>
      <c r="I79">
        <f t="shared" si="12"/>
        <v>-2.2191059038152594</v>
      </c>
      <c r="J79">
        <f t="shared" si="13"/>
        <v>18.504159933131152</v>
      </c>
    </row>
    <row r="80" spans="1:10" x14ac:dyDescent="0.25">
      <c r="A80">
        <v>4.0286299999999997</v>
      </c>
      <c r="B80">
        <v>3452.4295699999998</v>
      </c>
      <c r="C80" s="7">
        <f t="shared" si="7"/>
        <v>364.16884999999957</v>
      </c>
      <c r="D80">
        <f t="shared" si="8"/>
        <v>49.167959697731739</v>
      </c>
      <c r="E80">
        <f t="shared" si="9"/>
        <v>1.4241553289016622E-2</v>
      </c>
      <c r="F80" s="23">
        <f t="shared" si="10"/>
        <v>0.10855403890092855</v>
      </c>
      <c r="H80">
        <f t="shared" si="11"/>
        <v>-4.2515912996621452</v>
      </c>
      <c r="I80">
        <f t="shared" si="12"/>
        <v>-2.2205071756031036</v>
      </c>
      <c r="J80">
        <f t="shared" si="13"/>
        <v>18.502758661343307</v>
      </c>
    </row>
    <row r="81" spans="1:10" x14ac:dyDescent="0.25">
      <c r="A81">
        <v>4.0789099999999996</v>
      </c>
      <c r="B81">
        <v>3454.88006</v>
      </c>
      <c r="C81" s="7">
        <f t="shared" si="7"/>
        <v>366.61933999999974</v>
      </c>
      <c r="D81">
        <f t="shared" si="8"/>
        <v>46.506749640980658</v>
      </c>
      <c r="E81">
        <f t="shared" si="9"/>
        <v>1.3461176316778031E-2</v>
      </c>
      <c r="F81" s="23">
        <f t="shared" si="10"/>
        <v>0.10840082268181357</v>
      </c>
      <c r="H81">
        <f t="shared" si="11"/>
        <v>-4.3079455650642338</v>
      </c>
      <c r="I81">
        <f t="shared" si="12"/>
        <v>-2.2219196006897666</v>
      </c>
      <c r="J81">
        <f t="shared" si="13"/>
        <v>18.501346236256644</v>
      </c>
    </row>
    <row r="82" spans="1:10" x14ac:dyDescent="0.25">
      <c r="A82">
        <v>4.1330799999999996</v>
      </c>
      <c r="B82">
        <v>3457.2872000000002</v>
      </c>
      <c r="C82" s="7">
        <f t="shared" si="7"/>
        <v>369.02647999999999</v>
      </c>
      <c r="D82">
        <f t="shared" si="8"/>
        <v>46.160065687790997</v>
      </c>
      <c r="E82">
        <f t="shared" si="9"/>
        <v>1.3351527662437473E-2</v>
      </c>
      <c r="F82" s="23">
        <f t="shared" si="10"/>
        <v>0.108250632518132</v>
      </c>
      <c r="H82">
        <f t="shared" si="11"/>
        <v>-4.3161244690394236</v>
      </c>
      <c r="I82">
        <f t="shared" si="12"/>
        <v>-2.2233060689929873</v>
      </c>
      <c r="J82">
        <f t="shared" si="13"/>
        <v>18.499959767953424</v>
      </c>
    </row>
    <row r="83" spans="1:10" x14ac:dyDescent="0.25">
      <c r="A83">
        <v>4.1824300000000001</v>
      </c>
      <c r="B83">
        <v>3459.6585500000001</v>
      </c>
      <c r="C83" s="7">
        <f t="shared" si="7"/>
        <v>371.39782999999989</v>
      </c>
      <c r="D83">
        <f t="shared" si="8"/>
        <v>48.196738022423936</v>
      </c>
      <c r="E83">
        <f t="shared" si="9"/>
        <v>1.3931067857093568E-2</v>
      </c>
      <c r="F83" s="23">
        <f t="shared" si="10"/>
        <v>0.10810298042459318</v>
      </c>
      <c r="H83">
        <f t="shared" si="11"/>
        <v>-4.273633835327872</v>
      </c>
      <c r="I83">
        <f t="shared" si="12"/>
        <v>-2.2246709837217353</v>
      </c>
      <c r="J83">
        <f t="shared" si="13"/>
        <v>18.498594853224674</v>
      </c>
    </row>
    <row r="84" spans="1:10" x14ac:dyDescent="0.25">
      <c r="A84">
        <v>4.2311800000000002</v>
      </c>
      <c r="B84">
        <v>3462.0153</v>
      </c>
      <c r="C84" s="7">
        <f t="shared" si="7"/>
        <v>373.75457999999981</v>
      </c>
      <c r="D84">
        <f t="shared" si="8"/>
        <v>47.277582572030163</v>
      </c>
      <c r="E84">
        <f t="shared" si="9"/>
        <v>1.3656087127064448E-2</v>
      </c>
      <c r="F84" s="23">
        <f t="shared" si="10"/>
        <v>0.10795653650822758</v>
      </c>
      <c r="H84">
        <f t="shared" si="11"/>
        <v>-4.2935699133796792</v>
      </c>
      <c r="I84">
        <f t="shared" si="12"/>
        <v>-2.2260265725971551</v>
      </c>
      <c r="J84">
        <f t="shared" si="13"/>
        <v>18.497239264349258</v>
      </c>
    </row>
    <row r="85" spans="1:10" x14ac:dyDescent="0.25">
      <c r="A85">
        <v>4.2820400000000003</v>
      </c>
      <c r="B85">
        <v>3464.36787</v>
      </c>
      <c r="C85" s="7">
        <f t="shared" si="7"/>
        <v>376.10714999999982</v>
      </c>
      <c r="D85">
        <f t="shared" si="8"/>
        <v>43.885342019542499</v>
      </c>
      <c r="E85">
        <f t="shared" si="9"/>
        <v>1.2667633365258783E-2</v>
      </c>
      <c r="F85" s="23">
        <f t="shared" si="10"/>
        <v>0.10781064891444359</v>
      </c>
      <c r="H85">
        <f t="shared" si="11"/>
        <v>-4.3687050925260511</v>
      </c>
      <c r="I85">
        <f t="shared" si="12"/>
        <v>-2.2273788413930746</v>
      </c>
      <c r="J85">
        <f t="shared" si="13"/>
        <v>18.495886995553338</v>
      </c>
    </row>
    <row r="86" spans="1:10" x14ac:dyDescent="0.25">
      <c r="A86">
        <v>4.3386300000000002</v>
      </c>
      <c r="B86">
        <v>3466.7307799999999</v>
      </c>
      <c r="C86" s="7">
        <f t="shared" si="7"/>
        <v>378.47005999999965</v>
      </c>
      <c r="D86">
        <f t="shared" si="8"/>
        <v>42.799890550893089</v>
      </c>
      <c r="E86">
        <f t="shared" si="9"/>
        <v>1.2345893946484386E-2</v>
      </c>
      <c r="F86" s="23">
        <f t="shared" si="10"/>
        <v>0.10766441758781249</v>
      </c>
      <c r="H86">
        <f t="shared" si="11"/>
        <v>-4.3944317451587498</v>
      </c>
      <c r="I86">
        <f t="shared" si="12"/>
        <v>-2.2287361339230576</v>
      </c>
      <c r="J86">
        <f t="shared" si="13"/>
        <v>18.494529703023353</v>
      </c>
    </row>
    <row r="87" spans="1:10" x14ac:dyDescent="0.25">
      <c r="A87">
        <v>4.39168</v>
      </c>
      <c r="B87">
        <v>3469.0604499999999</v>
      </c>
      <c r="C87" s="7">
        <f t="shared" si="7"/>
        <v>380.79972999999973</v>
      </c>
      <c r="D87">
        <f t="shared" si="8"/>
        <v>44.764223722275126</v>
      </c>
      <c r="E87">
        <f t="shared" si="9"/>
        <v>1.2903846550807474E-2</v>
      </c>
      <c r="F87" s="23">
        <f t="shared" si="10"/>
        <v>0.10752053443175333</v>
      </c>
      <c r="H87">
        <f t="shared" si="11"/>
        <v>-4.3502298298288595</v>
      </c>
      <c r="I87">
        <f t="shared" si="12"/>
        <v>-2.2300734316862307</v>
      </c>
      <c r="J87">
        <f t="shared" si="13"/>
        <v>18.493192405260181</v>
      </c>
    </row>
    <row r="88" spans="1:10" x14ac:dyDescent="0.25">
      <c r="A88">
        <v>4.4423300000000001</v>
      </c>
      <c r="B88">
        <v>3471.3728299999998</v>
      </c>
      <c r="C88" s="7">
        <f t="shared" si="7"/>
        <v>383.11210999999957</v>
      </c>
      <c r="D88">
        <f t="shared" si="8"/>
        <v>46.840560970758936</v>
      </c>
      <c r="E88">
        <f t="shared" si="9"/>
        <v>1.3493382377702985E-2</v>
      </c>
      <c r="F88" s="23">
        <f t="shared" si="10"/>
        <v>0.1073780041659457</v>
      </c>
      <c r="H88">
        <f t="shared" si="11"/>
        <v>-4.3055559079664523</v>
      </c>
      <c r="I88">
        <f t="shared" si="12"/>
        <v>-2.2313999208065112</v>
      </c>
      <c r="J88">
        <f t="shared" si="13"/>
        <v>18.491865916139901</v>
      </c>
    </row>
    <row r="89" spans="1:10" x14ac:dyDescent="0.25">
      <c r="A89">
        <v>4.4922199999999997</v>
      </c>
      <c r="B89">
        <v>3473.7698</v>
      </c>
      <c r="C89" s="7">
        <f t="shared" si="7"/>
        <v>385.50907999999981</v>
      </c>
      <c r="D89">
        <f t="shared" si="8"/>
        <v>43.226286027000619</v>
      </c>
      <c r="E89">
        <f t="shared" si="9"/>
        <v>1.2443624222595468E-2</v>
      </c>
      <c r="F89" s="23">
        <f t="shared" si="10"/>
        <v>0.10723055889398919</v>
      </c>
      <c r="H89">
        <f t="shared" si="11"/>
        <v>-4.386546897879759</v>
      </c>
      <c r="I89">
        <f t="shared" si="12"/>
        <v>-2.232774006658945</v>
      </c>
      <c r="J89">
        <f t="shared" si="13"/>
        <v>18.490491830287468</v>
      </c>
    </row>
    <row r="90" spans="1:10" x14ac:dyDescent="0.25">
      <c r="A90">
        <v>4.5519699999999998</v>
      </c>
      <c r="B90">
        <v>3476.1121600000001</v>
      </c>
      <c r="C90" s="7">
        <f t="shared" si="7"/>
        <v>387.85143999999991</v>
      </c>
      <c r="D90">
        <f t="shared" si="8"/>
        <v>42.0118491921002</v>
      </c>
      <c r="E90">
        <f t="shared" si="9"/>
        <v>1.2085872738956789E-2</v>
      </c>
      <c r="F90" s="23">
        <f t="shared" si="10"/>
        <v>0.10708676605951543</v>
      </c>
      <c r="H90">
        <f t="shared" si="11"/>
        <v>-4.4157180507228313</v>
      </c>
      <c r="I90">
        <f t="shared" si="12"/>
        <v>-2.2341158753677042</v>
      </c>
      <c r="J90">
        <f t="shared" si="13"/>
        <v>18.489149961578708</v>
      </c>
    </row>
    <row r="91" spans="1:10" x14ac:dyDescent="0.25">
      <c r="A91">
        <v>4.6036200000000003</v>
      </c>
      <c r="B91">
        <v>3478.44992</v>
      </c>
      <c r="C91" s="7">
        <f t="shared" si="7"/>
        <v>390.1891999999998</v>
      </c>
      <c r="D91">
        <f t="shared" si="8"/>
        <v>45.073898763521939</v>
      </c>
      <c r="E91">
        <f t="shared" si="9"/>
        <v>1.2958041599035568E-2</v>
      </c>
      <c r="F91" s="23">
        <f t="shared" si="10"/>
        <v>0.10694354380039245</v>
      </c>
      <c r="H91">
        <f t="shared" si="11"/>
        <v>-4.3460387106619809</v>
      </c>
      <c r="I91">
        <f t="shared" si="12"/>
        <v>-2.2354542117985989</v>
      </c>
      <c r="J91">
        <f t="shared" si="13"/>
        <v>18.487811625147813</v>
      </c>
    </row>
    <row r="92" spans="1:10" x14ac:dyDescent="0.25">
      <c r="A92">
        <v>4.6554900000000004</v>
      </c>
      <c r="B92">
        <v>3480.7782099999999</v>
      </c>
      <c r="C92" s="7">
        <f t="shared" si="7"/>
        <v>392.51748999999973</v>
      </c>
      <c r="D92">
        <f t="shared" si="8"/>
        <v>44.656727976768494</v>
      </c>
      <c r="E92">
        <f t="shared" si="9"/>
        <v>1.2829524112876037E-2</v>
      </c>
      <c r="F92" s="23">
        <f t="shared" si="10"/>
        <v>0.10680118711410461</v>
      </c>
      <c r="H92">
        <f t="shared" si="11"/>
        <v>-4.356006192790284</v>
      </c>
      <c r="I92">
        <f t="shared" si="12"/>
        <v>-2.236786237217212</v>
      </c>
      <c r="J92">
        <f t="shared" si="13"/>
        <v>18.486479599729201</v>
      </c>
    </row>
    <row r="93" spans="1:10" x14ac:dyDescent="0.25">
      <c r="A93">
        <v>4.7069200000000002</v>
      </c>
      <c r="B93">
        <v>3483.0629600000002</v>
      </c>
      <c r="C93" s="7">
        <f t="shared" si="7"/>
        <v>394.80223999999998</v>
      </c>
      <c r="D93">
        <f t="shared" si="8"/>
        <v>42.593253781827208</v>
      </c>
      <c r="E93">
        <f t="shared" si="9"/>
        <v>1.2228677537837905E-2</v>
      </c>
      <c r="F93" s="23">
        <f t="shared" si="10"/>
        <v>0.10666176870156174</v>
      </c>
      <c r="H93">
        <f t="shared" si="11"/>
        <v>-4.4039714677677582</v>
      </c>
      <c r="I93">
        <f t="shared" si="12"/>
        <v>-2.2380924913336164</v>
      </c>
      <c r="J93">
        <f t="shared" si="13"/>
        <v>18.485173345612797</v>
      </c>
    </row>
    <row r="94" spans="1:10" x14ac:dyDescent="0.25">
      <c r="A94">
        <v>4.7619199999999999</v>
      </c>
      <c r="B94">
        <v>3485.3114099999998</v>
      </c>
      <c r="C94" s="7">
        <f t="shared" si="7"/>
        <v>397.05068999999958</v>
      </c>
      <c r="D94">
        <f t="shared" si="8"/>
        <v>41.11090313523529</v>
      </c>
      <c r="E94">
        <f t="shared" si="9"/>
        <v>1.1795474865540147E-2</v>
      </c>
      <c r="F94" s="23">
        <f t="shared" si="10"/>
        <v>0.10652483171784098</v>
      </c>
      <c r="H94">
        <f t="shared" si="11"/>
        <v>-4.4400393070312409</v>
      </c>
      <c r="I94">
        <f t="shared" si="12"/>
        <v>-2.2393771593407465</v>
      </c>
      <c r="J94">
        <f t="shared" si="13"/>
        <v>18.483888677605666</v>
      </c>
    </row>
    <row r="95" spans="1:10" x14ac:dyDescent="0.25">
      <c r="A95">
        <v>4.8137699999999999</v>
      </c>
      <c r="B95">
        <v>3487.4556600000001</v>
      </c>
      <c r="C95" s="7">
        <f t="shared" si="7"/>
        <v>399.19493999999986</v>
      </c>
      <c r="D95">
        <f t="shared" si="8"/>
        <v>40.907935285057327</v>
      </c>
      <c r="E95">
        <f t="shared" si="9"/>
        <v>1.173002305212314E-2</v>
      </c>
      <c r="F95" s="23">
        <f t="shared" si="10"/>
        <v>0.10639448632366191</v>
      </c>
      <c r="H95">
        <f t="shared" si="11"/>
        <v>-4.4456036510907948</v>
      </c>
      <c r="I95">
        <f t="shared" si="12"/>
        <v>-2.2406015236836447</v>
      </c>
      <c r="J95">
        <f t="shared" si="13"/>
        <v>18.482664313262767</v>
      </c>
    </row>
    <row r="96" spans="1:10" x14ac:dyDescent="0.25">
      <c r="A96">
        <v>4.8657599999999999</v>
      </c>
      <c r="B96">
        <v>3489.5592900000001</v>
      </c>
      <c r="C96" s="7">
        <f t="shared" si="7"/>
        <v>401.29856999999993</v>
      </c>
      <c r="D96">
        <f t="shared" si="8"/>
        <v>40.546930884483714</v>
      </c>
      <c r="E96">
        <f t="shared" si="9"/>
        <v>1.1619499058428009E-2</v>
      </c>
      <c r="F96" s="23">
        <f t="shared" si="10"/>
        <v>0.10626684249861107</v>
      </c>
      <c r="H96">
        <f t="shared" si="11"/>
        <v>-4.455070638777836</v>
      </c>
      <c r="I96">
        <f t="shared" si="12"/>
        <v>-2.241801966106217</v>
      </c>
      <c r="J96">
        <f t="shared" si="13"/>
        <v>18.481463870840194</v>
      </c>
    </row>
    <row r="97" spans="1:10" x14ac:dyDescent="0.25">
      <c r="A97">
        <v>4.9172200000000004</v>
      </c>
      <c r="B97">
        <v>3491.6502399999999</v>
      </c>
      <c r="C97" s="7">
        <f t="shared" si="7"/>
        <v>403.38951999999972</v>
      </c>
      <c r="D97">
        <f t="shared" si="8"/>
        <v>40.033448787729128</v>
      </c>
      <c r="E97">
        <f t="shared" si="9"/>
        <v>1.1465480800198685E-2</v>
      </c>
      <c r="F97" s="23">
        <f t="shared" si="10"/>
        <v>0.10614019556841973</v>
      </c>
      <c r="H97">
        <f t="shared" si="11"/>
        <v>-4.4684144272062891</v>
      </c>
      <c r="I97">
        <f t="shared" si="12"/>
        <v>-2.2429944590325528</v>
      </c>
      <c r="J97">
        <f t="shared" si="13"/>
        <v>18.480271377913859</v>
      </c>
    </row>
    <row r="98" spans="1:10" x14ac:dyDescent="0.25">
      <c r="A98">
        <v>4.9668099999999997</v>
      </c>
      <c r="B98">
        <v>3493.6046700000002</v>
      </c>
      <c r="C98" s="7">
        <f t="shared" si="7"/>
        <v>405.34394999999995</v>
      </c>
      <c r="D98">
        <f t="shared" si="8"/>
        <v>710.0862357185564</v>
      </c>
      <c r="E98">
        <f t="shared" si="9"/>
        <v>0.20325317338167981</v>
      </c>
      <c r="F98" s="23">
        <f t="shared" si="10"/>
        <v>0.10602202213278726</v>
      </c>
      <c r="H98">
        <f t="shared" si="11"/>
        <v>-1.5933029174821052</v>
      </c>
      <c r="I98">
        <f t="shared" si="12"/>
        <v>-2.2441084504786617</v>
      </c>
      <c r="J98">
        <f t="shared" si="13"/>
        <v>18.479157386467751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1A3B-20BA-48B8-A429-9259E11C2289}">
  <dimension ref="A1:J100"/>
  <sheetViews>
    <sheetView zoomScaleNormal="100" workbookViewId="0">
      <pane ySplit="1" topLeftCell="A2" activePane="bottomLeft" state="frozen"/>
      <selection pane="bottomLeft" activeCell="L20" sqref="L20"/>
    </sheetView>
  </sheetViews>
  <sheetFormatPr defaultRowHeight="15" x14ac:dyDescent="0.25"/>
  <cols>
    <col min="2" max="2" width="13.140625" customWidth="1"/>
    <col min="3" max="3" width="20.85546875" style="7" bestFit="1" customWidth="1"/>
    <col min="5" max="5" width="14.28515625" customWidth="1"/>
    <col min="6" max="6" width="18.7109375" style="23" bestFit="1" customWidth="1"/>
    <col min="8" max="8" width="17.5703125" customWidth="1"/>
    <col min="9" max="9" width="16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691.27984000000004</v>
      </c>
      <c r="C2" s="7">
        <f>B2-$B$2</f>
        <v>0</v>
      </c>
    </row>
    <row r="3" spans="1:10" x14ac:dyDescent="0.25">
      <c r="A3">
        <v>5.4489999999999997E-2</v>
      </c>
      <c r="B3">
        <v>692.55507</v>
      </c>
      <c r="C3" s="7">
        <f t="shared" ref="C3:C66" si="0">B3-$B$2</f>
        <v>1.275229999999965</v>
      </c>
      <c r="D3">
        <f>(B4-B2)/(A4-A2)</f>
        <v>24.19683465464043</v>
      </c>
      <c r="E3">
        <f>(1/B3)*D3</f>
        <v>3.4938499049094289E-2</v>
      </c>
      <c r="F3" s="23">
        <f>((0.002)/((0.0000008*B3*0.000000001)+(0.0000000245*0.000000001*B3^2)))*10^-9</f>
        <v>0.16253501417146637</v>
      </c>
      <c r="H3">
        <f>LN(E3)</f>
        <v>-3.354165933152744</v>
      </c>
      <c r="I3">
        <f>LN((0.002)/((0.0000008*B3)+(0.0000000245*B3^2)))</f>
        <v>-1.816861828598656</v>
      </c>
      <c r="J3">
        <f>LN(F3*10^9)</f>
        <v>18.906404008347756</v>
      </c>
    </row>
    <row r="4" spans="1:10" x14ac:dyDescent="0.25">
      <c r="A4">
        <v>0.10356</v>
      </c>
      <c r="B4">
        <v>693.78563999999994</v>
      </c>
      <c r="C4" s="7">
        <f t="shared" si="0"/>
        <v>2.5057999999999083</v>
      </c>
      <c r="D4">
        <f t="shared" ref="D4:D67" si="1">(B5-B3)/(A5-A3)</f>
        <v>25.836346920012613</v>
      </c>
      <c r="E4">
        <f t="shared" ref="E4:E67" si="2">(1/B4)*D4</f>
        <v>3.7239668033504723E-2</v>
      </c>
      <c r="F4" s="23">
        <f t="shared" ref="F4:F67" si="3">((0.002)/((0.0000008*B4*0.000000001)+(0.0000000245*0.000000001*B4^2)))*10^-9</f>
        <v>0.16197188313215694</v>
      </c>
      <c r="H4">
        <f t="shared" ref="H4:H67" si="4">LN(E4)</f>
        <v>-3.290380740858311</v>
      </c>
      <c r="I4">
        <f t="shared" ref="I4:I67" si="5">LN((0.002)/((0.0000008*B4)+(0.0000000245*B4^2)))</f>
        <v>-1.8203325197258025</v>
      </c>
      <c r="J4">
        <f t="shared" ref="J4:J67" si="6">LN(F4*10^9)</f>
        <v>18.902933317220608</v>
      </c>
    </row>
    <row r="5" spans="1:10" x14ac:dyDescent="0.25">
      <c r="A5">
        <v>0.15237999999999999</v>
      </c>
      <c r="B5">
        <v>695.08419000000004</v>
      </c>
      <c r="C5" s="7">
        <f t="shared" si="0"/>
        <v>3.8043499999999995</v>
      </c>
      <c r="D5">
        <f t="shared" si="1"/>
        <v>25.935382110512009</v>
      </c>
      <c r="E5">
        <f t="shared" si="2"/>
        <v>3.7312576639834102E-2</v>
      </c>
      <c r="F5" s="23">
        <f t="shared" si="3"/>
        <v>0.16138081145523717</v>
      </c>
      <c r="H5">
        <f t="shared" si="4"/>
        <v>-3.2884248338325217</v>
      </c>
      <c r="I5">
        <f t="shared" si="5"/>
        <v>-1.8239884183476416</v>
      </c>
      <c r="J5">
        <f t="shared" si="6"/>
        <v>18.899277418598771</v>
      </c>
    </row>
    <row r="6" spans="1:10" x14ac:dyDescent="0.25">
      <c r="A6">
        <v>0.20183000000000001</v>
      </c>
      <c r="B6">
        <v>696.33430999999996</v>
      </c>
      <c r="C6" s="7">
        <f t="shared" si="0"/>
        <v>5.0544699999999239</v>
      </c>
      <c r="D6">
        <f t="shared" si="1"/>
        <v>23.865497658662271</v>
      </c>
      <c r="E6">
        <f t="shared" si="2"/>
        <v>3.4273045742442693E-2</v>
      </c>
      <c r="F6" s="23">
        <f t="shared" si="3"/>
        <v>0.16081483598028382</v>
      </c>
      <c r="H6">
        <f t="shared" si="4"/>
        <v>-3.373396072155856</v>
      </c>
      <c r="I6">
        <f t="shared" si="5"/>
        <v>-1.8275016629343124</v>
      </c>
      <c r="J6">
        <f t="shared" si="6"/>
        <v>18.895764174012101</v>
      </c>
    </row>
    <row r="7" spans="1:10" x14ac:dyDescent="0.25">
      <c r="A7">
        <v>0.25274999999999997</v>
      </c>
      <c r="B7">
        <v>697.47956999999997</v>
      </c>
      <c r="C7" s="7">
        <f t="shared" si="0"/>
        <v>6.1997299999999314</v>
      </c>
      <c r="D7">
        <f t="shared" si="1"/>
        <v>20.704279095122054</v>
      </c>
      <c r="E7">
        <f t="shared" si="2"/>
        <v>2.9684423724586018E-2</v>
      </c>
      <c r="F7" s="23">
        <f t="shared" si="3"/>
        <v>0.1602989441310832</v>
      </c>
      <c r="H7">
        <f t="shared" si="4"/>
        <v>-3.5171328244650795</v>
      </c>
      <c r="I7">
        <f t="shared" si="5"/>
        <v>-1.8307148062187459</v>
      </c>
      <c r="J7">
        <f t="shared" si="6"/>
        <v>18.892551030727667</v>
      </c>
    </row>
    <row r="8" spans="1:10" x14ac:dyDescent="0.25">
      <c r="A8">
        <v>0.31190000000000001</v>
      </c>
      <c r="B8">
        <v>698.61323000000004</v>
      </c>
      <c r="C8" s="7">
        <f t="shared" si="0"/>
        <v>7.3333900000000085</v>
      </c>
      <c r="D8">
        <f t="shared" si="1"/>
        <v>19.728992164280079</v>
      </c>
      <c r="E8">
        <f t="shared" si="2"/>
        <v>2.8240221222664331E-2</v>
      </c>
      <c r="F8" s="23">
        <f t="shared" si="3"/>
        <v>0.1597907190310065</v>
      </c>
      <c r="H8">
        <f t="shared" si="4"/>
        <v>-3.5670080327240274</v>
      </c>
      <c r="I8">
        <f t="shared" si="5"/>
        <v>-1.8338903259911208</v>
      </c>
      <c r="J8">
        <f t="shared" si="6"/>
        <v>18.88937551095529</v>
      </c>
    </row>
    <row r="9" spans="1:10" x14ac:dyDescent="0.25">
      <c r="A9">
        <v>0.36377999999999999</v>
      </c>
      <c r="B9">
        <v>699.67007999999998</v>
      </c>
      <c r="C9" s="7">
        <f t="shared" si="0"/>
        <v>8.3902399999999489</v>
      </c>
      <c r="D9">
        <f t="shared" si="1"/>
        <v>20.713552758953753</v>
      </c>
      <c r="E9">
        <f t="shared" si="2"/>
        <v>2.9604742793851859E-2</v>
      </c>
      <c r="F9" s="23">
        <f t="shared" si="3"/>
        <v>0.15931910234215116</v>
      </c>
      <c r="H9">
        <f t="shared" si="4"/>
        <v>-3.5198207009654787</v>
      </c>
      <c r="I9">
        <f t="shared" si="5"/>
        <v>-1.8368461549919282</v>
      </c>
      <c r="J9">
        <f t="shared" si="6"/>
        <v>18.886419681954482</v>
      </c>
    </row>
    <row r="10" spans="1:10" x14ac:dyDescent="0.25">
      <c r="A10">
        <v>0.41520000000000001</v>
      </c>
      <c r="B10">
        <v>700.75293999999997</v>
      </c>
      <c r="C10" s="7">
        <f t="shared" si="0"/>
        <v>9.4730999999999312</v>
      </c>
      <c r="D10">
        <f t="shared" si="1"/>
        <v>19.572875470242451</v>
      </c>
      <c r="E10">
        <f t="shared" si="2"/>
        <v>2.793120706741873E-2</v>
      </c>
      <c r="F10" s="23">
        <f t="shared" si="3"/>
        <v>0.15883804148372749</v>
      </c>
      <c r="H10">
        <f t="shared" si="4"/>
        <v>-3.5780106823642495</v>
      </c>
      <c r="I10">
        <f t="shared" si="5"/>
        <v>-1.8398702029151766</v>
      </c>
      <c r="J10">
        <f t="shared" si="6"/>
        <v>18.883395634031235</v>
      </c>
    </row>
    <row r="11" spans="1:10" x14ac:dyDescent="0.25">
      <c r="A11">
        <v>0.46744999999999998</v>
      </c>
      <c r="B11">
        <v>701.69920000000002</v>
      </c>
      <c r="C11" s="7">
        <f t="shared" si="0"/>
        <v>10.419359999999983</v>
      </c>
      <c r="D11">
        <f t="shared" si="1"/>
        <v>17.403659233848604</v>
      </c>
      <c r="E11">
        <f t="shared" si="2"/>
        <v>2.4802164850478103E-2</v>
      </c>
      <c r="F11" s="23">
        <f t="shared" si="3"/>
        <v>0.15841944716841766</v>
      </c>
      <c r="H11">
        <f t="shared" si="4"/>
        <v>-3.6968243372629686</v>
      </c>
      <c r="I11">
        <f t="shared" si="5"/>
        <v>-1.842509034609852</v>
      </c>
      <c r="J11">
        <f t="shared" si="6"/>
        <v>18.88075680233656</v>
      </c>
    </row>
    <row r="12" spans="1:10" x14ac:dyDescent="0.25">
      <c r="A12">
        <v>0.52014000000000005</v>
      </c>
      <c r="B12">
        <v>702.57928000000004</v>
      </c>
      <c r="C12" s="7">
        <f t="shared" si="0"/>
        <v>11.299440000000004</v>
      </c>
      <c r="D12">
        <f t="shared" si="1"/>
        <v>17.556186689387641</v>
      </c>
      <c r="E12">
        <f t="shared" si="2"/>
        <v>2.498819306112705E-2</v>
      </c>
      <c r="F12" s="23">
        <f t="shared" si="3"/>
        <v>0.15803161236173988</v>
      </c>
      <c r="H12">
        <f t="shared" si="4"/>
        <v>-3.6893518432270245</v>
      </c>
      <c r="I12">
        <f t="shared" si="5"/>
        <v>-1.8449601877292916</v>
      </c>
      <c r="J12">
        <f t="shared" si="6"/>
        <v>18.878305649217118</v>
      </c>
    </row>
    <row r="13" spans="1:10" x14ac:dyDescent="0.25">
      <c r="A13">
        <v>0.57308000000000003</v>
      </c>
      <c r="B13">
        <v>703.55366000000004</v>
      </c>
      <c r="C13" s="7">
        <f t="shared" si="0"/>
        <v>12.273820000000001</v>
      </c>
      <c r="D13">
        <f t="shared" si="1"/>
        <v>18.750943396226308</v>
      </c>
      <c r="E13">
        <f t="shared" si="2"/>
        <v>2.6651760146093627E-2</v>
      </c>
      <c r="F13" s="23">
        <f t="shared" si="3"/>
        <v>0.15760388056975538</v>
      </c>
      <c r="H13">
        <f t="shared" si="4"/>
        <v>-3.6249000837935399</v>
      </c>
      <c r="I13">
        <f t="shared" si="5"/>
        <v>-1.8476704789569578</v>
      </c>
      <c r="J13">
        <f t="shared" si="6"/>
        <v>18.875595357989454</v>
      </c>
    </row>
    <row r="14" spans="1:10" x14ac:dyDescent="0.25">
      <c r="A14">
        <v>0.62348999999999999</v>
      </c>
      <c r="B14">
        <v>704.51719000000003</v>
      </c>
      <c r="C14" s="7">
        <f t="shared" si="0"/>
        <v>13.237349999999992</v>
      </c>
      <c r="D14">
        <f t="shared" si="1"/>
        <v>19.60661505981636</v>
      </c>
      <c r="E14">
        <f t="shared" si="2"/>
        <v>2.782986041804936E-2</v>
      </c>
      <c r="F14" s="23">
        <f t="shared" si="3"/>
        <v>0.1571826173751478</v>
      </c>
      <c r="H14">
        <f t="shared" si="4"/>
        <v>-3.5816457189779589</v>
      </c>
      <c r="I14">
        <f t="shared" si="5"/>
        <v>-1.8503469815950329</v>
      </c>
      <c r="J14">
        <f t="shared" si="6"/>
        <v>18.872918855351379</v>
      </c>
    </row>
    <row r="15" spans="1:10" x14ac:dyDescent="0.25">
      <c r="A15">
        <v>0.67254999999999998</v>
      </c>
      <c r="B15">
        <v>705.50392999999997</v>
      </c>
      <c r="C15" s="7">
        <f t="shared" si="0"/>
        <v>14.224089999999933</v>
      </c>
      <c r="D15">
        <f t="shared" si="1"/>
        <v>19.560905390648298</v>
      </c>
      <c r="E15">
        <f t="shared" si="2"/>
        <v>2.7726146600839347E-2</v>
      </c>
      <c r="F15" s="23">
        <f t="shared" si="3"/>
        <v>0.1567529549901048</v>
      </c>
      <c r="H15">
        <f t="shared" si="4"/>
        <v>-3.5853793903938409</v>
      </c>
      <c r="I15">
        <f t="shared" si="5"/>
        <v>-1.8530842480352825</v>
      </c>
      <c r="J15">
        <f t="shared" si="6"/>
        <v>18.87018158891113</v>
      </c>
    </row>
    <row r="16" spans="1:10" x14ac:dyDescent="0.25">
      <c r="A16">
        <v>0.72421999999999997</v>
      </c>
      <c r="B16">
        <v>706.48756000000003</v>
      </c>
      <c r="C16" s="7">
        <f t="shared" si="0"/>
        <v>15.207719999999995</v>
      </c>
      <c r="D16">
        <f t="shared" si="1"/>
        <v>19.01622044166567</v>
      </c>
      <c r="E16">
        <f t="shared" si="2"/>
        <v>2.6916567988353072E-2</v>
      </c>
      <c r="F16" s="23">
        <f t="shared" si="3"/>
        <v>0.15632639814395058</v>
      </c>
      <c r="H16">
        <f t="shared" si="4"/>
        <v>-3.6150132716215788</v>
      </c>
      <c r="I16">
        <f t="shared" si="5"/>
        <v>-1.855809161740525</v>
      </c>
      <c r="J16">
        <f t="shared" si="6"/>
        <v>18.867456675205887</v>
      </c>
    </row>
    <row r="17" spans="1:10" x14ac:dyDescent="0.25">
      <c r="A17">
        <v>0.77488999999999997</v>
      </c>
      <c r="B17">
        <v>707.45005000000003</v>
      </c>
      <c r="C17" s="7">
        <f t="shared" si="0"/>
        <v>16.170209999999997</v>
      </c>
      <c r="D17">
        <f t="shared" si="1"/>
        <v>18.711369972122611</v>
      </c>
      <c r="E17">
        <f t="shared" si="2"/>
        <v>2.6449033358782872E-2</v>
      </c>
      <c r="F17" s="23">
        <f t="shared" si="3"/>
        <v>0.15591069223647358</v>
      </c>
      <c r="H17">
        <f t="shared" si="4"/>
        <v>-3.6325356673273932</v>
      </c>
      <c r="I17">
        <f t="shared" si="5"/>
        <v>-1.8584719213287175</v>
      </c>
      <c r="J17">
        <f t="shared" si="6"/>
        <v>18.864793915617692</v>
      </c>
    </row>
    <row r="18" spans="1:10" x14ac:dyDescent="0.25">
      <c r="A18">
        <v>0.82465999999999995</v>
      </c>
      <c r="B18">
        <v>708.36693000000002</v>
      </c>
      <c r="C18" s="7">
        <f t="shared" si="0"/>
        <v>17.087089999999989</v>
      </c>
      <c r="D18">
        <f t="shared" si="1"/>
        <v>17.339846005774614</v>
      </c>
      <c r="E18">
        <f t="shared" si="2"/>
        <v>2.4478621560967865E-2</v>
      </c>
      <c r="F18" s="23">
        <f t="shared" si="3"/>
        <v>0.15551622611146995</v>
      </c>
      <c r="H18">
        <f t="shared" si="4"/>
        <v>-3.7099551317074031</v>
      </c>
      <c r="I18">
        <f t="shared" si="5"/>
        <v>-1.8610052048229906</v>
      </c>
      <c r="J18">
        <f t="shared" si="6"/>
        <v>18.862260632123419</v>
      </c>
    </row>
    <row r="19" spans="1:10" x14ac:dyDescent="0.25">
      <c r="A19">
        <v>0.87878999999999996</v>
      </c>
      <c r="B19">
        <v>709.25166000000002</v>
      </c>
      <c r="C19" s="7">
        <f t="shared" si="0"/>
        <v>17.97181999999998</v>
      </c>
      <c r="D19">
        <f t="shared" si="1"/>
        <v>16.885886749065882</v>
      </c>
      <c r="E19">
        <f t="shared" si="2"/>
        <v>2.3808032749709579E-2</v>
      </c>
      <c r="F19" s="23">
        <f t="shared" si="3"/>
        <v>0.15513700952490819</v>
      </c>
      <c r="H19">
        <f t="shared" si="4"/>
        <v>-3.7377322447565624</v>
      </c>
      <c r="I19">
        <f t="shared" si="5"/>
        <v>-1.8634466200823248</v>
      </c>
      <c r="J19">
        <f t="shared" si="6"/>
        <v>18.859819216864086</v>
      </c>
    </row>
    <row r="20" spans="1:10" x14ac:dyDescent="0.25">
      <c r="A20">
        <v>0.92903000000000002</v>
      </c>
      <c r="B20">
        <v>710.12931000000003</v>
      </c>
      <c r="C20" s="7">
        <f t="shared" si="0"/>
        <v>18.849469999999997</v>
      </c>
      <c r="D20">
        <f t="shared" si="1"/>
        <v>16.944936771880762</v>
      </c>
      <c r="E20">
        <f t="shared" si="2"/>
        <v>2.3861762263947057E-2</v>
      </c>
      <c r="F20" s="23">
        <f t="shared" si="3"/>
        <v>0.1547621966145161</v>
      </c>
      <c r="H20">
        <f t="shared" si="4"/>
        <v>-3.7354780065340281</v>
      </c>
      <c r="I20">
        <f t="shared" si="5"/>
        <v>-1.8658655555666819</v>
      </c>
      <c r="J20">
        <f t="shared" si="6"/>
        <v>18.857400281379729</v>
      </c>
    </row>
    <row r="21" spans="1:10" x14ac:dyDescent="0.25">
      <c r="A21">
        <v>0.97921999999999998</v>
      </c>
      <c r="B21">
        <v>710.95344</v>
      </c>
      <c r="C21" s="7">
        <f t="shared" si="0"/>
        <v>19.673599999999965</v>
      </c>
      <c r="D21">
        <f t="shared" si="1"/>
        <v>16.628851254845774</v>
      </c>
      <c r="E21">
        <f t="shared" si="2"/>
        <v>2.3389508115813848E-2</v>
      </c>
      <c r="F21" s="23">
        <f t="shared" si="3"/>
        <v>0.15441147562335372</v>
      </c>
      <c r="H21">
        <f t="shared" si="4"/>
        <v>-3.7554677282859341</v>
      </c>
      <c r="I21">
        <f t="shared" si="5"/>
        <v>-1.8681343201678999</v>
      </c>
      <c r="J21">
        <f t="shared" si="6"/>
        <v>18.85513151677851</v>
      </c>
    </row>
    <row r="22" spans="1:10" x14ac:dyDescent="0.25">
      <c r="A22">
        <v>1.02705</v>
      </c>
      <c r="B22">
        <v>711.75927000000001</v>
      </c>
      <c r="C22" s="7">
        <f t="shared" si="0"/>
        <v>20.479429999999979</v>
      </c>
      <c r="D22">
        <f t="shared" si="1"/>
        <v>16.70809637059298</v>
      </c>
      <c r="E22">
        <f t="shared" si="2"/>
        <v>2.3474364261659674E-2</v>
      </c>
      <c r="F22" s="23">
        <f t="shared" si="3"/>
        <v>0.15406969418696853</v>
      </c>
      <c r="H22">
        <f t="shared" si="4"/>
        <v>-3.7518463357599661</v>
      </c>
      <c r="I22">
        <f t="shared" si="5"/>
        <v>-1.8703502192871031</v>
      </c>
      <c r="J22">
        <f t="shared" si="6"/>
        <v>18.852915617659306</v>
      </c>
    </row>
    <row r="23" spans="1:10" x14ac:dyDescent="0.25">
      <c r="A23">
        <v>1.0759300000000001</v>
      </c>
      <c r="B23">
        <v>712.56928000000005</v>
      </c>
      <c r="C23" s="7">
        <f t="shared" si="0"/>
        <v>21.289440000000013</v>
      </c>
      <c r="D23">
        <f t="shared" si="1"/>
        <v>16.43931588708007</v>
      </c>
      <c r="E23">
        <f t="shared" si="2"/>
        <v>2.3070480791818684E-2</v>
      </c>
      <c r="F23" s="23">
        <f t="shared" si="3"/>
        <v>0.1537272823969498</v>
      </c>
      <c r="H23">
        <f t="shared" si="4"/>
        <v>-3.769201366449324</v>
      </c>
      <c r="I23">
        <f t="shared" si="5"/>
        <v>-1.8725751399804225</v>
      </c>
      <c r="J23">
        <f t="shared" si="6"/>
        <v>18.850690696965987</v>
      </c>
    </row>
    <row r="24" spans="1:10" x14ac:dyDescent="0.25">
      <c r="A24">
        <v>1.1241099999999999</v>
      </c>
      <c r="B24">
        <v>713.35487000000001</v>
      </c>
      <c r="C24" s="7">
        <f t="shared" si="0"/>
        <v>22.07502999999997</v>
      </c>
      <c r="D24">
        <f t="shared" si="1"/>
        <v>15.95425981250634</v>
      </c>
      <c r="E24">
        <f t="shared" si="2"/>
        <v>2.2365109545696857E-2</v>
      </c>
      <c r="F24" s="23">
        <f t="shared" si="3"/>
        <v>0.15339628296763988</v>
      </c>
      <c r="H24">
        <f t="shared" si="4"/>
        <v>-3.8002531440231664</v>
      </c>
      <c r="I24">
        <f t="shared" si="5"/>
        <v>-1.8747306213227395</v>
      </c>
      <c r="J24">
        <f t="shared" si="6"/>
        <v>18.84853521562367</v>
      </c>
    </row>
    <row r="25" spans="1:10" x14ac:dyDescent="0.25">
      <c r="A25">
        <v>1.173</v>
      </c>
      <c r="B25">
        <v>714.11796000000004</v>
      </c>
      <c r="C25" s="7">
        <f t="shared" si="0"/>
        <v>22.838120000000004</v>
      </c>
      <c r="D25">
        <f t="shared" si="1"/>
        <v>15.82887810919536</v>
      </c>
      <c r="E25">
        <f t="shared" si="2"/>
        <v>2.2165635085267088E-2</v>
      </c>
      <c r="F25" s="23">
        <f t="shared" si="3"/>
        <v>0.15307578632224603</v>
      </c>
      <c r="H25">
        <f t="shared" si="4"/>
        <v>-3.8092121585780894</v>
      </c>
      <c r="I25">
        <f t="shared" si="5"/>
        <v>-1.8768221447882876</v>
      </c>
      <c r="J25">
        <f t="shared" si="6"/>
        <v>18.846443692158122</v>
      </c>
    </row>
    <row r="26" spans="1:10" x14ac:dyDescent="0.25">
      <c r="A26">
        <v>1.2210000000000001</v>
      </c>
      <c r="B26">
        <v>714.88852999999995</v>
      </c>
      <c r="C26" s="7">
        <f t="shared" si="0"/>
        <v>23.60868999999991</v>
      </c>
      <c r="D26">
        <f t="shared" si="1"/>
        <v>15.589885339884427</v>
      </c>
      <c r="E26">
        <f t="shared" si="2"/>
        <v>2.1807435265305528E-2</v>
      </c>
      <c r="F26" s="23">
        <f t="shared" si="3"/>
        <v>0.15275316643504208</v>
      </c>
      <c r="H26">
        <f t="shared" si="4"/>
        <v>-3.825504300121445</v>
      </c>
      <c r="I26">
        <f t="shared" si="5"/>
        <v>-1.8789319516196421</v>
      </c>
      <c r="J26">
        <f t="shared" si="6"/>
        <v>18.844333885326769</v>
      </c>
    </row>
    <row r="27" spans="1:10" x14ac:dyDescent="0.25">
      <c r="A27">
        <v>1.27068</v>
      </c>
      <c r="B27">
        <v>715.64077999999995</v>
      </c>
      <c r="C27" s="7">
        <f t="shared" si="0"/>
        <v>24.360939999999914</v>
      </c>
      <c r="D27">
        <f t="shared" si="1"/>
        <v>14.857572718154808</v>
      </c>
      <c r="E27">
        <f t="shared" si="2"/>
        <v>2.0761215868881602E-2</v>
      </c>
      <c r="F27" s="23">
        <f t="shared" si="3"/>
        <v>0.15243919970722467</v>
      </c>
      <c r="H27">
        <f t="shared" si="4"/>
        <v>-3.8746686545342772</v>
      </c>
      <c r="I27">
        <f t="shared" si="5"/>
        <v>-1.880989452877265</v>
      </c>
      <c r="J27">
        <f t="shared" si="6"/>
        <v>18.842276384069145</v>
      </c>
    </row>
    <row r="28" spans="1:10" x14ac:dyDescent="0.25">
      <c r="A28">
        <v>1.3207</v>
      </c>
      <c r="B28">
        <v>716.36982999999998</v>
      </c>
      <c r="C28" s="7">
        <f t="shared" si="0"/>
        <v>25.089989999999943</v>
      </c>
      <c r="D28">
        <f t="shared" si="1"/>
        <v>13.787454741168702</v>
      </c>
      <c r="E28">
        <f t="shared" si="2"/>
        <v>1.9246280571543196E-2</v>
      </c>
      <c r="F28" s="23">
        <f t="shared" si="3"/>
        <v>0.15213583887554658</v>
      </c>
      <c r="H28">
        <f t="shared" si="4"/>
        <v>-3.9504374539798564</v>
      </c>
      <c r="I28">
        <f t="shared" si="5"/>
        <v>-1.8829814804144223</v>
      </c>
      <c r="J28">
        <f t="shared" si="6"/>
        <v>18.840284356531988</v>
      </c>
    </row>
    <row r="29" spans="1:10" x14ac:dyDescent="0.25">
      <c r="A29">
        <v>1.37287</v>
      </c>
      <c r="B29">
        <v>717.04971999999998</v>
      </c>
      <c r="C29" s="7">
        <f t="shared" si="0"/>
        <v>25.769879999999944</v>
      </c>
      <c r="D29">
        <f t="shared" si="1"/>
        <v>12.911751045053402</v>
      </c>
      <c r="E29">
        <f t="shared" si="2"/>
        <v>1.8006772312878668E-2</v>
      </c>
      <c r="F29" s="23">
        <f t="shared" si="3"/>
        <v>0.15185374914567454</v>
      </c>
      <c r="H29">
        <f t="shared" si="4"/>
        <v>-4.0170073522419738</v>
      </c>
      <c r="I29">
        <f t="shared" si="5"/>
        <v>-1.8848373979981667</v>
      </c>
      <c r="J29">
        <f t="shared" si="6"/>
        <v>18.838428438948245</v>
      </c>
    </row>
    <row r="30" spans="1:10" x14ac:dyDescent="0.25">
      <c r="A30">
        <v>1.42835</v>
      </c>
      <c r="B30">
        <v>717.75977999999998</v>
      </c>
      <c r="C30" s="7">
        <f t="shared" si="0"/>
        <v>26.479939999999942</v>
      </c>
      <c r="D30">
        <f t="shared" si="1"/>
        <v>13.21484157865512</v>
      </c>
      <c r="E30">
        <f t="shared" si="2"/>
        <v>1.8411231650030769E-2</v>
      </c>
      <c r="F30" s="23">
        <f t="shared" si="3"/>
        <v>0.15155997861958953</v>
      </c>
      <c r="H30">
        <f t="shared" si="4"/>
        <v>-3.9947943848325767</v>
      </c>
      <c r="I30">
        <f t="shared" si="5"/>
        <v>-1.8867738339006996</v>
      </c>
      <c r="J30">
        <f t="shared" si="6"/>
        <v>18.836492003045713</v>
      </c>
    </row>
    <row r="31" spans="1:10" x14ac:dyDescent="0.25">
      <c r="A31">
        <v>1.48081</v>
      </c>
      <c r="B31">
        <v>718.47613000000001</v>
      </c>
      <c r="C31" s="7">
        <f t="shared" si="0"/>
        <v>27.196289999999976</v>
      </c>
      <c r="D31">
        <f t="shared" si="1"/>
        <v>14.488063397721907</v>
      </c>
      <c r="E31">
        <f t="shared" si="2"/>
        <v>2.0164989194173935E-2</v>
      </c>
      <c r="F31" s="23">
        <f t="shared" si="3"/>
        <v>0.15126446888886483</v>
      </c>
      <c r="H31">
        <f t="shared" si="4"/>
        <v>-3.9038073865273217</v>
      </c>
      <c r="I31">
        <f t="shared" si="5"/>
        <v>-1.8887255245713714</v>
      </c>
      <c r="J31">
        <f t="shared" si="6"/>
        <v>18.83454031237504</v>
      </c>
    </row>
    <row r="32" spans="1:10" x14ac:dyDescent="0.25">
      <c r="A32">
        <v>1.5293000000000001</v>
      </c>
      <c r="B32">
        <v>719.22235000000001</v>
      </c>
      <c r="C32" s="7">
        <f t="shared" si="0"/>
        <v>27.94250999999997</v>
      </c>
      <c r="D32">
        <f t="shared" si="1"/>
        <v>14.752880008155289</v>
      </c>
      <c r="E32">
        <f t="shared" si="2"/>
        <v>2.0512265793958279E-2</v>
      </c>
      <c r="F32" s="23">
        <f t="shared" si="3"/>
        <v>0.15095755542854325</v>
      </c>
      <c r="H32">
        <f t="shared" si="4"/>
        <v>-3.8867322403540463</v>
      </c>
      <c r="I32">
        <f t="shared" si="5"/>
        <v>-1.890756571557574</v>
      </c>
      <c r="J32">
        <f t="shared" si="6"/>
        <v>18.832509265388836</v>
      </c>
    </row>
    <row r="33" spans="1:10" x14ac:dyDescent="0.25">
      <c r="A33">
        <v>1.5789</v>
      </c>
      <c r="B33">
        <v>719.92323999999996</v>
      </c>
      <c r="C33" s="7">
        <f t="shared" si="0"/>
        <v>28.643399999999929</v>
      </c>
      <c r="D33">
        <f t="shared" si="1"/>
        <v>13.685921625544417</v>
      </c>
      <c r="E33">
        <f t="shared" si="2"/>
        <v>1.9010251183924024E-2</v>
      </c>
      <c r="F33" s="23">
        <f t="shared" si="3"/>
        <v>0.15067013582425767</v>
      </c>
      <c r="H33">
        <f t="shared" si="4"/>
        <v>-3.9627769093169092</v>
      </c>
      <c r="I33">
        <f t="shared" si="5"/>
        <v>-1.8926623627008543</v>
      </c>
      <c r="J33">
        <f t="shared" si="6"/>
        <v>18.830603474245557</v>
      </c>
    </row>
    <row r="34" spans="1:10" x14ac:dyDescent="0.25">
      <c r="A34">
        <v>1.6326499999999999</v>
      </c>
      <c r="B34">
        <v>720.63679000000002</v>
      </c>
      <c r="C34" s="7">
        <f t="shared" si="0"/>
        <v>29.356949999999983</v>
      </c>
      <c r="D34">
        <f t="shared" si="1"/>
        <v>13.928802906805268</v>
      </c>
      <c r="E34">
        <f t="shared" si="2"/>
        <v>1.9328464907828628E-2</v>
      </c>
      <c r="F34" s="23">
        <f t="shared" si="3"/>
        <v>0.15037836718275194</v>
      </c>
      <c r="H34">
        <f t="shared" si="4"/>
        <v>-3.9461764039268887</v>
      </c>
      <c r="I34">
        <f t="shared" si="5"/>
        <v>-1.8946007130327391</v>
      </c>
      <c r="J34">
        <f t="shared" si="6"/>
        <v>18.828665123913673</v>
      </c>
    </row>
    <row r="35" spans="1:10" x14ac:dyDescent="0.25">
      <c r="A35">
        <v>1.6807300000000001</v>
      </c>
      <c r="B35">
        <v>721.34160999999995</v>
      </c>
      <c r="C35" s="7">
        <f t="shared" si="0"/>
        <v>30.06176999999991</v>
      </c>
      <c r="D35">
        <f t="shared" si="1"/>
        <v>13.837924275250407</v>
      </c>
      <c r="E35">
        <f t="shared" si="2"/>
        <v>1.9183593575380197E-2</v>
      </c>
      <c r="F35" s="23">
        <f t="shared" si="3"/>
        <v>0.15009099957144423</v>
      </c>
      <c r="H35">
        <f t="shared" si="4"/>
        <v>-3.9536998665250143</v>
      </c>
      <c r="I35">
        <f t="shared" si="5"/>
        <v>-1.8965135050223501</v>
      </c>
      <c r="J35">
        <f t="shared" si="6"/>
        <v>18.826752331924062</v>
      </c>
    </row>
    <row r="36" spans="1:10" x14ac:dyDescent="0.25">
      <c r="A36">
        <v>1.7295799999999999</v>
      </c>
      <c r="B36">
        <v>721.97810000000004</v>
      </c>
      <c r="C36" s="7">
        <f t="shared" si="0"/>
        <v>30.698260000000005</v>
      </c>
      <c r="D36">
        <f t="shared" si="1"/>
        <v>12.434987468672157</v>
      </c>
      <c r="E36">
        <f t="shared" si="2"/>
        <v>1.7223496763505923E-2</v>
      </c>
      <c r="F36" s="23">
        <f t="shared" si="3"/>
        <v>0.14983219864807654</v>
      </c>
      <c r="H36">
        <f t="shared" si="4"/>
        <v>-4.0614807365144658</v>
      </c>
      <c r="I36">
        <f t="shared" si="5"/>
        <v>-1.8982392867500508</v>
      </c>
      <c r="J36">
        <f t="shared" si="6"/>
        <v>18.825026550196359</v>
      </c>
    </row>
    <row r="37" spans="1:10" x14ac:dyDescent="0.25">
      <c r="A37">
        <v>1.7804800000000001</v>
      </c>
      <c r="B37">
        <v>722.58199999999999</v>
      </c>
      <c r="C37" s="7">
        <f t="shared" si="0"/>
        <v>31.302159999999958</v>
      </c>
      <c r="D37">
        <f t="shared" si="1"/>
        <v>11.657983925631095</v>
      </c>
      <c r="E37">
        <f t="shared" si="2"/>
        <v>1.6133786789085662E-2</v>
      </c>
      <c r="F37" s="23">
        <f t="shared" si="3"/>
        <v>0.14958726747189405</v>
      </c>
      <c r="H37">
        <f t="shared" si="4"/>
        <v>-4.1268396475611402</v>
      </c>
      <c r="I37">
        <f t="shared" si="5"/>
        <v>-1.8998753275458544</v>
      </c>
      <c r="J37">
        <f t="shared" si="6"/>
        <v>18.823390509400557</v>
      </c>
    </row>
    <row r="38" spans="1:10" x14ac:dyDescent="0.25">
      <c r="A38">
        <v>1.8328500000000001</v>
      </c>
      <c r="B38">
        <v>723.18201999999997</v>
      </c>
      <c r="C38" s="7">
        <f t="shared" si="0"/>
        <v>31.90217999999993</v>
      </c>
      <c r="D38">
        <f t="shared" si="1"/>
        <v>11.609770282058411</v>
      </c>
      <c r="E38">
        <f t="shared" si="2"/>
        <v>1.605373192499782E-2</v>
      </c>
      <c r="F38" s="23">
        <f t="shared" si="3"/>
        <v>0.1493445043790525</v>
      </c>
      <c r="H38">
        <f t="shared" si="4"/>
        <v>-4.1318139377429404</v>
      </c>
      <c r="I38">
        <f t="shared" si="5"/>
        <v>-1.9014995319233725</v>
      </c>
      <c r="J38">
        <f t="shared" si="6"/>
        <v>18.82176630502304</v>
      </c>
    </row>
    <row r="39" spans="1:10" x14ac:dyDescent="0.25">
      <c r="A39">
        <v>1.88365</v>
      </c>
      <c r="B39">
        <v>723.77977999999996</v>
      </c>
      <c r="C39" s="7">
        <f t="shared" si="0"/>
        <v>32.499939999999924</v>
      </c>
      <c r="D39">
        <f t="shared" si="1"/>
        <v>11.494614003591105</v>
      </c>
      <c r="E39">
        <f t="shared" si="2"/>
        <v>1.5881369335284699E-2</v>
      </c>
      <c r="F39" s="23">
        <f t="shared" si="3"/>
        <v>0.14910324291507651</v>
      </c>
      <c r="H39">
        <f t="shared" si="4"/>
        <v>-4.1426085966991</v>
      </c>
      <c r="I39">
        <f t="shared" si="5"/>
        <v>-1.9031163075145265</v>
      </c>
      <c r="J39">
        <f t="shared" si="6"/>
        <v>18.820149529431884</v>
      </c>
    </row>
    <row r="40" spans="1:10" x14ac:dyDescent="0.25">
      <c r="A40">
        <v>1.9331100000000001</v>
      </c>
      <c r="B40">
        <v>724.33447000000001</v>
      </c>
      <c r="C40" s="7">
        <f t="shared" si="0"/>
        <v>33.054629999999975</v>
      </c>
      <c r="D40">
        <f t="shared" si="1"/>
        <v>10.970926095354182</v>
      </c>
      <c r="E40">
        <f t="shared" si="2"/>
        <v>1.5146215663813682E-2</v>
      </c>
      <c r="F40" s="23">
        <f t="shared" si="3"/>
        <v>0.14887988756222928</v>
      </c>
      <c r="H40">
        <f t="shared" si="4"/>
        <v>-4.1900045693971828</v>
      </c>
      <c r="I40">
        <f t="shared" si="5"/>
        <v>-1.9046154218725719</v>
      </c>
      <c r="J40">
        <f t="shared" si="6"/>
        <v>18.81865041507384</v>
      </c>
    </row>
    <row r="41" spans="1:10" x14ac:dyDescent="0.25">
      <c r="A41">
        <v>1.9820199999999999</v>
      </c>
      <c r="B41">
        <v>724.85898999999995</v>
      </c>
      <c r="C41" s="7">
        <f t="shared" si="0"/>
        <v>33.579149999999913</v>
      </c>
      <c r="D41">
        <f t="shared" si="1"/>
        <v>10.596749924766442</v>
      </c>
      <c r="E41">
        <f t="shared" si="2"/>
        <v>1.4619050147624496E-2</v>
      </c>
      <c r="F41" s="23">
        <f t="shared" si="3"/>
        <v>0.14866914209928933</v>
      </c>
      <c r="H41">
        <f t="shared" si="4"/>
        <v>-4.2254297961538354</v>
      </c>
      <c r="I41">
        <f t="shared" si="5"/>
        <v>-1.9060319648767265</v>
      </c>
      <c r="J41">
        <f t="shared" si="6"/>
        <v>18.817233872069686</v>
      </c>
    </row>
    <row r="42" spans="1:10" x14ac:dyDescent="0.25">
      <c r="A42">
        <v>2.0327999999999999</v>
      </c>
      <c r="B42">
        <v>725.39085999999998</v>
      </c>
      <c r="C42" s="7">
        <f t="shared" si="0"/>
        <v>34.11101999999994</v>
      </c>
      <c r="D42">
        <f t="shared" si="1"/>
        <v>10.524202258223376</v>
      </c>
      <c r="E42">
        <f t="shared" si="2"/>
        <v>1.4508319360714547E-2</v>
      </c>
      <c r="F42" s="23">
        <f t="shared" si="3"/>
        <v>0.14845590017190044</v>
      </c>
      <c r="H42">
        <f t="shared" si="4"/>
        <v>-4.2330330450718483</v>
      </c>
      <c r="I42">
        <f t="shared" si="5"/>
        <v>-1.9074673333826624</v>
      </c>
      <c r="J42">
        <f t="shared" si="6"/>
        <v>18.815798503563748</v>
      </c>
    </row>
    <row r="43" spans="1:10" x14ac:dyDescent="0.25">
      <c r="A43">
        <v>2.0838700000000001</v>
      </c>
      <c r="B43">
        <v>725.93088</v>
      </c>
      <c r="C43" s="7">
        <f t="shared" si="0"/>
        <v>34.651039999999966</v>
      </c>
      <c r="D43">
        <f t="shared" si="1"/>
        <v>11.273316708230146</v>
      </c>
      <c r="E43">
        <f t="shared" si="2"/>
        <v>1.5529462954145368E-2</v>
      </c>
      <c r="F43" s="23">
        <f t="shared" si="3"/>
        <v>0.14823985979916365</v>
      </c>
      <c r="H43">
        <f t="shared" si="4"/>
        <v>-4.1650162236078057</v>
      </c>
      <c r="I43">
        <f t="shared" si="5"/>
        <v>-1.9089236427747482</v>
      </c>
      <c r="J43">
        <f t="shared" si="6"/>
        <v>18.814342194171662</v>
      </c>
    </row>
    <row r="44" spans="1:10" x14ac:dyDescent="0.25">
      <c r="A44">
        <v>2.1330499999999999</v>
      </c>
      <c r="B44">
        <v>726.52101000000005</v>
      </c>
      <c r="C44" s="7">
        <f t="shared" si="0"/>
        <v>35.241170000000011</v>
      </c>
      <c r="D44">
        <f t="shared" si="1"/>
        <v>11.908445633164813</v>
      </c>
      <c r="E44">
        <f t="shared" si="2"/>
        <v>1.6391054724163877E-2</v>
      </c>
      <c r="F44" s="23">
        <f t="shared" si="3"/>
        <v>0.14800431132796851</v>
      </c>
      <c r="H44">
        <f t="shared" si="4"/>
        <v>-4.111019536609029</v>
      </c>
      <c r="I44">
        <f t="shared" si="5"/>
        <v>-1.9105138750479276</v>
      </c>
      <c r="J44">
        <f t="shared" si="6"/>
        <v>18.812751961898485</v>
      </c>
    </row>
    <row r="45" spans="1:10" x14ac:dyDescent="0.25">
      <c r="A45">
        <v>2.1810800000000001</v>
      </c>
      <c r="B45">
        <v>727.08849999999995</v>
      </c>
      <c r="C45" s="7">
        <f t="shared" si="0"/>
        <v>35.808659999999918</v>
      </c>
      <c r="D45">
        <f t="shared" si="1"/>
        <v>11.694550324507738</v>
      </c>
      <c r="E45">
        <f t="shared" si="2"/>
        <v>1.6084080994965177E-2</v>
      </c>
      <c r="F45" s="23">
        <f t="shared" si="3"/>
        <v>0.14777832874933575</v>
      </c>
      <c r="H45">
        <f t="shared" si="4"/>
        <v>-4.1299252542121403</v>
      </c>
      <c r="I45">
        <f t="shared" si="5"/>
        <v>-1.9120419067305434</v>
      </c>
      <c r="J45">
        <f t="shared" si="6"/>
        <v>18.811223930215867</v>
      </c>
    </row>
    <row r="46" spans="1:10" x14ac:dyDescent="0.25">
      <c r="A46">
        <v>2.2301199999999999</v>
      </c>
      <c r="B46">
        <v>727.65620000000001</v>
      </c>
      <c r="C46" s="7">
        <f t="shared" si="0"/>
        <v>36.376359999999977</v>
      </c>
      <c r="D46">
        <f t="shared" si="1"/>
        <v>10.982114308553653</v>
      </c>
      <c r="E46">
        <f t="shared" si="2"/>
        <v>1.5092449303055004E-2</v>
      </c>
      <c r="F46" s="23">
        <f t="shared" si="3"/>
        <v>0.14755278008806011</v>
      </c>
      <c r="H46">
        <f t="shared" si="4"/>
        <v>-4.1935607063813292</v>
      </c>
      <c r="I46">
        <f t="shared" si="5"/>
        <v>-1.9135693361030517</v>
      </c>
      <c r="J46">
        <f t="shared" si="6"/>
        <v>18.809696500843359</v>
      </c>
    </row>
    <row r="47" spans="1:10" x14ac:dyDescent="0.25">
      <c r="A47">
        <v>2.2811599999999999</v>
      </c>
      <c r="B47">
        <v>728.18759</v>
      </c>
      <c r="C47" s="7">
        <f t="shared" si="0"/>
        <v>36.907749999999965</v>
      </c>
      <c r="D47">
        <f t="shared" si="1"/>
        <v>10.669413183279852</v>
      </c>
      <c r="E47">
        <f t="shared" si="2"/>
        <v>1.4652011830193167E-2</v>
      </c>
      <c r="F47" s="23">
        <f t="shared" si="3"/>
        <v>0.14734212511690342</v>
      </c>
      <c r="H47">
        <f t="shared" si="4"/>
        <v>-4.2231776266544037</v>
      </c>
      <c r="I47">
        <f t="shared" si="5"/>
        <v>-1.914998014613732</v>
      </c>
      <c r="J47">
        <f t="shared" si="6"/>
        <v>18.808267822332677</v>
      </c>
    </row>
    <row r="48" spans="1:10" x14ac:dyDescent="0.25">
      <c r="A48">
        <v>2.3296399999999999</v>
      </c>
      <c r="B48">
        <v>728.71802000000002</v>
      </c>
      <c r="C48" s="7">
        <f t="shared" si="0"/>
        <v>37.438179999999988</v>
      </c>
      <c r="D48">
        <f t="shared" si="1"/>
        <v>10.877924720244128</v>
      </c>
      <c r="E48">
        <f t="shared" si="2"/>
        <v>1.4927481442333657E-2</v>
      </c>
      <c r="F48" s="23">
        <f t="shared" si="3"/>
        <v>0.14713230035641806</v>
      </c>
      <c r="H48">
        <f t="shared" si="4"/>
        <v>-4.20455137273039</v>
      </c>
      <c r="I48">
        <f t="shared" si="5"/>
        <v>-1.9164230945381322</v>
      </c>
      <c r="J48">
        <f t="shared" si="6"/>
        <v>18.806842742408278</v>
      </c>
    </row>
    <row r="49" spans="1:10" x14ac:dyDescent="0.25">
      <c r="A49">
        <v>2.3794599999999999</v>
      </c>
      <c r="B49">
        <v>729.25689</v>
      </c>
      <c r="C49" s="7">
        <f t="shared" si="0"/>
        <v>37.977049999999963</v>
      </c>
      <c r="D49">
        <f t="shared" si="1"/>
        <v>10.909146403500138</v>
      </c>
      <c r="E49">
        <f t="shared" si="2"/>
        <v>1.495926408525278E-2</v>
      </c>
      <c r="F49" s="23">
        <f t="shared" si="3"/>
        <v>0.14691959564446577</v>
      </c>
      <c r="H49">
        <f t="shared" si="4"/>
        <v>-4.2024244998080276</v>
      </c>
      <c r="I49">
        <f t="shared" si="5"/>
        <v>-1.9178698102501821</v>
      </c>
      <c r="J49">
        <f t="shared" si="6"/>
        <v>18.805396026696229</v>
      </c>
    </row>
    <row r="50" spans="1:10" x14ac:dyDescent="0.25">
      <c r="A50">
        <v>2.4279299999999999</v>
      </c>
      <c r="B50">
        <v>729.79028000000005</v>
      </c>
      <c r="C50" s="7">
        <f t="shared" si="0"/>
        <v>38.510440000000017</v>
      </c>
      <c r="D50">
        <f t="shared" si="1"/>
        <v>10.953389390636882</v>
      </c>
      <c r="E50">
        <f t="shared" si="2"/>
        <v>1.5008954888570018E-2</v>
      </c>
      <c r="F50" s="23">
        <f t="shared" si="3"/>
        <v>0.14670950800562182</v>
      </c>
      <c r="H50">
        <f t="shared" si="4"/>
        <v>-4.1991082634377666</v>
      </c>
      <c r="I50">
        <f t="shared" si="5"/>
        <v>-1.9193007833525197</v>
      </c>
      <c r="J50">
        <f t="shared" si="6"/>
        <v>18.803965053593892</v>
      </c>
    </row>
    <row r="51" spans="1:10" x14ac:dyDescent="0.25">
      <c r="A51">
        <v>2.4757899999999999</v>
      </c>
      <c r="B51">
        <v>730.31203000000005</v>
      </c>
      <c r="C51" s="7">
        <f t="shared" si="0"/>
        <v>39.032190000000014</v>
      </c>
      <c r="D51">
        <f t="shared" si="1"/>
        <v>10.335422542566658</v>
      </c>
      <c r="E51">
        <f t="shared" si="2"/>
        <v>1.4152063937063527E-2</v>
      </c>
      <c r="F51" s="23">
        <f t="shared" si="3"/>
        <v>0.14650444078808783</v>
      </c>
      <c r="H51">
        <f t="shared" si="4"/>
        <v>-4.2578948042530378</v>
      </c>
      <c r="I51">
        <f t="shared" si="5"/>
        <v>-1.9206995384377565</v>
      </c>
      <c r="J51">
        <f t="shared" si="6"/>
        <v>18.802566298508655</v>
      </c>
    </row>
    <row r="52" spans="1:10" x14ac:dyDescent="0.25">
      <c r="A52">
        <v>2.52366</v>
      </c>
      <c r="B52">
        <v>730.77968999999996</v>
      </c>
      <c r="C52" s="7">
        <f t="shared" si="0"/>
        <v>39.499849999999924</v>
      </c>
      <c r="D52">
        <f t="shared" si="1"/>
        <v>9.1068384951153636</v>
      </c>
      <c r="E52">
        <f t="shared" si="2"/>
        <v>1.2461811158319637E-2</v>
      </c>
      <c r="F52" s="23">
        <f t="shared" si="3"/>
        <v>0.14632099820408642</v>
      </c>
      <c r="H52">
        <f t="shared" si="4"/>
        <v>-4.3850864183756881</v>
      </c>
      <c r="I52">
        <f t="shared" si="5"/>
        <v>-1.9219524528609706</v>
      </c>
      <c r="J52">
        <f t="shared" si="6"/>
        <v>18.801313384085439</v>
      </c>
    </row>
    <row r="53" spans="1:10" x14ac:dyDescent="0.25">
      <c r="A53">
        <v>2.5720100000000001</v>
      </c>
      <c r="B53">
        <v>731.18829000000005</v>
      </c>
      <c r="C53" s="7">
        <f t="shared" si="0"/>
        <v>39.908450000000016</v>
      </c>
      <c r="D53">
        <f t="shared" si="1"/>
        <v>8.692653519976119</v>
      </c>
      <c r="E53">
        <f t="shared" si="2"/>
        <v>1.1888392687437757E-2</v>
      </c>
      <c r="F53" s="23">
        <f t="shared" si="3"/>
        <v>0.14616100419670169</v>
      </c>
      <c r="H53">
        <f t="shared" si="4"/>
        <v>-4.4321927592981014</v>
      </c>
      <c r="I53">
        <f t="shared" si="5"/>
        <v>-1.9230464964057354</v>
      </c>
      <c r="J53">
        <f t="shared" si="6"/>
        <v>18.800219340540675</v>
      </c>
    </row>
    <row r="54" spans="1:10" x14ac:dyDescent="0.25">
      <c r="A54">
        <v>2.6215299999999999</v>
      </c>
      <c r="B54">
        <v>731.63044000000002</v>
      </c>
      <c r="C54" s="7">
        <f t="shared" si="0"/>
        <v>40.350599999999986</v>
      </c>
      <c r="D54">
        <f t="shared" si="1"/>
        <v>9.5292279782297022</v>
      </c>
      <c r="E54">
        <f t="shared" si="2"/>
        <v>1.3024646675758462E-2</v>
      </c>
      <c r="F54" s="23">
        <f t="shared" si="3"/>
        <v>0.14598816862832029</v>
      </c>
      <c r="H54">
        <f t="shared" si="4"/>
        <v>-4.3409118183318709</v>
      </c>
      <c r="I54">
        <f t="shared" si="5"/>
        <v>-1.9242296973497857</v>
      </c>
      <c r="J54">
        <f t="shared" si="6"/>
        <v>18.799036139596627</v>
      </c>
    </row>
    <row r="55" spans="1:10" x14ac:dyDescent="0.25">
      <c r="A55">
        <v>2.67123</v>
      </c>
      <c r="B55">
        <v>732.13378</v>
      </c>
      <c r="C55" s="7">
        <f t="shared" si="0"/>
        <v>40.853939999999966</v>
      </c>
      <c r="D55">
        <f t="shared" si="1"/>
        <v>9.7942491363539403</v>
      </c>
      <c r="E55">
        <f t="shared" si="2"/>
        <v>1.3377676872598257E-2</v>
      </c>
      <c r="F55" s="23">
        <f t="shared" si="3"/>
        <v>0.14579178694965397</v>
      </c>
      <c r="H55">
        <f t="shared" si="4"/>
        <v>-4.3141678662180603</v>
      </c>
      <c r="I55">
        <f t="shared" si="5"/>
        <v>-1.9255757919293837</v>
      </c>
      <c r="J55">
        <f t="shared" si="6"/>
        <v>18.797690045017028</v>
      </c>
    </row>
    <row r="56" spans="1:10" x14ac:dyDescent="0.25">
      <c r="A56">
        <v>2.7199499999999999</v>
      </c>
      <c r="B56">
        <v>732.59438999999998</v>
      </c>
      <c r="C56" s="7">
        <f t="shared" si="0"/>
        <v>41.31454999999994</v>
      </c>
      <c r="D56">
        <f t="shared" si="1"/>
        <v>9.37704918032812</v>
      </c>
      <c r="E56">
        <f t="shared" si="2"/>
        <v>1.2799782947188717E-2</v>
      </c>
      <c r="F56" s="23">
        <f t="shared" si="3"/>
        <v>0.14561242375677844</v>
      </c>
      <c r="H56">
        <f t="shared" si="4"/>
        <v>-4.3583270654512232</v>
      </c>
      <c r="I56">
        <f t="shared" si="5"/>
        <v>-1.9268068188599263</v>
      </c>
      <c r="J56">
        <f t="shared" si="6"/>
        <v>18.796459018086484</v>
      </c>
    </row>
    <row r="57" spans="1:10" x14ac:dyDescent="0.25">
      <c r="A57">
        <v>2.7694399999999999</v>
      </c>
      <c r="B57">
        <v>733.05470000000003</v>
      </c>
      <c r="C57" s="7">
        <f t="shared" si="0"/>
        <v>41.77485999999999</v>
      </c>
      <c r="D57">
        <f t="shared" si="1"/>
        <v>9.3970215783611977</v>
      </c>
      <c r="E57">
        <f t="shared" si="2"/>
        <v>1.2818990968015344E-2</v>
      </c>
      <c r="F57" s="23">
        <f t="shared" si="3"/>
        <v>0.14543350790842294</v>
      </c>
      <c r="H57">
        <f t="shared" si="4"/>
        <v>-4.3568275382303314</v>
      </c>
      <c r="I57">
        <f t="shared" si="5"/>
        <v>-1.9280362871426071</v>
      </c>
      <c r="J57">
        <f t="shared" si="6"/>
        <v>18.795229549803803</v>
      </c>
    </row>
    <row r="58" spans="1:10" x14ac:dyDescent="0.25">
      <c r="A58">
        <v>2.8186599999999999</v>
      </c>
      <c r="B58">
        <v>733.52197000000001</v>
      </c>
      <c r="C58" s="7">
        <f t="shared" si="0"/>
        <v>42.242129999999975</v>
      </c>
      <c r="D58">
        <f t="shared" si="1"/>
        <v>9.2689058928747912</v>
      </c>
      <c r="E58">
        <f t="shared" si="2"/>
        <v>1.2636166702511708E-2</v>
      </c>
      <c r="F58" s="23">
        <f t="shared" si="3"/>
        <v>0.14525222392149734</v>
      </c>
      <c r="H58">
        <f t="shared" si="4"/>
        <v>-4.3711922034645765</v>
      </c>
      <c r="I58">
        <f t="shared" si="5"/>
        <v>-1.9292835723759525</v>
      </c>
      <c r="J58">
        <f t="shared" si="6"/>
        <v>18.79398226457046</v>
      </c>
    </row>
    <row r="59" spans="1:10" x14ac:dyDescent="0.25">
      <c r="A59">
        <v>2.8700700000000001</v>
      </c>
      <c r="B59">
        <v>733.98743000000002</v>
      </c>
      <c r="C59" s="7">
        <f t="shared" si="0"/>
        <v>42.707589999999982</v>
      </c>
      <c r="D59">
        <f t="shared" si="1"/>
        <v>9.1095494801689387</v>
      </c>
      <c r="E59">
        <f t="shared" si="2"/>
        <v>1.2411042897790414E-2</v>
      </c>
      <c r="F59" s="23">
        <f t="shared" si="3"/>
        <v>0.14507197898480126</v>
      </c>
      <c r="H59">
        <f t="shared" si="4"/>
        <v>-4.3891686464076898</v>
      </c>
      <c r="I59">
        <f t="shared" si="5"/>
        <v>-1.9305252529389214</v>
      </c>
      <c r="J59">
        <f t="shared" si="6"/>
        <v>18.79274058400749</v>
      </c>
    </row>
    <row r="60" spans="1:10" x14ac:dyDescent="0.25">
      <c r="A60">
        <v>2.9225400000000001</v>
      </c>
      <c r="B60">
        <v>734.46826999999996</v>
      </c>
      <c r="C60" s="7">
        <f t="shared" si="0"/>
        <v>43.188429999999926</v>
      </c>
      <c r="D60">
        <f t="shared" si="1"/>
        <v>9.426385681293592</v>
      </c>
      <c r="E60">
        <f t="shared" si="2"/>
        <v>1.283429940587303E-2</v>
      </c>
      <c r="F60" s="23">
        <f t="shared" si="3"/>
        <v>0.14488613043098775</v>
      </c>
      <c r="H60">
        <f t="shared" si="4"/>
        <v>-4.3556340508100666</v>
      </c>
      <c r="I60">
        <f t="shared" si="5"/>
        <v>-1.9318071524494258</v>
      </c>
      <c r="J60">
        <f t="shared" si="6"/>
        <v>18.791458684496984</v>
      </c>
    </row>
    <row r="61" spans="1:10" x14ac:dyDescent="0.25">
      <c r="A61">
        <v>2.9739900000000001</v>
      </c>
      <c r="B61">
        <v>734.96702000000005</v>
      </c>
      <c r="C61" s="7">
        <f t="shared" si="0"/>
        <v>43.687180000000012</v>
      </c>
      <c r="D61">
        <f t="shared" si="1"/>
        <v>10.051092005138758</v>
      </c>
      <c r="E61">
        <f t="shared" si="2"/>
        <v>1.3675568742035196E-2</v>
      </c>
      <c r="F61" s="23">
        <f t="shared" si="3"/>
        <v>0.14469373665364499</v>
      </c>
      <c r="H61">
        <f t="shared" si="4"/>
        <v>-4.292144341627762</v>
      </c>
      <c r="I61">
        <f t="shared" si="5"/>
        <v>-1.9331359313288974</v>
      </c>
      <c r="J61">
        <f t="shared" si="6"/>
        <v>18.790129905617512</v>
      </c>
    </row>
    <row r="62" spans="1:10" x14ac:dyDescent="0.25">
      <c r="A62">
        <v>3.02373</v>
      </c>
      <c r="B62">
        <v>735.48533999999995</v>
      </c>
      <c r="C62" s="7">
        <f t="shared" si="0"/>
        <v>44.205499999999915</v>
      </c>
      <c r="D62">
        <f t="shared" si="1"/>
        <v>10.711534521614398</v>
      </c>
      <c r="E62">
        <f t="shared" si="2"/>
        <v>1.4563899426757301E-2</v>
      </c>
      <c r="F62" s="23">
        <f t="shared" si="3"/>
        <v>0.14449419955982926</v>
      </c>
      <c r="H62">
        <f t="shared" si="4"/>
        <v>-4.2292094542985819</v>
      </c>
      <c r="I62">
        <f t="shared" si="5"/>
        <v>-1.9345159136898087</v>
      </c>
      <c r="J62">
        <f t="shared" si="6"/>
        <v>18.788749923256603</v>
      </c>
    </row>
    <row r="63" spans="1:10" x14ac:dyDescent="0.25">
      <c r="A63">
        <v>3.0716100000000002</v>
      </c>
      <c r="B63">
        <v>736.01268000000005</v>
      </c>
      <c r="C63" s="7">
        <f t="shared" si="0"/>
        <v>44.73284000000001</v>
      </c>
      <c r="D63">
        <f t="shared" si="1"/>
        <v>10.673772204806665</v>
      </c>
      <c r="E63">
        <f t="shared" si="2"/>
        <v>1.4502158040003692E-2</v>
      </c>
      <c r="F63" s="23">
        <f t="shared" si="3"/>
        <v>0.1442916134024784</v>
      </c>
      <c r="H63">
        <f t="shared" si="4"/>
        <v>-4.2334578102846629</v>
      </c>
      <c r="I63">
        <f t="shared" si="5"/>
        <v>-1.9359189340702407</v>
      </c>
      <c r="J63">
        <f t="shared" si="6"/>
        <v>18.78734690287617</v>
      </c>
    </row>
    <row r="64" spans="1:10" x14ac:dyDescent="0.25">
      <c r="A64">
        <v>3.1194299999999999</v>
      </c>
      <c r="B64">
        <v>736.50681999999995</v>
      </c>
      <c r="C64" s="7">
        <f t="shared" si="0"/>
        <v>45.226979999999912</v>
      </c>
      <c r="D64">
        <f t="shared" si="1"/>
        <v>9.576931106471644</v>
      </c>
      <c r="E64">
        <f t="shared" si="2"/>
        <v>1.3003180481711826E-2</v>
      </c>
      <c r="F64" s="23">
        <f t="shared" si="3"/>
        <v>0.14410216803205089</v>
      </c>
      <c r="H64">
        <f t="shared" si="4"/>
        <v>-4.3425612990037568</v>
      </c>
      <c r="I64">
        <f t="shared" si="5"/>
        <v>-1.9372327307598554</v>
      </c>
      <c r="J64">
        <f t="shared" si="6"/>
        <v>18.786033106186554</v>
      </c>
    </row>
    <row r="65" spans="1:10" x14ac:dyDescent="0.25">
      <c r="A65">
        <v>3.1674099999999998</v>
      </c>
      <c r="B65">
        <v>736.93015000000003</v>
      </c>
      <c r="C65" s="7">
        <f t="shared" si="0"/>
        <v>45.65030999999999</v>
      </c>
      <c r="D65">
        <f t="shared" si="1"/>
        <v>8.6689533312552918</v>
      </c>
      <c r="E65">
        <f t="shared" si="2"/>
        <v>1.1763602467961572E-2</v>
      </c>
      <c r="F65" s="23">
        <f t="shared" si="3"/>
        <v>0.14394016670004328</v>
      </c>
      <c r="H65">
        <f t="shared" si="4"/>
        <v>-4.4427450511121611</v>
      </c>
      <c r="I65">
        <f t="shared" si="5"/>
        <v>-1.9383575747814095</v>
      </c>
      <c r="J65">
        <f t="shared" si="6"/>
        <v>18.784908262165001</v>
      </c>
    </row>
    <row r="66" spans="1:10" x14ac:dyDescent="0.25">
      <c r="A66">
        <v>3.2156400000000001</v>
      </c>
      <c r="B66">
        <v>737.34086000000002</v>
      </c>
      <c r="C66" s="7">
        <f t="shared" si="0"/>
        <v>46.061019999999985</v>
      </c>
      <c r="D66">
        <f t="shared" si="1"/>
        <v>8.3009670416422079</v>
      </c>
      <c r="E66">
        <f t="shared" si="2"/>
        <v>1.1257977811838894E-2</v>
      </c>
      <c r="F66" s="23">
        <f t="shared" si="3"/>
        <v>0.14378325582258653</v>
      </c>
      <c r="H66">
        <f t="shared" si="4"/>
        <v>-4.4866782628217177</v>
      </c>
      <c r="I66">
        <f t="shared" si="5"/>
        <v>-1.9394482812079954</v>
      </c>
      <c r="J66">
        <f t="shared" si="6"/>
        <v>18.783817555738416</v>
      </c>
    </row>
    <row r="67" spans="1:10" x14ac:dyDescent="0.25">
      <c r="A67">
        <v>3.2687499999999998</v>
      </c>
      <c r="B67">
        <v>737.77137000000005</v>
      </c>
      <c r="C67" s="7">
        <f t="shared" ref="C67:C100" si="7">B67-$B$2</f>
        <v>46.491530000000012</v>
      </c>
      <c r="D67">
        <f t="shared" si="1"/>
        <v>8.0398186477423916</v>
      </c>
      <c r="E67">
        <f t="shared" si="2"/>
        <v>1.0897439199548217E-2</v>
      </c>
      <c r="F67" s="23">
        <f t="shared" si="3"/>
        <v>0.14361905570847369</v>
      </c>
      <c r="H67">
        <f t="shared" si="4"/>
        <v>-4.5192274531700471</v>
      </c>
      <c r="I67">
        <f t="shared" si="5"/>
        <v>-1.9405909312521354</v>
      </c>
      <c r="J67">
        <f t="shared" si="6"/>
        <v>18.782674905694275</v>
      </c>
    </row>
    <row r="68" spans="1:10" x14ac:dyDescent="0.25">
      <c r="A68">
        <v>3.3170999999999999</v>
      </c>
      <c r="B68">
        <v>738.15657999999996</v>
      </c>
      <c r="C68" s="7">
        <f t="shared" si="7"/>
        <v>46.876739999999927</v>
      </c>
      <c r="D68">
        <f t="shared" ref="D68:D100" si="8">(B69-B67)/(A69-A67)</f>
        <v>7.6370683579977019</v>
      </c>
      <c r="E68">
        <f t="shared" ref="E68:E100" si="9">(1/B68)*D68</f>
        <v>1.0346135989193109E-2</v>
      </c>
      <c r="F68" s="23">
        <f t="shared" ref="F68:F100" si="10">((0.002)/((0.0000008*B68*0.000000001)+(0.0000000245*0.000000001*B68^2)))*10^-9</f>
        <v>0.14347237174948002</v>
      </c>
      <c r="H68">
        <f t="shared" ref="H68:H100" si="11">LN(E68)</f>
        <v>-4.5711421633548648</v>
      </c>
      <c r="I68">
        <f t="shared" ref="I68:I100" si="12">LN((0.002)/((0.0000008*B68)+(0.0000000245*B68^2)))</f>
        <v>-1.941612793681512</v>
      </c>
      <c r="J68">
        <f t="shared" ref="J68:J100" si="13">LN(F68*10^9)</f>
        <v>18.7816530432649</v>
      </c>
    </row>
    <row r="69" spans="1:10" x14ac:dyDescent="0.25">
      <c r="A69">
        <v>3.36808</v>
      </c>
      <c r="B69">
        <v>738.52995999999996</v>
      </c>
      <c r="C69" s="7">
        <f t="shared" si="7"/>
        <v>47.250119999999924</v>
      </c>
      <c r="D69">
        <f t="shared" si="8"/>
        <v>7.0089491916863045</v>
      </c>
      <c r="E69">
        <f t="shared" si="9"/>
        <v>9.4904060380790849E-3</v>
      </c>
      <c r="F69" s="23">
        <f t="shared" si="10"/>
        <v>0.14333040693519172</v>
      </c>
      <c r="H69">
        <f t="shared" si="11"/>
        <v>-4.6574738813873839</v>
      </c>
      <c r="I69">
        <f t="shared" si="12"/>
        <v>-1.9426027759022835</v>
      </c>
      <c r="J69">
        <f t="shared" si="13"/>
        <v>18.780663061044127</v>
      </c>
    </row>
    <row r="70" spans="1:10" x14ac:dyDescent="0.25">
      <c r="A70">
        <v>3.4210199999999999</v>
      </c>
      <c r="B70">
        <v>738.88495</v>
      </c>
      <c r="C70" s="7">
        <f t="shared" si="7"/>
        <v>47.605109999999968</v>
      </c>
      <c r="D70">
        <f t="shared" si="8"/>
        <v>6.7787568694341793</v>
      </c>
      <c r="E70">
        <f t="shared" si="9"/>
        <v>9.1743063239198199E-3</v>
      </c>
      <c r="F70" s="23">
        <f t="shared" si="10"/>
        <v>0.14319562961982504</v>
      </c>
      <c r="H70">
        <f t="shared" si="11"/>
        <v>-4.6913484929220699</v>
      </c>
      <c r="I70">
        <f t="shared" si="12"/>
        <v>-1.9435435443359481</v>
      </c>
      <c r="J70">
        <f t="shared" si="13"/>
        <v>18.779722292610462</v>
      </c>
    </row>
    <row r="71" spans="1:10" x14ac:dyDescent="0.25">
      <c r="A71">
        <v>3.4736199999999999</v>
      </c>
      <c r="B71">
        <v>739.24539000000004</v>
      </c>
      <c r="C71" s="7">
        <f t="shared" si="7"/>
        <v>47.965550000000007</v>
      </c>
      <c r="D71">
        <f t="shared" si="8"/>
        <v>7.269006963655734</v>
      </c>
      <c r="E71">
        <f t="shared" si="9"/>
        <v>9.833009528345836E-3</v>
      </c>
      <c r="F71" s="23">
        <f t="shared" si="10"/>
        <v>0.14305897756876146</v>
      </c>
      <c r="H71">
        <f t="shared" si="11"/>
        <v>-4.6220102341674174</v>
      </c>
      <c r="I71">
        <f t="shared" si="12"/>
        <v>-1.9444983031975525</v>
      </c>
      <c r="J71">
        <f t="shared" si="13"/>
        <v>18.778767533748859</v>
      </c>
    </row>
    <row r="72" spans="1:10" x14ac:dyDescent="0.25">
      <c r="A72">
        <v>3.5258500000000002</v>
      </c>
      <c r="B72">
        <v>739.64696000000004</v>
      </c>
      <c r="C72" s="7">
        <f t="shared" si="7"/>
        <v>48.36712</v>
      </c>
      <c r="D72">
        <f t="shared" si="8"/>
        <v>8.1254466441326016</v>
      </c>
      <c r="E72">
        <f t="shared" si="9"/>
        <v>1.0985574312551222E-2</v>
      </c>
      <c r="F72" s="23">
        <f t="shared" si="10"/>
        <v>0.14290696235544845</v>
      </c>
      <c r="H72">
        <f t="shared" si="11"/>
        <v>-4.5111722929872773</v>
      </c>
      <c r="I72">
        <f t="shared" si="12"/>
        <v>-1.9455614733616096</v>
      </c>
      <c r="J72">
        <f t="shared" si="13"/>
        <v>18.777704363584803</v>
      </c>
    </row>
    <row r="73" spans="1:10" x14ac:dyDescent="0.25">
      <c r="A73">
        <v>3.5771700000000002</v>
      </c>
      <c r="B73">
        <v>740.08677999999998</v>
      </c>
      <c r="C73" s="7">
        <f t="shared" si="7"/>
        <v>48.80693999999994</v>
      </c>
      <c r="D73">
        <f t="shared" si="8"/>
        <v>8.7179929139129815</v>
      </c>
      <c r="E73">
        <f t="shared" si="9"/>
        <v>1.1779690097846339E-2</v>
      </c>
      <c r="F73" s="23">
        <f t="shared" si="10"/>
        <v>0.14274074541279089</v>
      </c>
      <c r="H73">
        <f t="shared" si="11"/>
        <v>-4.4413784085880774</v>
      </c>
      <c r="I73">
        <f t="shared" si="12"/>
        <v>-1.9467252632811343</v>
      </c>
      <c r="J73">
        <f t="shared" si="13"/>
        <v>18.776540573665276</v>
      </c>
    </row>
    <row r="74" spans="1:10" x14ac:dyDescent="0.25">
      <c r="A74">
        <v>3.63028</v>
      </c>
      <c r="B74">
        <v>740.55737999999997</v>
      </c>
      <c r="C74" s="7">
        <f t="shared" si="7"/>
        <v>49.277539999999931</v>
      </c>
      <c r="D74">
        <f t="shared" si="8"/>
        <v>8.9405959385088227</v>
      </c>
      <c r="E74">
        <f t="shared" si="9"/>
        <v>1.2072792979942787E-2</v>
      </c>
      <c r="F74" s="23">
        <f t="shared" si="10"/>
        <v>0.14256321707221156</v>
      </c>
      <c r="H74">
        <f t="shared" si="11"/>
        <v>-4.4168008721372418</v>
      </c>
      <c r="I74">
        <f t="shared" si="12"/>
        <v>-1.9479697490705723</v>
      </c>
      <c r="J74">
        <f t="shared" si="13"/>
        <v>18.775296087875837</v>
      </c>
    </row>
    <row r="75" spans="1:10" x14ac:dyDescent="0.25">
      <c r="A75">
        <v>3.68255</v>
      </c>
      <c r="B75">
        <v>741.02894000000003</v>
      </c>
      <c r="C75" s="7">
        <f t="shared" si="7"/>
        <v>49.749099999999999</v>
      </c>
      <c r="D75">
        <f t="shared" si="8"/>
        <v>8.5012543419531337</v>
      </c>
      <c r="E75">
        <f t="shared" si="9"/>
        <v>1.1472229872632415E-2</v>
      </c>
      <c r="F75" s="23">
        <f t="shared" si="10"/>
        <v>0.14238565863247035</v>
      </c>
      <c r="H75">
        <f t="shared" si="11"/>
        <v>-4.4678259576135941</v>
      </c>
      <c r="I75">
        <f t="shared" si="12"/>
        <v>-1.9492159969266705</v>
      </c>
      <c r="J75">
        <f t="shared" si="13"/>
        <v>18.774049840019742</v>
      </c>
    </row>
    <row r="76" spans="1:10" x14ac:dyDescent="0.25">
      <c r="A76">
        <v>3.7339199999999999</v>
      </c>
      <c r="B76">
        <v>741.43844999999999</v>
      </c>
      <c r="C76" s="7">
        <f t="shared" si="7"/>
        <v>50.158609999999953</v>
      </c>
      <c r="D76">
        <f t="shared" si="8"/>
        <v>7.8305757135938103</v>
      </c>
      <c r="E76">
        <f t="shared" si="9"/>
        <v>1.0561329417962893E-2</v>
      </c>
      <c r="F76" s="23">
        <f t="shared" si="10"/>
        <v>0.1422317331543867</v>
      </c>
      <c r="H76">
        <f t="shared" si="11"/>
        <v>-4.5505561167751889</v>
      </c>
      <c r="I76">
        <f t="shared" si="12"/>
        <v>-1.9502976278988609</v>
      </c>
      <c r="J76">
        <f t="shared" si="13"/>
        <v>18.772968209047551</v>
      </c>
    </row>
    <row r="77" spans="1:10" x14ac:dyDescent="0.25">
      <c r="A77">
        <v>3.7858999999999998</v>
      </c>
      <c r="B77">
        <v>741.83822999999995</v>
      </c>
      <c r="C77" s="7">
        <f t="shared" si="7"/>
        <v>50.558389999999918</v>
      </c>
      <c r="D77">
        <f t="shared" si="8"/>
        <v>7.5418391911413432</v>
      </c>
      <c r="E77">
        <f t="shared" si="9"/>
        <v>1.0166420233076076E-2</v>
      </c>
      <c r="F77" s="23">
        <f t="shared" si="10"/>
        <v>0.14208170564829409</v>
      </c>
      <c r="H77">
        <f t="shared" si="11"/>
        <v>-4.5886651237002249</v>
      </c>
      <c r="I77">
        <f t="shared" si="12"/>
        <v>-1.9513529949659223</v>
      </c>
      <c r="J77">
        <f t="shared" si="13"/>
        <v>18.771912841980487</v>
      </c>
    </row>
    <row r="78" spans="1:10" x14ac:dyDescent="0.25">
      <c r="A78">
        <v>3.8377699999999999</v>
      </c>
      <c r="B78">
        <v>742.22167000000002</v>
      </c>
      <c r="C78" s="7">
        <f t="shared" si="7"/>
        <v>50.941829999999982</v>
      </c>
      <c r="D78">
        <f t="shared" si="8"/>
        <v>7.8084409136054571</v>
      </c>
      <c r="E78">
        <f t="shared" si="9"/>
        <v>1.0520362351594311E-2</v>
      </c>
      <c r="F78" s="23">
        <f t="shared" si="10"/>
        <v>0.14193803308258371</v>
      </c>
      <c r="H78">
        <f t="shared" si="11"/>
        <v>-4.5544426281978563</v>
      </c>
      <c r="I78">
        <f t="shared" si="12"/>
        <v>-1.952364703367649</v>
      </c>
      <c r="J78">
        <f t="shared" si="13"/>
        <v>18.770901133578761</v>
      </c>
    </row>
    <row r="79" spans="1:10" x14ac:dyDescent="0.25">
      <c r="A79">
        <v>3.8866000000000001</v>
      </c>
      <c r="B79">
        <v>742.62454000000002</v>
      </c>
      <c r="C79" s="7">
        <f t="shared" si="7"/>
        <v>51.344699999999989</v>
      </c>
      <c r="D79">
        <f t="shared" si="8"/>
        <v>8.1389721848821903</v>
      </c>
      <c r="E79">
        <f t="shared" si="9"/>
        <v>1.0959740415906792E-2</v>
      </c>
      <c r="F79" s="23">
        <f t="shared" si="10"/>
        <v>0.14178731489285007</v>
      </c>
      <c r="H79">
        <f t="shared" si="11"/>
        <v>-4.5135266824227909</v>
      </c>
      <c r="I79">
        <f t="shared" si="12"/>
        <v>-1.9534271266229974</v>
      </c>
      <c r="J79">
        <f t="shared" si="13"/>
        <v>18.769838710323413</v>
      </c>
    </row>
    <row r="80" spans="1:10" x14ac:dyDescent="0.25">
      <c r="A80">
        <v>3.9344800000000002</v>
      </c>
      <c r="B80">
        <v>743.00878999999998</v>
      </c>
      <c r="C80" s="7">
        <f t="shared" si="7"/>
        <v>51.728949999999941</v>
      </c>
      <c r="D80">
        <f t="shared" si="8"/>
        <v>7.6331580575311593</v>
      </c>
      <c r="E80">
        <f t="shared" si="9"/>
        <v>1.0273307880423811E-2</v>
      </c>
      <c r="F80" s="23">
        <f t="shared" si="10"/>
        <v>0.14164378625288662</v>
      </c>
      <c r="H80">
        <f t="shared" si="11"/>
        <v>-4.5782062153320329</v>
      </c>
      <c r="I80">
        <f t="shared" si="12"/>
        <v>-1.9544399205729344</v>
      </c>
      <c r="J80">
        <f t="shared" si="13"/>
        <v>18.768825916373476</v>
      </c>
    </row>
    <row r="81" spans="1:10" x14ac:dyDescent="0.25">
      <c r="A81">
        <v>3.98359</v>
      </c>
      <c r="B81">
        <v>743.36487999999997</v>
      </c>
      <c r="C81" s="7">
        <f t="shared" si="7"/>
        <v>52.085039999999935</v>
      </c>
      <c r="D81">
        <f t="shared" si="8"/>
        <v>7.4793089178561187</v>
      </c>
      <c r="E81">
        <f t="shared" si="9"/>
        <v>1.0061423560736579E-2</v>
      </c>
      <c r="F81" s="23">
        <f t="shared" si="10"/>
        <v>0.14151097070438864</v>
      </c>
      <c r="H81">
        <f t="shared" si="11"/>
        <v>-4.5990466172902504</v>
      </c>
      <c r="I81">
        <f t="shared" si="12"/>
        <v>-1.9553780334244759</v>
      </c>
      <c r="J81">
        <f t="shared" si="13"/>
        <v>18.767887803521933</v>
      </c>
    </row>
    <row r="82" spans="1:10" x14ac:dyDescent="0.25">
      <c r="A82">
        <v>4.0311399999999997</v>
      </c>
      <c r="B82">
        <v>743.73173999999995</v>
      </c>
      <c r="C82" s="7">
        <f t="shared" si="7"/>
        <v>52.45189999999991</v>
      </c>
      <c r="D82">
        <f t="shared" si="8"/>
        <v>7.2957832552459632</v>
      </c>
      <c r="E82">
        <f t="shared" si="9"/>
        <v>9.8096973180759554E-3</v>
      </c>
      <c r="F82" s="23">
        <f t="shared" si="10"/>
        <v>0.14137433342953207</v>
      </c>
      <c r="H82">
        <f t="shared" si="11"/>
        <v>-4.6243838603073808</v>
      </c>
      <c r="I82">
        <f t="shared" si="12"/>
        <v>-1.9563440594674395</v>
      </c>
      <c r="J82">
        <f t="shared" si="13"/>
        <v>18.76692177747897</v>
      </c>
    </row>
    <row r="83" spans="1:10" x14ac:dyDescent="0.25">
      <c r="A83">
        <v>4.0817699999999997</v>
      </c>
      <c r="B83">
        <v>744.08118000000002</v>
      </c>
      <c r="C83" s="7">
        <f t="shared" si="7"/>
        <v>52.801339999999982</v>
      </c>
      <c r="D83">
        <f t="shared" si="8"/>
        <v>7.0422933279509783</v>
      </c>
      <c r="E83">
        <f t="shared" si="9"/>
        <v>9.4644153316053199E-3</v>
      </c>
      <c r="F83" s="23">
        <f t="shared" si="10"/>
        <v>0.14124436821627379</v>
      </c>
      <c r="H83">
        <f t="shared" si="11"/>
        <v>-4.6602162678499983</v>
      </c>
      <c r="I83">
        <f t="shared" si="12"/>
        <v>-1.957263780785687</v>
      </c>
      <c r="J83">
        <f t="shared" si="13"/>
        <v>18.766002056160723</v>
      </c>
    </row>
    <row r="84" spans="1:10" x14ac:dyDescent="0.25">
      <c r="A84">
        <v>4.1302099999999999</v>
      </c>
      <c r="B84">
        <v>744.42942000000005</v>
      </c>
      <c r="C84" s="7">
        <f t="shared" si="7"/>
        <v>53.149580000000014</v>
      </c>
      <c r="D84">
        <f t="shared" si="8"/>
        <v>7.139664804469227</v>
      </c>
      <c r="E84">
        <f t="shared" si="9"/>
        <v>9.5907880756099448E-3</v>
      </c>
      <c r="F84" s="23">
        <f t="shared" si="10"/>
        <v>0.14111502755107191</v>
      </c>
      <c r="H84">
        <f t="shared" si="11"/>
        <v>-4.646952216652906</v>
      </c>
      <c r="I84">
        <f t="shared" si="12"/>
        <v>-1.9581799229519281</v>
      </c>
      <c r="J84">
        <f t="shared" si="13"/>
        <v>18.765085913994483</v>
      </c>
    </row>
    <row r="85" spans="1:10" x14ac:dyDescent="0.25">
      <c r="A85">
        <v>4.1802200000000003</v>
      </c>
      <c r="B85">
        <v>744.78408000000002</v>
      </c>
      <c r="C85" s="7">
        <f t="shared" si="7"/>
        <v>53.504239999999982</v>
      </c>
      <c r="D85">
        <f t="shared" si="8"/>
        <v>6.6189962752396792</v>
      </c>
      <c r="E85">
        <f t="shared" si="9"/>
        <v>8.8871344769341463E-3</v>
      </c>
      <c r="F85" s="23">
        <f t="shared" si="10"/>
        <v>0.14098348496376822</v>
      </c>
      <c r="H85">
        <f t="shared" si="11"/>
        <v>-4.7231506124696709</v>
      </c>
      <c r="I85">
        <f t="shared" si="12"/>
        <v>-1.9591125233805162</v>
      </c>
      <c r="J85">
        <f t="shared" si="13"/>
        <v>18.764153313565895</v>
      </c>
    </row>
    <row r="86" spans="1:10" x14ac:dyDescent="0.25">
      <c r="A86">
        <v>4.2322300000000004</v>
      </c>
      <c r="B86">
        <v>745.10469000000001</v>
      </c>
      <c r="C86" s="7">
        <f t="shared" si="7"/>
        <v>53.824849999999969</v>
      </c>
      <c r="D86">
        <f t="shared" si="8"/>
        <v>6.6394368894841822</v>
      </c>
      <c r="E86">
        <f t="shared" si="9"/>
        <v>8.9107436560145418E-3</v>
      </c>
      <c r="F86" s="23">
        <f t="shared" si="10"/>
        <v>0.14086472969299069</v>
      </c>
      <c r="H86">
        <f t="shared" si="11"/>
        <v>-4.720497577905439</v>
      </c>
      <c r="I86">
        <f t="shared" si="12"/>
        <v>-1.9599552129675322</v>
      </c>
      <c r="J86">
        <f t="shared" si="13"/>
        <v>18.763310623978878</v>
      </c>
    </row>
    <row r="87" spans="1:10" x14ac:dyDescent="0.25">
      <c r="A87">
        <v>4.2846399999999996</v>
      </c>
      <c r="B87">
        <v>745.47736999999995</v>
      </c>
      <c r="C87" s="7">
        <f t="shared" si="7"/>
        <v>54.197529999999915</v>
      </c>
      <c r="D87">
        <f t="shared" si="8"/>
        <v>6.8235122803614123</v>
      </c>
      <c r="E87">
        <f t="shared" si="9"/>
        <v>9.1532118276929225E-3</v>
      </c>
      <c r="F87" s="23">
        <f t="shared" si="10"/>
        <v>0.14072687599103006</v>
      </c>
      <c r="H87">
        <f t="shared" si="11"/>
        <v>-4.6936504418676188</v>
      </c>
      <c r="I87">
        <f t="shared" si="12"/>
        <v>-1.960934316819996</v>
      </c>
      <c r="J87">
        <f t="shared" si="13"/>
        <v>18.762331520126416</v>
      </c>
    </row>
    <row r="88" spans="1:10" x14ac:dyDescent="0.25">
      <c r="A88">
        <v>4.3352399999999998</v>
      </c>
      <c r="B88">
        <v>745.80758000000003</v>
      </c>
      <c r="C88" s="7">
        <f t="shared" si="7"/>
        <v>54.527739999999994</v>
      </c>
      <c r="D88">
        <f t="shared" si="8"/>
        <v>7.0349831047514906</v>
      </c>
      <c r="E88">
        <f t="shared" si="9"/>
        <v>9.4327052894145839E-3</v>
      </c>
      <c r="F88" s="23">
        <f t="shared" si="10"/>
        <v>0.14060490090949512</v>
      </c>
      <c r="H88">
        <f t="shared" si="11"/>
        <v>-4.6635723423112685</v>
      </c>
      <c r="I88">
        <f t="shared" si="12"/>
        <v>-1.9618014431042827</v>
      </c>
      <c r="J88">
        <f t="shared" si="13"/>
        <v>18.761464393842129</v>
      </c>
    </row>
    <row r="89" spans="1:10" x14ac:dyDescent="0.25">
      <c r="A89">
        <v>4.3852599999999997</v>
      </c>
      <c r="B89">
        <v>746.18523000000005</v>
      </c>
      <c r="C89" s="7">
        <f t="shared" si="7"/>
        <v>54.905390000000011</v>
      </c>
      <c r="D89">
        <f t="shared" si="8"/>
        <v>7.5660526836993531</v>
      </c>
      <c r="E89">
        <f t="shared" si="9"/>
        <v>1.0139644125225252E-2</v>
      </c>
      <c r="F89" s="23">
        <f t="shared" si="10"/>
        <v>0.14046559646072232</v>
      </c>
      <c r="H89">
        <f t="shared" si="11"/>
        <v>-4.591302377566616</v>
      </c>
      <c r="I89">
        <f t="shared" si="12"/>
        <v>-1.962792685240917</v>
      </c>
      <c r="J89">
        <f t="shared" si="13"/>
        <v>18.760473151705494</v>
      </c>
    </row>
    <row r="90" spans="1:10" x14ac:dyDescent="0.25">
      <c r="A90">
        <v>4.4362199999999996</v>
      </c>
      <c r="B90">
        <v>746.57159999999999</v>
      </c>
      <c r="C90" s="7">
        <f t="shared" si="7"/>
        <v>55.291759999999954</v>
      </c>
      <c r="D90">
        <f t="shared" si="8"/>
        <v>8.0725307125304813</v>
      </c>
      <c r="E90">
        <f t="shared" si="9"/>
        <v>1.081280176279205E-2</v>
      </c>
      <c r="F90" s="23">
        <f t="shared" si="10"/>
        <v>0.14032328962241888</v>
      </c>
      <c r="H90">
        <f t="shared" si="11"/>
        <v>-4.5270244984160488</v>
      </c>
      <c r="I90">
        <f t="shared" si="12"/>
        <v>-1.9638063069157112</v>
      </c>
      <c r="J90">
        <f t="shared" si="13"/>
        <v>18.7594595300307</v>
      </c>
    </row>
    <row r="91" spans="1:10" x14ac:dyDescent="0.25">
      <c r="A91">
        <v>4.4870099999999997</v>
      </c>
      <c r="B91">
        <v>747.00661000000002</v>
      </c>
      <c r="C91" s="7">
        <f t="shared" si="7"/>
        <v>55.726769999999988</v>
      </c>
      <c r="D91">
        <f t="shared" si="8"/>
        <v>7.6422943889321298</v>
      </c>
      <c r="E91">
        <f t="shared" si="9"/>
        <v>1.0230557918265448E-2</v>
      </c>
      <c r="F91" s="23">
        <f t="shared" si="10"/>
        <v>0.1401633265155954</v>
      </c>
      <c r="H91">
        <f t="shared" si="11"/>
        <v>-4.5823761630408626</v>
      </c>
      <c r="I91">
        <f t="shared" si="12"/>
        <v>-1.9649469183742443</v>
      </c>
      <c r="J91">
        <f t="shared" si="13"/>
        <v>18.758318918572165</v>
      </c>
    </row>
    <row r="92" spans="1:10" x14ac:dyDescent="0.25">
      <c r="A92">
        <v>4.5403000000000002</v>
      </c>
      <c r="B92">
        <v>747.36701000000005</v>
      </c>
      <c r="C92" s="7">
        <f t="shared" si="7"/>
        <v>56.087170000000015</v>
      </c>
      <c r="D92">
        <f t="shared" si="8"/>
        <v>6.3966763684155366</v>
      </c>
      <c r="E92">
        <f t="shared" si="9"/>
        <v>8.5589493285441326E-3</v>
      </c>
      <c r="F92" s="23">
        <f t="shared" si="10"/>
        <v>0.14003100632968332</v>
      </c>
      <c r="H92">
        <f t="shared" si="11"/>
        <v>-4.760777838354409</v>
      </c>
      <c r="I92">
        <f t="shared" si="12"/>
        <v>-1.9658914071110782</v>
      </c>
      <c r="J92">
        <f t="shared" si="13"/>
        <v>18.757374429835334</v>
      </c>
    </row>
    <row r="93" spans="1:10" x14ac:dyDescent="0.25">
      <c r="A93">
        <v>4.5935199999999998</v>
      </c>
      <c r="B93">
        <v>747.68791999999996</v>
      </c>
      <c r="C93" s="7">
        <f t="shared" si="7"/>
        <v>56.408079999999927</v>
      </c>
      <c r="D93">
        <f t="shared" si="8"/>
        <v>5.9946078431371976</v>
      </c>
      <c r="E93">
        <f t="shared" si="9"/>
        <v>8.017526674949085E-3</v>
      </c>
      <c r="F93" s="23">
        <f t="shared" si="10"/>
        <v>0.13991334248597112</v>
      </c>
      <c r="H93">
        <f t="shared" si="11"/>
        <v>-4.8261252993118742</v>
      </c>
      <c r="I93">
        <f t="shared" si="12"/>
        <v>-1.9667320302644935</v>
      </c>
      <c r="J93">
        <f t="shared" si="13"/>
        <v>18.756533806681919</v>
      </c>
    </row>
    <row r="94" spans="1:10" x14ac:dyDescent="0.25">
      <c r="A94">
        <v>4.6422999999999996</v>
      </c>
      <c r="B94">
        <v>747.97846000000004</v>
      </c>
      <c r="C94" s="7">
        <f t="shared" si="7"/>
        <v>56.698620000000005</v>
      </c>
      <c r="D94">
        <f t="shared" si="8"/>
        <v>6.4623259623264246</v>
      </c>
      <c r="E94">
        <f t="shared" si="9"/>
        <v>8.6397220079391379E-3</v>
      </c>
      <c r="F94" s="23">
        <f t="shared" si="10"/>
        <v>0.1398069418983158</v>
      </c>
      <c r="H94">
        <f t="shared" si="11"/>
        <v>-4.7513848716908438</v>
      </c>
      <c r="I94">
        <f t="shared" si="12"/>
        <v>-1.9674927944902358</v>
      </c>
      <c r="J94">
        <f t="shared" si="13"/>
        <v>18.755773042456173</v>
      </c>
    </row>
    <row r="95" spans="1:10" x14ac:dyDescent="0.25">
      <c r="A95">
        <v>4.6912000000000003</v>
      </c>
      <c r="B95">
        <v>748.31916000000001</v>
      </c>
      <c r="C95" s="7">
        <f t="shared" si="7"/>
        <v>57.039319999999975</v>
      </c>
      <c r="D95">
        <f t="shared" si="8"/>
        <v>6.1666336044433496</v>
      </c>
      <c r="E95">
        <f t="shared" si="9"/>
        <v>8.2406464167553185E-3</v>
      </c>
      <c r="F95" s="23">
        <f t="shared" si="10"/>
        <v>0.13968232644693501</v>
      </c>
      <c r="H95">
        <f t="shared" si="11"/>
        <v>-4.7986764895023359</v>
      </c>
      <c r="I95">
        <f t="shared" si="12"/>
        <v>-1.968384531481616</v>
      </c>
      <c r="J95">
        <f t="shared" si="13"/>
        <v>18.754881305464796</v>
      </c>
    </row>
    <row r="96" spans="1:10" x14ac:dyDescent="0.25">
      <c r="A96">
        <v>4.7431200000000002</v>
      </c>
      <c r="B96">
        <v>748.60018000000002</v>
      </c>
      <c r="C96" s="7">
        <f t="shared" si="7"/>
        <v>57.320339999999987</v>
      </c>
      <c r="D96">
        <f t="shared" si="8"/>
        <v>5.9668251138839619</v>
      </c>
      <c r="E96">
        <f t="shared" si="9"/>
        <v>7.9706434399788167E-3</v>
      </c>
      <c r="F96" s="23">
        <f t="shared" si="10"/>
        <v>0.13957966509747891</v>
      </c>
      <c r="H96">
        <f t="shared" si="11"/>
        <v>-4.8319900566935798</v>
      </c>
      <c r="I96">
        <f t="shared" si="12"/>
        <v>-1.9691197647549514</v>
      </c>
      <c r="J96">
        <f t="shared" si="13"/>
        <v>18.75414607219146</v>
      </c>
    </row>
    <row r="97" spans="1:10" x14ac:dyDescent="0.25">
      <c r="A97">
        <v>4.7921800000000001</v>
      </c>
      <c r="B97">
        <v>748.92169000000001</v>
      </c>
      <c r="C97" s="7">
        <f t="shared" si="7"/>
        <v>57.641849999999977</v>
      </c>
      <c r="D97">
        <f t="shared" si="8"/>
        <v>5.7275199067783422</v>
      </c>
      <c r="E97">
        <f t="shared" si="9"/>
        <v>7.6476886478990102E-3</v>
      </c>
      <c r="F97" s="23">
        <f t="shared" si="10"/>
        <v>0.1394623508415678</v>
      </c>
      <c r="H97">
        <f t="shared" si="11"/>
        <v>-4.8733518143259733</v>
      </c>
      <c r="I97">
        <f t="shared" si="12"/>
        <v>-1.9699606005869903</v>
      </c>
      <c r="J97">
        <f t="shared" si="13"/>
        <v>18.75330523635942</v>
      </c>
    </row>
    <row r="98" spans="1:10" x14ac:dyDescent="0.25">
      <c r="A98">
        <v>4.8460999999999999</v>
      </c>
      <c r="B98">
        <v>749.19</v>
      </c>
      <c r="C98" s="7">
        <f t="shared" si="7"/>
        <v>57.910160000000019</v>
      </c>
      <c r="D98">
        <f t="shared" si="8"/>
        <v>5.6295623751590727</v>
      </c>
      <c r="E98">
        <f t="shared" si="9"/>
        <v>7.5141985012601234E-3</v>
      </c>
      <c r="F98" s="23">
        <f t="shared" si="10"/>
        <v>0.1393645616769757</v>
      </c>
      <c r="H98">
        <f t="shared" si="11"/>
        <v>-4.8909609146573212</v>
      </c>
      <c r="I98">
        <f t="shared" si="12"/>
        <v>-1.9706620333699179</v>
      </c>
      <c r="J98">
        <f t="shared" si="13"/>
        <v>18.752603803576491</v>
      </c>
    </row>
    <row r="99" spans="1:10" x14ac:dyDescent="0.25">
      <c r="A99">
        <v>4.9023199999999996</v>
      </c>
      <c r="B99">
        <v>749.54173000000003</v>
      </c>
      <c r="C99" s="7">
        <f t="shared" si="7"/>
        <v>58.261889999999994</v>
      </c>
      <c r="D99">
        <f t="shared" si="8"/>
        <v>5.2949712512544878</v>
      </c>
      <c r="E99">
        <f t="shared" si="9"/>
        <v>7.0642781306578988E-3</v>
      </c>
      <c r="F99" s="23">
        <f t="shared" si="10"/>
        <v>0.13923652471566303</v>
      </c>
      <c r="H99">
        <f t="shared" si="11"/>
        <v>-4.9527044434858816</v>
      </c>
      <c r="I99">
        <f t="shared" si="12"/>
        <v>-1.9715811753013768</v>
      </c>
      <c r="J99">
        <f t="shared" si="13"/>
        <v>18.751684661645033</v>
      </c>
    </row>
    <row r="100" spans="1:10" x14ac:dyDescent="0.25">
      <c r="A100">
        <v>4.9556699999999996</v>
      </c>
      <c r="B100">
        <v>749.77017000000001</v>
      </c>
      <c r="C100" s="7">
        <f t="shared" si="7"/>
        <v>58.490329999999972</v>
      </c>
      <c r="D100">
        <f t="shared" si="8"/>
        <v>152.89530875177468</v>
      </c>
      <c r="E100">
        <f t="shared" si="9"/>
        <v>0.20392290180306144</v>
      </c>
      <c r="F100" s="23">
        <f t="shared" si="10"/>
        <v>0.13915346235606585</v>
      </c>
      <c r="H100">
        <f t="shared" si="11"/>
        <v>-1.5900132889102796</v>
      </c>
      <c r="I100">
        <f t="shared" si="12"/>
        <v>-1.9721779091346276</v>
      </c>
      <c r="J100">
        <f t="shared" si="13"/>
        <v>18.751087927811785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0E60-D4B3-448D-9C48-8629DEDDB466}">
  <dimension ref="A1:J100"/>
  <sheetViews>
    <sheetView zoomScaleNormal="100" workbookViewId="0">
      <pane ySplit="1" topLeftCell="A86" activePane="bottomLeft" state="frozen"/>
      <selection pane="bottomLeft" activeCell="M8" sqref="M8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4.5703125" customWidth="1"/>
    <col min="6" max="6" width="18.7109375" style="23" bestFit="1" customWidth="1"/>
    <col min="8" max="8" width="14.85546875" customWidth="1"/>
    <col min="9" max="9" width="16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1919.89011</v>
      </c>
      <c r="C2" s="7">
        <f>B2-$B$2</f>
        <v>0</v>
      </c>
    </row>
    <row r="3" spans="1:10" x14ac:dyDescent="0.25">
      <c r="A3">
        <v>5.5620000000000003E-2</v>
      </c>
      <c r="B3">
        <v>1923.66903</v>
      </c>
      <c r="C3" s="7">
        <f t="shared" ref="C3:C66" si="0">B3-$B$2</f>
        <v>3.778919999999971</v>
      </c>
      <c r="D3">
        <f>(B4-B2)/(A4-A2)</f>
        <v>69.677453438223466</v>
      </c>
      <c r="E3">
        <f>(1/B3)*D3</f>
        <v>3.6221123463334781E-2</v>
      </c>
      <c r="F3" s="23">
        <f>((0.0125)/((0.0000008*B3*0.000000001)+(0.0000000245*0.000000001*B3^2)))*10^-9</f>
        <v>0.13557300313386339</v>
      </c>
      <c r="H3">
        <f>LN(E3)</f>
        <v>-3.3181128092460446</v>
      </c>
      <c r="I3">
        <f>LN((0.0125)/((0.0000008*B3)+(0.0000000245*B3^2)))</f>
        <v>-1.9982450152304325</v>
      </c>
      <c r="J3">
        <f>LN(F3*10^9)</f>
        <v>18.725020821715979</v>
      </c>
    </row>
    <row r="4" spans="1:10" x14ac:dyDescent="0.25">
      <c r="A4">
        <v>0.10410999999999999</v>
      </c>
      <c r="B4">
        <v>1927.1441600000001</v>
      </c>
      <c r="C4" s="7">
        <f t="shared" si="0"/>
        <v>7.2540500000000065</v>
      </c>
      <c r="D4">
        <f t="shared" ref="D4:D67" si="1">(B5-B3)/(A5-A3)</f>
        <v>65.817185530015834</v>
      </c>
      <c r="E4">
        <f t="shared" ref="E4:E67" si="2">(1/B4)*D4</f>
        <v>3.4152704761856445E-2</v>
      </c>
      <c r="F4" s="23">
        <f t="shared" ref="F4:F67" si="3">((0.0125)/((0.0000008*B4*0.000000001)+(0.0000000245*0.000000001*B4^2)))*10^-9</f>
        <v>0.13508856483934251</v>
      </c>
      <c r="H4">
        <f t="shared" ref="H4:H67" si="4">LN(E4)</f>
        <v>-3.3769134937047145</v>
      </c>
      <c r="I4">
        <f t="shared" ref="I4:I67" si="5">LN((0.0125)/((0.0000008*B4)+(0.0000000245*B4^2)))</f>
        <v>-2.001824679794173</v>
      </c>
      <c r="J4">
        <f t="shared" ref="J4:J67" si="6">LN(F4*10^9)</f>
        <v>18.721441157152238</v>
      </c>
    </row>
    <row r="5" spans="1:10" x14ac:dyDescent="0.25">
      <c r="A5">
        <v>0.15873000000000001</v>
      </c>
      <c r="B5">
        <v>1930.45544</v>
      </c>
      <c r="C5" s="7">
        <f t="shared" si="0"/>
        <v>10.565329999999904</v>
      </c>
      <c r="D5">
        <f t="shared" si="1"/>
        <v>59.679827844311895</v>
      </c>
      <c r="E5">
        <f t="shared" si="2"/>
        <v>3.091489531833581E-2</v>
      </c>
      <c r="F5" s="23">
        <f t="shared" si="3"/>
        <v>0.13462937928486965</v>
      </c>
      <c r="H5">
        <f t="shared" si="4"/>
        <v>-3.4765171620897166</v>
      </c>
      <c r="I5">
        <f t="shared" si="5"/>
        <v>-2.0052296145277331</v>
      </c>
      <c r="J5">
        <f t="shared" si="6"/>
        <v>18.718036222418679</v>
      </c>
    </row>
    <row r="6" spans="1:10" x14ac:dyDescent="0.25">
      <c r="A6">
        <v>0.21099000000000001</v>
      </c>
      <c r="B6">
        <v>1933.5227400000001</v>
      </c>
      <c r="C6" s="7">
        <f t="shared" si="0"/>
        <v>13.632630000000063</v>
      </c>
      <c r="D6">
        <f t="shared" si="1"/>
        <v>57.48460870404331</v>
      </c>
      <c r="E6">
        <f t="shared" si="2"/>
        <v>2.9730505628314099E-2</v>
      </c>
      <c r="F6" s="23">
        <f t="shared" si="3"/>
        <v>0.13420611290339848</v>
      </c>
      <c r="H6">
        <f t="shared" si="4"/>
        <v>-3.5155816347735285</v>
      </c>
      <c r="I6">
        <f t="shared" si="5"/>
        <v>-2.0083785047859921</v>
      </c>
      <c r="J6">
        <f t="shared" si="6"/>
        <v>18.714887332160419</v>
      </c>
    </row>
    <row r="7" spans="1:10" x14ac:dyDescent="0.25">
      <c r="A7">
        <v>0.26235999999999998</v>
      </c>
      <c r="B7">
        <v>1936.41257</v>
      </c>
      <c r="C7" s="7">
        <f t="shared" si="0"/>
        <v>16.52245999999991</v>
      </c>
      <c r="D7">
        <f t="shared" si="1"/>
        <v>54.550553223958886</v>
      </c>
      <c r="E7">
        <f t="shared" si="2"/>
        <v>2.8170935300197358E-2</v>
      </c>
      <c r="F7" s="23">
        <f t="shared" si="3"/>
        <v>0.13380915975201593</v>
      </c>
      <c r="H7">
        <f t="shared" si="4"/>
        <v>-3.5694644956500934</v>
      </c>
      <c r="I7">
        <f t="shared" si="5"/>
        <v>-2.0113406750959415</v>
      </c>
      <c r="J7">
        <f t="shared" si="6"/>
        <v>18.71192516185047</v>
      </c>
    </row>
    <row r="8" spans="1:10" x14ac:dyDescent="0.25">
      <c r="A8">
        <v>0.31583</v>
      </c>
      <c r="B8">
        <v>1939.24182</v>
      </c>
      <c r="C8" s="7">
        <f t="shared" si="0"/>
        <v>19.351709999999912</v>
      </c>
      <c r="D8">
        <f t="shared" si="1"/>
        <v>55.890131449873856</v>
      </c>
      <c r="E8">
        <f t="shared" si="2"/>
        <v>2.8820609618388827E-2</v>
      </c>
      <c r="F8" s="23">
        <f t="shared" si="3"/>
        <v>0.13342223174986917</v>
      </c>
      <c r="H8">
        <f t="shared" si="4"/>
        <v>-3.5466645360186235</v>
      </c>
      <c r="I8">
        <f t="shared" si="5"/>
        <v>-2.0142365045893613</v>
      </c>
      <c r="J8">
        <f t="shared" si="6"/>
        <v>18.709029332357051</v>
      </c>
    </row>
    <row r="9" spans="1:10" x14ac:dyDescent="0.25">
      <c r="A9">
        <v>0.36430000000000001</v>
      </c>
      <c r="B9">
        <v>1942.1100100000001</v>
      </c>
      <c r="C9" s="7">
        <f t="shared" si="0"/>
        <v>22.219900000000052</v>
      </c>
      <c r="D9">
        <f t="shared" si="1"/>
        <v>56.388827600041076</v>
      </c>
      <c r="E9">
        <f t="shared" si="2"/>
        <v>2.903482671408561E-2</v>
      </c>
      <c r="F9" s="23">
        <f t="shared" si="3"/>
        <v>0.13303168892947401</v>
      </c>
      <c r="H9">
        <f t="shared" si="4"/>
        <v>-3.5392592483493237</v>
      </c>
      <c r="I9">
        <f t="shared" si="5"/>
        <v>-2.0171679165127911</v>
      </c>
      <c r="J9">
        <f t="shared" si="6"/>
        <v>18.706097920433621</v>
      </c>
    </row>
    <row r="10" spans="1:10" x14ac:dyDescent="0.25">
      <c r="A10">
        <v>0.41554000000000002</v>
      </c>
      <c r="B10">
        <v>1944.8643500000001</v>
      </c>
      <c r="C10" s="7">
        <f t="shared" si="0"/>
        <v>24.974240000000009</v>
      </c>
      <c r="D10">
        <f t="shared" si="1"/>
        <v>50.309018188742037</v>
      </c>
      <c r="E10">
        <f t="shared" si="2"/>
        <v>2.5867623204025532E-2</v>
      </c>
      <c r="F10" s="23">
        <f t="shared" si="3"/>
        <v>0.13265826012894588</v>
      </c>
      <c r="H10">
        <f t="shared" si="4"/>
        <v>-3.6547631616077303</v>
      </c>
      <c r="I10">
        <f t="shared" si="5"/>
        <v>-2.0199789302357272</v>
      </c>
      <c r="J10">
        <f t="shared" si="6"/>
        <v>18.703286906710684</v>
      </c>
    </row>
    <row r="11" spans="1:10" x14ac:dyDescent="0.25">
      <c r="A11">
        <v>0.46931</v>
      </c>
      <c r="B11">
        <v>1947.3929599999999</v>
      </c>
      <c r="C11" s="7">
        <f t="shared" si="0"/>
        <v>27.502849999999853</v>
      </c>
      <c r="D11">
        <f t="shared" si="1"/>
        <v>48.708084121165392</v>
      </c>
      <c r="E11">
        <f t="shared" si="2"/>
        <v>2.5011944236034103E-2</v>
      </c>
      <c r="F11" s="23">
        <f t="shared" si="3"/>
        <v>0.13231681807383394</v>
      </c>
      <c r="H11">
        <f t="shared" si="4"/>
        <v>-3.6884017987680524</v>
      </c>
      <c r="I11">
        <f t="shared" si="5"/>
        <v>-2.0225560952008981</v>
      </c>
      <c r="J11">
        <f t="shared" si="6"/>
        <v>18.700709741745513</v>
      </c>
    </row>
    <row r="12" spans="1:10" x14ac:dyDescent="0.25">
      <c r="A12">
        <v>0.51919999999999999</v>
      </c>
      <c r="B12">
        <v>1949.9134300000001</v>
      </c>
      <c r="C12" s="7">
        <f t="shared" si="0"/>
        <v>30.023320000000012</v>
      </c>
      <c r="D12">
        <f t="shared" si="1"/>
        <v>52.844210951708142</v>
      </c>
      <c r="E12">
        <f t="shared" si="2"/>
        <v>2.7100798496325108E-2</v>
      </c>
      <c r="F12" s="23">
        <f t="shared" si="3"/>
        <v>0.1319777853971402</v>
      </c>
      <c r="H12">
        <f t="shared" si="4"/>
        <v>-3.608192086721516</v>
      </c>
      <c r="I12">
        <f t="shared" si="5"/>
        <v>-2.0251216630044366</v>
      </c>
      <c r="J12">
        <f t="shared" si="6"/>
        <v>18.698144173941973</v>
      </c>
    </row>
    <row r="13" spans="1:10" x14ac:dyDescent="0.25">
      <c r="A13">
        <v>0.56828999999999996</v>
      </c>
      <c r="B13">
        <v>1952.62348</v>
      </c>
      <c r="C13" s="7">
        <f t="shared" si="0"/>
        <v>32.733369999999923</v>
      </c>
      <c r="D13">
        <f t="shared" si="1"/>
        <v>54.697096281202157</v>
      </c>
      <c r="E13">
        <f t="shared" si="2"/>
        <v>2.8012106195303029E-2</v>
      </c>
      <c r="F13" s="23">
        <f t="shared" si="3"/>
        <v>0.13161470372675116</v>
      </c>
      <c r="H13">
        <f t="shared" si="4"/>
        <v>-3.5751184981313999</v>
      </c>
      <c r="I13">
        <f t="shared" si="5"/>
        <v>-2.0278765358858641</v>
      </c>
      <c r="J13">
        <f t="shared" si="6"/>
        <v>18.695389301060548</v>
      </c>
    </row>
    <row r="14" spans="1:10" x14ac:dyDescent="0.25">
      <c r="A14">
        <v>0.61734999999999995</v>
      </c>
      <c r="B14">
        <v>1955.2819500000001</v>
      </c>
      <c r="C14" s="7">
        <f t="shared" si="0"/>
        <v>35.391840000000002</v>
      </c>
      <c r="D14">
        <f t="shared" si="1"/>
        <v>53.724783715012641</v>
      </c>
      <c r="E14">
        <f t="shared" si="2"/>
        <v>2.7476745087844055E-2</v>
      </c>
      <c r="F14" s="23">
        <f t="shared" si="3"/>
        <v>0.13125998641952066</v>
      </c>
      <c r="H14">
        <f t="shared" si="4"/>
        <v>-3.5944152652283443</v>
      </c>
      <c r="I14">
        <f t="shared" si="5"/>
        <v>-2.0305752933990018</v>
      </c>
      <c r="J14">
        <f t="shared" si="6"/>
        <v>18.69269054354741</v>
      </c>
    </row>
    <row r="15" spans="1:10" x14ac:dyDescent="0.25">
      <c r="A15">
        <v>0.66654000000000002</v>
      </c>
      <c r="B15">
        <v>1957.90194</v>
      </c>
      <c r="C15" s="7">
        <f t="shared" si="0"/>
        <v>38.011829999999918</v>
      </c>
      <c r="D15">
        <f t="shared" si="1"/>
        <v>52.378048780487745</v>
      </c>
      <c r="E15">
        <f t="shared" si="2"/>
        <v>2.675213079388835E-2</v>
      </c>
      <c r="F15" s="23">
        <f t="shared" si="3"/>
        <v>0.13091180466824789</v>
      </c>
      <c r="H15">
        <f t="shared" si="4"/>
        <v>-3.6211411529661865</v>
      </c>
      <c r="I15">
        <f t="shared" si="5"/>
        <v>-2.0332314293206557</v>
      </c>
      <c r="J15">
        <f t="shared" si="6"/>
        <v>18.690034407625756</v>
      </c>
    </row>
    <row r="16" spans="1:10" x14ac:dyDescent="0.25">
      <c r="A16">
        <v>0.71575</v>
      </c>
      <c r="B16">
        <v>1960.43595</v>
      </c>
      <c r="C16" s="7">
        <f t="shared" si="0"/>
        <v>40.545839999999998</v>
      </c>
      <c r="D16">
        <f t="shared" si="1"/>
        <v>49.170765027321778</v>
      </c>
      <c r="E16">
        <f t="shared" si="2"/>
        <v>2.5081546289396385E-2</v>
      </c>
      <c r="F16" s="23">
        <f t="shared" si="3"/>
        <v>0.13057636546590459</v>
      </c>
      <c r="H16">
        <f t="shared" si="4"/>
        <v>-3.6856229108358116</v>
      </c>
      <c r="I16">
        <f t="shared" si="5"/>
        <v>-2.0357970473841469</v>
      </c>
      <c r="J16">
        <f t="shared" si="6"/>
        <v>18.687468789562264</v>
      </c>
    </row>
    <row r="17" spans="1:10" x14ac:dyDescent="0.25">
      <c r="A17">
        <v>0.76902000000000004</v>
      </c>
      <c r="B17">
        <v>1962.9409599999999</v>
      </c>
      <c r="C17" s="7">
        <f t="shared" si="0"/>
        <v>43.050849999999855</v>
      </c>
      <c r="D17">
        <f t="shared" si="1"/>
        <v>46.202951340244844</v>
      </c>
      <c r="E17">
        <f t="shared" si="2"/>
        <v>2.3537616404033287E-2</v>
      </c>
      <c r="F17" s="23">
        <f t="shared" si="3"/>
        <v>0.13024603077724167</v>
      </c>
      <c r="H17">
        <f t="shared" si="4"/>
        <v>-3.749155439539686</v>
      </c>
      <c r="I17">
        <f t="shared" si="5"/>
        <v>-2.0383300726921414</v>
      </c>
      <c r="J17">
        <f t="shared" si="6"/>
        <v>18.68493576425427</v>
      </c>
    </row>
    <row r="18" spans="1:10" x14ac:dyDescent="0.25">
      <c r="A18">
        <v>0.82282</v>
      </c>
      <c r="B18">
        <v>1965.3829000000001</v>
      </c>
      <c r="C18" s="7">
        <f t="shared" si="0"/>
        <v>45.492790000000014</v>
      </c>
      <c r="D18">
        <f t="shared" si="1"/>
        <v>46.42786069651806</v>
      </c>
      <c r="E18">
        <f t="shared" si="2"/>
        <v>2.3622806882322041E-2</v>
      </c>
      <c r="F18" s="23">
        <f t="shared" si="3"/>
        <v>0.12992521824567771</v>
      </c>
      <c r="H18">
        <f t="shared" si="4"/>
        <v>-3.7455426402892398</v>
      </c>
      <c r="I18">
        <f t="shared" si="5"/>
        <v>-2.0407962383070317</v>
      </c>
      <c r="J18">
        <f t="shared" si="6"/>
        <v>18.682469598639379</v>
      </c>
    </row>
    <row r="19" spans="1:10" x14ac:dyDescent="0.25">
      <c r="A19">
        <v>0.87353999999999998</v>
      </c>
      <c r="B19">
        <v>1967.7936</v>
      </c>
      <c r="C19" s="7">
        <f t="shared" si="0"/>
        <v>47.90348999999992</v>
      </c>
      <c r="D19">
        <f t="shared" si="1"/>
        <v>47.714730394617476</v>
      </c>
      <c r="E19">
        <f t="shared" si="2"/>
        <v>2.4247832900065065E-2</v>
      </c>
      <c r="F19" s="23">
        <f t="shared" si="3"/>
        <v>0.12960967117798231</v>
      </c>
      <c r="H19">
        <f t="shared" si="4"/>
        <v>-3.7194280305377001</v>
      </c>
      <c r="I19">
        <f t="shared" si="5"/>
        <v>-2.0432278745612411</v>
      </c>
      <c r="J19">
        <f t="shared" si="6"/>
        <v>18.680037962385171</v>
      </c>
    </row>
    <row r="20" spans="1:10" x14ac:dyDescent="0.25">
      <c r="A20">
        <v>0.92240999999999995</v>
      </c>
      <c r="B20">
        <v>1970.13481</v>
      </c>
      <c r="C20" s="7">
        <f t="shared" si="0"/>
        <v>50.244699999999966</v>
      </c>
      <c r="D20">
        <f t="shared" si="1"/>
        <v>48.384742609055323</v>
      </c>
      <c r="E20">
        <f t="shared" si="2"/>
        <v>2.4559102434749285E-2</v>
      </c>
      <c r="F20" s="23">
        <f t="shared" si="3"/>
        <v>0.12930431901996167</v>
      </c>
      <c r="H20">
        <f t="shared" si="4"/>
        <v>-3.706672722187407</v>
      </c>
      <c r="I20">
        <f t="shared" si="5"/>
        <v>-2.0455865906689117</v>
      </c>
      <c r="J20">
        <f t="shared" si="6"/>
        <v>18.677679246277499</v>
      </c>
    </row>
    <row r="21" spans="1:10" x14ac:dyDescent="0.25">
      <c r="A21">
        <v>0.97028000000000003</v>
      </c>
      <c r="B21">
        <v>1972.47434</v>
      </c>
      <c r="C21" s="7">
        <f t="shared" si="0"/>
        <v>52.584229999999934</v>
      </c>
      <c r="D21">
        <f t="shared" si="1"/>
        <v>48.529559222896147</v>
      </c>
      <c r="E21">
        <f t="shared" si="2"/>
        <v>2.4603391911752901E-2</v>
      </c>
      <c r="F21" s="23">
        <f t="shared" si="3"/>
        <v>0.12900026265704642</v>
      </c>
      <c r="H21">
        <f t="shared" si="4"/>
        <v>-3.7048709629571692</v>
      </c>
      <c r="I21">
        <f t="shared" si="5"/>
        <v>-2.0479408385214026</v>
      </c>
      <c r="J21">
        <f t="shared" si="6"/>
        <v>18.675324998425008</v>
      </c>
    </row>
    <row r="22" spans="1:10" x14ac:dyDescent="0.25">
      <c r="A22">
        <v>1.0181500000000001</v>
      </c>
      <c r="B22">
        <v>1974.7810300000001</v>
      </c>
      <c r="C22" s="7">
        <f t="shared" si="0"/>
        <v>54.890920000000051</v>
      </c>
      <c r="D22">
        <f t="shared" si="1"/>
        <v>47.317312661499805</v>
      </c>
      <c r="E22">
        <f t="shared" si="2"/>
        <v>2.3960789547132624E-2</v>
      </c>
      <c r="F22" s="23">
        <f t="shared" si="3"/>
        <v>0.12870152314621847</v>
      </c>
      <c r="H22">
        <f t="shared" si="4"/>
        <v>-3.7313365535594274</v>
      </c>
      <c r="I22">
        <f t="shared" si="5"/>
        <v>-2.050259329592135</v>
      </c>
      <c r="J22">
        <f t="shared" si="6"/>
        <v>18.673006507354277</v>
      </c>
    </row>
    <row r="23" spans="1:10" x14ac:dyDescent="0.25">
      <c r="A23">
        <v>1.0670299999999999</v>
      </c>
      <c r="B23">
        <v>1977.0522900000001</v>
      </c>
      <c r="C23" s="7">
        <f t="shared" si="0"/>
        <v>57.162180000000035</v>
      </c>
      <c r="D23">
        <f t="shared" si="1"/>
        <v>46.328081841431768</v>
      </c>
      <c r="E23">
        <f t="shared" si="2"/>
        <v>2.3432906694355445E-2</v>
      </c>
      <c r="F23" s="23">
        <f t="shared" si="3"/>
        <v>0.12840838499727922</v>
      </c>
      <c r="H23">
        <f t="shared" si="4"/>
        <v>-3.7536139754991353</v>
      </c>
      <c r="I23">
        <f t="shared" si="5"/>
        <v>-2.0525395861413434</v>
      </c>
      <c r="J23">
        <f t="shared" si="6"/>
        <v>18.670726250805068</v>
      </c>
    </row>
    <row r="24" spans="1:10" x14ac:dyDescent="0.25">
      <c r="A24">
        <v>1.1158999999999999</v>
      </c>
      <c r="B24">
        <v>1979.3096</v>
      </c>
      <c r="C24" s="7">
        <f t="shared" si="0"/>
        <v>59.419489999999996</v>
      </c>
      <c r="D24">
        <f t="shared" si="1"/>
        <v>45.550951156810363</v>
      </c>
      <c r="E24">
        <f t="shared" si="2"/>
        <v>2.301355541185187E-2</v>
      </c>
      <c r="F24" s="23">
        <f t="shared" si="3"/>
        <v>0.12811803849020842</v>
      </c>
      <c r="H24">
        <f t="shared" si="4"/>
        <v>-3.7716718709280719</v>
      </c>
      <c r="I24">
        <f t="shared" si="5"/>
        <v>-2.054803264300554</v>
      </c>
      <c r="J24">
        <f t="shared" si="6"/>
        <v>18.668462572645858</v>
      </c>
    </row>
    <row r="25" spans="1:10" x14ac:dyDescent="0.25">
      <c r="A25">
        <v>1.16428</v>
      </c>
      <c r="B25">
        <v>1981.4821199999999</v>
      </c>
      <c r="C25" s="7">
        <f t="shared" si="0"/>
        <v>61.592009999999846</v>
      </c>
      <c r="D25">
        <f t="shared" si="1"/>
        <v>44.287163200491321</v>
      </c>
      <c r="E25">
        <f t="shared" si="2"/>
        <v>2.2350523758696002E-2</v>
      </c>
      <c r="F25" s="23">
        <f t="shared" si="3"/>
        <v>0.12783952709136606</v>
      </c>
      <c r="H25">
        <f t="shared" si="4"/>
        <v>-3.8009055238035834</v>
      </c>
      <c r="I25">
        <f t="shared" si="5"/>
        <v>-2.0569794961937458</v>
      </c>
      <c r="J25">
        <f t="shared" si="6"/>
        <v>18.666286340752666</v>
      </c>
    </row>
    <row r="26" spans="1:10" x14ac:dyDescent="0.25">
      <c r="A26">
        <v>1.2135100000000001</v>
      </c>
      <c r="B26">
        <v>1983.63247</v>
      </c>
      <c r="C26" s="7">
        <f t="shared" si="0"/>
        <v>63.742359999999962</v>
      </c>
      <c r="D26">
        <f t="shared" si="1"/>
        <v>42.185300000000971</v>
      </c>
      <c r="E26">
        <f t="shared" si="2"/>
        <v>2.1266691606435021E-2</v>
      </c>
      <c r="F26" s="23">
        <f t="shared" si="3"/>
        <v>0.12756475120601193</v>
      </c>
      <c r="H26">
        <f t="shared" si="4"/>
        <v>-3.85061320458381</v>
      </c>
      <c r="I26">
        <f t="shared" si="5"/>
        <v>-2.0591311907009695</v>
      </c>
      <c r="J26">
        <f t="shared" si="6"/>
        <v>18.66413464624544</v>
      </c>
    </row>
    <row r="27" spans="1:10" x14ac:dyDescent="0.25">
      <c r="A27">
        <v>1.2642800000000001</v>
      </c>
      <c r="B27">
        <v>1985.70065</v>
      </c>
      <c r="C27" s="7">
        <f t="shared" si="0"/>
        <v>65.810539999999946</v>
      </c>
      <c r="D27">
        <f t="shared" si="1"/>
        <v>39.251221147400507</v>
      </c>
      <c r="E27">
        <f t="shared" si="2"/>
        <v>1.9766937754389369E-2</v>
      </c>
      <c r="F27" s="23">
        <f t="shared" si="3"/>
        <v>0.12730131009480755</v>
      </c>
      <c r="H27">
        <f t="shared" si="4"/>
        <v>-3.9237445473532877</v>
      </c>
      <c r="I27">
        <f t="shared" si="5"/>
        <v>-2.061198482074972</v>
      </c>
      <c r="J27">
        <f t="shared" si="6"/>
        <v>18.662067354871439</v>
      </c>
    </row>
    <row r="28" spans="1:10" x14ac:dyDescent="0.25">
      <c r="A28">
        <v>1.31792</v>
      </c>
      <c r="B28">
        <v>1987.7306900000001</v>
      </c>
      <c r="C28" s="7">
        <f t="shared" si="0"/>
        <v>67.840580000000045</v>
      </c>
      <c r="D28">
        <f t="shared" si="1"/>
        <v>39.341439969239197</v>
      </c>
      <c r="E28">
        <f t="shared" si="2"/>
        <v>1.9792137922486467E-2</v>
      </c>
      <c r="F28" s="23">
        <f t="shared" si="3"/>
        <v>0.12704352004338948</v>
      </c>
      <c r="H28">
        <f t="shared" si="4"/>
        <v>-3.9224704947585458</v>
      </c>
      <c r="I28">
        <f t="shared" si="5"/>
        <v>-2.0632255737170691</v>
      </c>
      <c r="J28">
        <f t="shared" si="6"/>
        <v>18.660040263229341</v>
      </c>
    </row>
    <row r="29" spans="1:10" x14ac:dyDescent="0.25">
      <c r="A29">
        <v>1.3683099999999999</v>
      </c>
      <c r="B29">
        <v>1989.7933399999999</v>
      </c>
      <c r="C29" s="7">
        <f t="shared" si="0"/>
        <v>69.903229999999894</v>
      </c>
      <c r="D29">
        <f t="shared" si="1"/>
        <v>40.445201421800476</v>
      </c>
      <c r="E29">
        <f t="shared" si="2"/>
        <v>2.032633269432919E-2</v>
      </c>
      <c r="F29" s="23">
        <f t="shared" si="3"/>
        <v>0.12678239013431383</v>
      </c>
      <c r="H29">
        <f t="shared" si="4"/>
        <v>-3.8958380564811415</v>
      </c>
      <c r="I29">
        <f t="shared" si="5"/>
        <v>-2.0652831256905273</v>
      </c>
      <c r="J29">
        <f t="shared" si="6"/>
        <v>18.657982711255883</v>
      </c>
    </row>
    <row r="30" spans="1:10" x14ac:dyDescent="0.25">
      <c r="A30">
        <v>1.4192</v>
      </c>
      <c r="B30">
        <v>1991.82698</v>
      </c>
      <c r="C30" s="7">
        <f t="shared" si="0"/>
        <v>71.936869999999999</v>
      </c>
      <c r="D30">
        <f t="shared" si="1"/>
        <v>39.363103953148581</v>
      </c>
      <c r="E30">
        <f t="shared" si="2"/>
        <v>1.9762310857516643E-2</v>
      </c>
      <c r="F30" s="23">
        <f t="shared" si="3"/>
        <v>0.12652572029083137</v>
      </c>
      <c r="H30">
        <f t="shared" si="4"/>
        <v>-3.9239786472694935</v>
      </c>
      <c r="I30">
        <f t="shared" si="5"/>
        <v>-2.0673096690246067</v>
      </c>
      <c r="J30">
        <f t="shared" si="6"/>
        <v>18.655956167921804</v>
      </c>
    </row>
    <row r="31" spans="1:10" x14ac:dyDescent="0.25">
      <c r="A31">
        <v>1.4707600000000001</v>
      </c>
      <c r="B31">
        <v>1993.82609</v>
      </c>
      <c r="C31" s="7">
        <f t="shared" si="0"/>
        <v>73.935979999999972</v>
      </c>
      <c r="D31">
        <f t="shared" si="1"/>
        <v>38.37648432937543</v>
      </c>
      <c r="E31">
        <f t="shared" si="2"/>
        <v>1.9247658821324495E-2</v>
      </c>
      <c r="F31" s="23">
        <f t="shared" si="3"/>
        <v>0.12627416751422438</v>
      </c>
      <c r="H31">
        <f t="shared" si="4"/>
        <v>-3.9503658453160706</v>
      </c>
      <c r="I31">
        <f t="shared" si="5"/>
        <v>-2.0692998032910164</v>
      </c>
      <c r="J31">
        <f t="shared" si="6"/>
        <v>18.653966033655394</v>
      </c>
    </row>
    <row r="32" spans="1:10" x14ac:dyDescent="0.25">
      <c r="A32">
        <v>1.5219400000000001</v>
      </c>
      <c r="B32">
        <v>1995.7697800000001</v>
      </c>
      <c r="C32" s="7">
        <f t="shared" si="0"/>
        <v>75.879670000000033</v>
      </c>
      <c r="D32">
        <f t="shared" si="1"/>
        <v>37.643114355230331</v>
      </c>
      <c r="E32">
        <f t="shared" si="2"/>
        <v>1.8861451221708712E-2</v>
      </c>
      <c r="F32" s="23">
        <f t="shared" si="3"/>
        <v>0.12603030697784084</v>
      </c>
      <c r="H32">
        <f t="shared" si="4"/>
        <v>-3.970635057668769</v>
      </c>
      <c r="I32">
        <f t="shared" si="5"/>
        <v>-2.0712328693835738</v>
      </c>
      <c r="J32">
        <f t="shared" si="6"/>
        <v>18.652032967562839</v>
      </c>
    </row>
    <row r="33" spans="1:10" x14ac:dyDescent="0.25">
      <c r="A33">
        <v>1.57351</v>
      </c>
      <c r="B33">
        <v>1997.6939199999999</v>
      </c>
      <c r="C33" s="7">
        <f t="shared" si="0"/>
        <v>77.803809999999885</v>
      </c>
      <c r="D33">
        <f t="shared" si="1"/>
        <v>38.012537018754308</v>
      </c>
      <c r="E33">
        <f t="shared" si="2"/>
        <v>1.9028208795246426E-2</v>
      </c>
      <c r="F33" s="23">
        <f t="shared" si="3"/>
        <v>0.12578959438225484</v>
      </c>
      <c r="H33">
        <f t="shared" si="4"/>
        <v>-3.9618327274196239</v>
      </c>
      <c r="I33">
        <f t="shared" si="5"/>
        <v>-2.0731446536992797</v>
      </c>
      <c r="J33">
        <f t="shared" si="6"/>
        <v>18.65012118324713</v>
      </c>
    </row>
    <row r="34" spans="1:10" x14ac:dyDescent="0.25">
      <c r="A34">
        <v>1.62324</v>
      </c>
      <c r="B34">
        <v>1999.6204499999999</v>
      </c>
      <c r="C34" s="7">
        <f t="shared" si="0"/>
        <v>79.730339999999842</v>
      </c>
      <c r="D34">
        <f t="shared" si="1"/>
        <v>37.787198091641287</v>
      </c>
      <c r="E34">
        <f t="shared" si="2"/>
        <v>1.8897185259153199E-2</v>
      </c>
      <c r="F34" s="23">
        <f t="shared" si="3"/>
        <v>0.12554927306094638</v>
      </c>
      <c r="H34">
        <f t="shared" si="4"/>
        <v>-3.9687422960945615</v>
      </c>
      <c r="I34">
        <f t="shared" si="5"/>
        <v>-2.0750569834315749</v>
      </c>
      <c r="J34">
        <f t="shared" si="6"/>
        <v>18.648208853514838</v>
      </c>
    </row>
    <row r="35" spans="1:10" x14ac:dyDescent="0.25">
      <c r="A35">
        <v>1.6741200000000001</v>
      </c>
      <c r="B35">
        <v>2001.49569</v>
      </c>
      <c r="C35" s="7">
        <f t="shared" si="0"/>
        <v>81.605579999999918</v>
      </c>
      <c r="D35">
        <f t="shared" si="1"/>
        <v>35.425871121719737</v>
      </c>
      <c r="E35">
        <f t="shared" si="2"/>
        <v>1.7699698929513927E-2</v>
      </c>
      <c r="F35" s="23">
        <f t="shared" si="3"/>
        <v>0.12531601066146858</v>
      </c>
      <c r="H35">
        <f t="shared" si="4"/>
        <v>-4.0342076491790007</v>
      </c>
      <c r="I35">
        <f t="shared" si="5"/>
        <v>-2.0769166466200542</v>
      </c>
      <c r="J35">
        <f t="shared" si="6"/>
        <v>18.646349190326358</v>
      </c>
    </row>
    <row r="36" spans="1:10" x14ac:dyDescent="0.25">
      <c r="A36">
        <v>1.7279899999999999</v>
      </c>
      <c r="B36">
        <v>2003.33131</v>
      </c>
      <c r="C36" s="7">
        <f t="shared" si="0"/>
        <v>83.441199999999981</v>
      </c>
      <c r="D36">
        <f t="shared" si="1"/>
        <v>34.027865502508277</v>
      </c>
      <c r="E36">
        <f t="shared" si="2"/>
        <v>1.6985640534170194E-2</v>
      </c>
      <c r="F36" s="23">
        <f t="shared" si="3"/>
        <v>0.12508830568931298</v>
      </c>
      <c r="H36">
        <f t="shared" si="4"/>
        <v>-4.0753869663249818</v>
      </c>
      <c r="I36">
        <f t="shared" si="5"/>
        <v>-2.078735345580506</v>
      </c>
      <c r="J36">
        <f t="shared" si="6"/>
        <v>18.644530491365906</v>
      </c>
    </row>
    <row r="37" spans="1:10" x14ac:dyDescent="0.25">
      <c r="A37">
        <v>1.7817799999999999</v>
      </c>
      <c r="B37">
        <v>2005.15913</v>
      </c>
      <c r="C37" s="7">
        <f t="shared" si="0"/>
        <v>85.269019999999955</v>
      </c>
      <c r="D37">
        <f t="shared" si="1"/>
        <v>34.371960486322557</v>
      </c>
      <c r="E37">
        <f t="shared" si="2"/>
        <v>1.7141761953986444E-2</v>
      </c>
      <c r="F37" s="23">
        <f t="shared" si="3"/>
        <v>0.12486218442371293</v>
      </c>
      <c r="H37">
        <f t="shared" si="4"/>
        <v>-4.0662375733136606</v>
      </c>
      <c r="I37">
        <f t="shared" si="5"/>
        <v>-2.0805446745174887</v>
      </c>
      <c r="J37">
        <f t="shared" si="6"/>
        <v>18.642721162428924</v>
      </c>
    </row>
    <row r="38" spans="1:10" x14ac:dyDescent="0.25">
      <c r="A38">
        <v>1.83327</v>
      </c>
      <c r="B38">
        <v>2006.9499900000001</v>
      </c>
      <c r="C38" s="7">
        <f t="shared" si="0"/>
        <v>87.059880000000021</v>
      </c>
      <c r="D38">
        <f t="shared" si="1"/>
        <v>34.251995768009216</v>
      </c>
      <c r="E38">
        <f t="shared" si="2"/>
        <v>1.7066691217357745E-2</v>
      </c>
      <c r="F38" s="23">
        <f t="shared" si="3"/>
        <v>0.12464122966839854</v>
      </c>
      <c r="H38">
        <f t="shared" si="4"/>
        <v>-4.0706265970887641</v>
      </c>
      <c r="I38">
        <f t="shared" si="5"/>
        <v>-2.0823158311477865</v>
      </c>
      <c r="J38">
        <f t="shared" si="6"/>
        <v>18.640950005798626</v>
      </c>
    </row>
    <row r="39" spans="1:10" x14ac:dyDescent="0.25">
      <c r="A39">
        <v>1.88575</v>
      </c>
      <c r="B39">
        <v>2008.7203099999999</v>
      </c>
      <c r="C39" s="7">
        <f t="shared" si="0"/>
        <v>88.830199999999877</v>
      </c>
      <c r="D39">
        <f t="shared" si="1"/>
        <v>33.351805847504863</v>
      </c>
      <c r="E39">
        <f t="shared" si="2"/>
        <v>1.660350905074727E-2</v>
      </c>
      <c r="F39" s="23">
        <f t="shared" si="3"/>
        <v>0.12442338507823543</v>
      </c>
      <c r="H39">
        <f t="shared" si="4"/>
        <v>-4.0981412173598279</v>
      </c>
      <c r="I39">
        <f t="shared" si="5"/>
        <v>-2.0840651333996232</v>
      </c>
      <c r="J39">
        <f t="shared" si="6"/>
        <v>18.639200703546788</v>
      </c>
    </row>
    <row r="40" spans="1:10" x14ac:dyDescent="0.25">
      <c r="A40">
        <v>1.9379299999999999</v>
      </c>
      <c r="B40">
        <v>2010.4405899999999</v>
      </c>
      <c r="C40" s="7">
        <f t="shared" si="0"/>
        <v>90.55047999999988</v>
      </c>
      <c r="D40">
        <f t="shared" si="1"/>
        <v>33.990499752599227</v>
      </c>
      <c r="E40">
        <f t="shared" si="2"/>
        <v>1.6906990398855421E-2</v>
      </c>
      <c r="F40" s="23">
        <f t="shared" si="3"/>
        <v>0.12421224477970248</v>
      </c>
      <c r="H40">
        <f t="shared" si="4"/>
        <v>-4.0800281095073165</v>
      </c>
      <c r="I40">
        <f t="shared" si="5"/>
        <v>-2.0857635251338005</v>
      </c>
      <c r="J40">
        <f t="shared" si="6"/>
        <v>18.637502311812611</v>
      </c>
    </row>
    <row r="41" spans="1:10" x14ac:dyDescent="0.25">
      <c r="A41">
        <v>1.9867999999999999</v>
      </c>
      <c r="B41">
        <v>2012.1550500000001</v>
      </c>
      <c r="C41" s="7">
        <f t="shared" si="0"/>
        <v>92.264940000000024</v>
      </c>
      <c r="D41">
        <f t="shared" si="1"/>
        <v>35.361432108955889</v>
      </c>
      <c r="E41">
        <f t="shared" si="2"/>
        <v>1.7573910176035334E-2</v>
      </c>
      <c r="F41" s="23">
        <f t="shared" si="3"/>
        <v>0.12400235308253392</v>
      </c>
      <c r="H41">
        <f t="shared" si="4"/>
        <v>-4.0413398531065177</v>
      </c>
      <c r="I41">
        <f t="shared" si="5"/>
        <v>-2.0874547370851033</v>
      </c>
      <c r="J41">
        <f t="shared" si="6"/>
        <v>18.635811099861307</v>
      </c>
    </row>
    <row r="42" spans="1:10" x14ac:dyDescent="0.25">
      <c r="A42">
        <v>2.03485</v>
      </c>
      <c r="B42">
        <v>2013.8678199999999</v>
      </c>
      <c r="C42" s="7">
        <f t="shared" si="0"/>
        <v>93.977709999999888</v>
      </c>
      <c r="D42">
        <f t="shared" si="1"/>
        <v>34.889220325035915</v>
      </c>
      <c r="E42">
        <f t="shared" si="2"/>
        <v>1.7324483751389362E-2</v>
      </c>
      <c r="F42" s="23">
        <f t="shared" si="3"/>
        <v>0.12379319906676532</v>
      </c>
      <c r="H42">
        <f t="shared" si="4"/>
        <v>-4.0556345322497407</v>
      </c>
      <c r="I42">
        <f t="shared" si="5"/>
        <v>-2.0891428550809596</v>
      </c>
      <c r="J42">
        <f t="shared" si="6"/>
        <v>18.634122981865453</v>
      </c>
    </row>
    <row r="43" spans="1:10" x14ac:dyDescent="0.25">
      <c r="A43">
        <v>2.0840200000000002</v>
      </c>
      <c r="B43">
        <v>2015.5469800000001</v>
      </c>
      <c r="C43" s="7">
        <f t="shared" si="0"/>
        <v>95.656870000000026</v>
      </c>
      <c r="D43">
        <f t="shared" si="1"/>
        <v>34.093456991439936</v>
      </c>
      <c r="E43">
        <f t="shared" si="2"/>
        <v>1.6915238061798954E-2</v>
      </c>
      <c r="F43" s="23">
        <f t="shared" si="3"/>
        <v>0.12358866260224327</v>
      </c>
      <c r="H43">
        <f t="shared" si="4"/>
        <v>-4.0795404028432438</v>
      </c>
      <c r="I43">
        <f t="shared" si="5"/>
        <v>-2.0907964646847486</v>
      </c>
      <c r="J43">
        <f t="shared" si="6"/>
        <v>18.632469372261664</v>
      </c>
    </row>
    <row r="44" spans="1:10" x14ac:dyDescent="0.25">
      <c r="A44">
        <v>2.1329699999999998</v>
      </c>
      <c r="B44">
        <v>2017.21307</v>
      </c>
      <c r="C44" s="7">
        <f t="shared" si="0"/>
        <v>97.322959999999966</v>
      </c>
      <c r="D44">
        <f t="shared" si="1"/>
        <v>33.340494200704669</v>
      </c>
      <c r="E44">
        <f t="shared" si="2"/>
        <v>1.6527998304465014E-2</v>
      </c>
      <c r="F44" s="23">
        <f t="shared" si="3"/>
        <v>0.12338621879301433</v>
      </c>
      <c r="H44">
        <f t="shared" si="4"/>
        <v>-4.1026994691904708</v>
      </c>
      <c r="I44">
        <f t="shared" si="5"/>
        <v>-2.0924358528964224</v>
      </c>
      <c r="J44">
        <f t="shared" si="6"/>
        <v>18.630829984049988</v>
      </c>
    </row>
    <row r="45" spans="1:10" x14ac:dyDescent="0.25">
      <c r="A45">
        <v>2.1831700000000001</v>
      </c>
      <c r="B45">
        <v>2018.8526899999999</v>
      </c>
      <c r="C45" s="7">
        <f t="shared" si="0"/>
        <v>98.962579999999889</v>
      </c>
      <c r="D45">
        <f t="shared" si="1"/>
        <v>32.861386138614684</v>
      </c>
      <c r="E45">
        <f t="shared" si="2"/>
        <v>1.6277258019560946E-2</v>
      </c>
      <c r="F45" s="23">
        <f t="shared" si="3"/>
        <v>0.12318747655741814</v>
      </c>
      <c r="H45">
        <f t="shared" si="4"/>
        <v>-4.1179863589099428</v>
      </c>
      <c r="I45">
        <f t="shared" si="5"/>
        <v>-2.0940478843692212</v>
      </c>
      <c r="J45">
        <f t="shared" si="6"/>
        <v>18.629217952577189</v>
      </c>
    </row>
    <row r="46" spans="1:10" x14ac:dyDescent="0.25">
      <c r="A46">
        <v>2.2329599999999998</v>
      </c>
      <c r="B46">
        <v>2020.4988800000001</v>
      </c>
      <c r="C46" s="7">
        <f t="shared" si="0"/>
        <v>100.60877000000005</v>
      </c>
      <c r="D46">
        <f t="shared" si="1"/>
        <v>33.087201557537632</v>
      </c>
      <c r="E46">
        <f t="shared" si="2"/>
        <v>1.6375758425333859E-2</v>
      </c>
      <c r="F46" s="23">
        <f t="shared" si="3"/>
        <v>0.12298842064697657</v>
      </c>
      <c r="H46">
        <f t="shared" si="4"/>
        <v>-4.1119531824824538</v>
      </c>
      <c r="I46">
        <f t="shared" si="5"/>
        <v>-2.0956650691227603</v>
      </c>
      <c r="J46">
        <f t="shared" si="6"/>
        <v>18.627600767823651</v>
      </c>
    </row>
    <row r="47" spans="1:10" x14ac:dyDescent="0.25">
      <c r="A47">
        <v>2.2807599999999999</v>
      </c>
      <c r="B47">
        <v>2022.08167</v>
      </c>
      <c r="C47" s="7">
        <f t="shared" si="0"/>
        <v>102.19155999999998</v>
      </c>
      <c r="D47">
        <f t="shared" si="1"/>
        <v>31.635441767067128</v>
      </c>
      <c r="E47">
        <f t="shared" si="2"/>
        <v>1.5644987161704069E-2</v>
      </c>
      <c r="F47" s="23">
        <f t="shared" si="3"/>
        <v>0.12279748563287046</v>
      </c>
      <c r="H47">
        <f t="shared" si="4"/>
        <v>-4.1576047224621995</v>
      </c>
      <c r="I47">
        <f t="shared" si="5"/>
        <v>-2.0972187387810748</v>
      </c>
      <c r="J47">
        <f t="shared" si="6"/>
        <v>18.626047098165337</v>
      </c>
    </row>
    <row r="48" spans="1:10" x14ac:dyDescent="0.25">
      <c r="A48">
        <v>2.33256</v>
      </c>
      <c r="B48">
        <v>2023.64977</v>
      </c>
      <c r="C48" s="7">
        <f t="shared" si="0"/>
        <v>103.75965999999994</v>
      </c>
      <c r="D48">
        <f t="shared" si="1"/>
        <v>30.352368091057727</v>
      </c>
      <c r="E48">
        <f t="shared" si="2"/>
        <v>1.4998824668686482E-2</v>
      </c>
      <c r="F48" s="23">
        <f t="shared" si="3"/>
        <v>0.12260876083388322</v>
      </c>
      <c r="H48">
        <f t="shared" si="4"/>
        <v>-4.1997834363707742</v>
      </c>
      <c r="I48">
        <f t="shared" si="5"/>
        <v>-2.0987567993553986</v>
      </c>
      <c r="J48">
        <f t="shared" si="6"/>
        <v>18.624509037591011</v>
      </c>
    </row>
    <row r="49" spans="1:10" x14ac:dyDescent="0.25">
      <c r="A49">
        <v>2.38443</v>
      </c>
      <c r="B49">
        <v>2025.2283</v>
      </c>
      <c r="C49" s="7">
        <f t="shared" si="0"/>
        <v>105.33818999999994</v>
      </c>
      <c r="D49">
        <f t="shared" si="1"/>
        <v>31.212224448898358</v>
      </c>
      <c r="E49">
        <f t="shared" si="2"/>
        <v>1.5411706645072241E-2</v>
      </c>
      <c r="F49" s="23">
        <f t="shared" si="3"/>
        <v>0.12241921984789446</v>
      </c>
      <c r="H49">
        <f t="shared" si="4"/>
        <v>-4.1726278865888258</v>
      </c>
      <c r="I49">
        <f t="shared" si="5"/>
        <v>-2.1003038963299323</v>
      </c>
      <c r="J49">
        <f t="shared" si="6"/>
        <v>18.622961940616477</v>
      </c>
    </row>
    <row r="50" spans="1:10" x14ac:dyDescent="0.25">
      <c r="A50">
        <v>2.4323600000000001</v>
      </c>
      <c r="B50">
        <v>2026.76475</v>
      </c>
      <c r="C50" s="7">
        <f t="shared" si="0"/>
        <v>106.87464</v>
      </c>
      <c r="D50">
        <f t="shared" si="1"/>
        <v>31.40829120323529</v>
      </c>
      <c r="E50">
        <f t="shared" si="2"/>
        <v>1.5496762119646738E-2</v>
      </c>
      <c r="F50" s="23">
        <f t="shared" si="3"/>
        <v>0.12223515338439958</v>
      </c>
      <c r="H50">
        <f t="shared" si="4"/>
        <v>-4.1671241723853036</v>
      </c>
      <c r="I50">
        <f t="shared" si="5"/>
        <v>-2.1018086027105491</v>
      </c>
      <c r="J50">
        <f t="shared" si="6"/>
        <v>18.621457234235862</v>
      </c>
    </row>
    <row r="51" spans="1:10" x14ac:dyDescent="0.25">
      <c r="A51">
        <v>2.48333</v>
      </c>
      <c r="B51">
        <v>2028.33458</v>
      </c>
      <c r="C51" s="7">
        <f t="shared" si="0"/>
        <v>108.44446999999991</v>
      </c>
      <c r="D51">
        <f t="shared" si="1"/>
        <v>30.887427774457702</v>
      </c>
      <c r="E51">
        <f t="shared" si="2"/>
        <v>1.522797475279335E-2</v>
      </c>
      <c r="F51" s="23">
        <f t="shared" si="3"/>
        <v>0.1220475164429692</v>
      </c>
      <c r="H51">
        <f t="shared" si="4"/>
        <v>-4.1846210984095862</v>
      </c>
      <c r="I51">
        <f t="shared" si="5"/>
        <v>-2.1033448310354226</v>
      </c>
      <c r="J51">
        <f t="shared" si="6"/>
        <v>18.619921005910989</v>
      </c>
    </row>
    <row r="52" spans="1:10" x14ac:dyDescent="0.25">
      <c r="A52">
        <v>2.53274</v>
      </c>
      <c r="B52">
        <v>2029.8652300000001</v>
      </c>
      <c r="C52" s="7">
        <f t="shared" si="0"/>
        <v>109.97512000000006</v>
      </c>
      <c r="D52">
        <f t="shared" si="1"/>
        <v>30.554799319388572</v>
      </c>
      <c r="E52">
        <f t="shared" si="2"/>
        <v>1.5052624611629302E-2</v>
      </c>
      <c r="F52" s="23">
        <f t="shared" si="3"/>
        <v>0.12186497827427668</v>
      </c>
      <c r="H52">
        <f t="shared" si="4"/>
        <v>-4.1962029101926195</v>
      </c>
      <c r="I52">
        <f t="shared" si="5"/>
        <v>-2.1048415825895566</v>
      </c>
      <c r="J52">
        <f t="shared" si="6"/>
        <v>18.618424254356853</v>
      </c>
    </row>
    <row r="53" spans="1:10" x14ac:dyDescent="0.25">
      <c r="A53">
        <v>2.58324</v>
      </c>
      <c r="B53">
        <v>2031.3873100000001</v>
      </c>
      <c r="C53" s="7">
        <f t="shared" si="0"/>
        <v>111.49720000000002</v>
      </c>
      <c r="D53">
        <f t="shared" si="1"/>
        <v>29.036095238093587</v>
      </c>
      <c r="E53">
        <f t="shared" si="2"/>
        <v>1.4293726801952693E-2</v>
      </c>
      <c r="F53" s="23">
        <f t="shared" si="3"/>
        <v>0.12168386791317552</v>
      </c>
      <c r="H53">
        <f t="shared" si="4"/>
        <v>-4.2479345231449015</v>
      </c>
      <c r="I53">
        <f t="shared" si="5"/>
        <v>-2.106328843952689</v>
      </c>
      <c r="J53">
        <f t="shared" si="6"/>
        <v>18.616936992993722</v>
      </c>
    </row>
    <row r="54" spans="1:10" x14ac:dyDescent="0.25">
      <c r="A54">
        <v>2.63774</v>
      </c>
      <c r="B54">
        <v>2032.9140199999999</v>
      </c>
      <c r="C54" s="7">
        <f t="shared" si="0"/>
        <v>113.02390999999989</v>
      </c>
      <c r="D54">
        <f t="shared" si="1"/>
        <v>28.053551609322771</v>
      </c>
      <c r="E54">
        <f t="shared" si="2"/>
        <v>1.3799674424658044E-2</v>
      </c>
      <c r="F54" s="23">
        <f t="shared" si="3"/>
        <v>0.12150261192185703</v>
      </c>
      <c r="H54">
        <f t="shared" si="4"/>
        <v>-4.2831102795133669</v>
      </c>
      <c r="I54">
        <f t="shared" si="5"/>
        <v>-2.1078195191333626</v>
      </c>
      <c r="J54">
        <f t="shared" si="6"/>
        <v>18.615446317813049</v>
      </c>
    </row>
    <row r="55" spans="1:10" x14ac:dyDescent="0.25">
      <c r="A55">
        <v>2.69136</v>
      </c>
      <c r="B55">
        <v>2034.42046</v>
      </c>
      <c r="C55" s="7">
        <f t="shared" si="0"/>
        <v>114.53035</v>
      </c>
      <c r="D55">
        <f t="shared" si="1"/>
        <v>27.377300613496811</v>
      </c>
      <c r="E55">
        <f t="shared" si="2"/>
        <v>1.3457051357759551E-2</v>
      </c>
      <c r="F55" s="23">
        <f t="shared" si="3"/>
        <v>0.12132415912818925</v>
      </c>
      <c r="H55">
        <f t="shared" si="4"/>
        <v>-4.3082520457954789</v>
      </c>
      <c r="I55">
        <f t="shared" si="5"/>
        <v>-2.1092893144530636</v>
      </c>
      <c r="J55">
        <f t="shared" si="6"/>
        <v>18.613976522493349</v>
      </c>
    </row>
    <row r="56" spans="1:10" x14ac:dyDescent="0.25">
      <c r="A56">
        <v>2.74532</v>
      </c>
      <c r="B56">
        <v>2035.8592699999999</v>
      </c>
      <c r="C56" s="7">
        <f t="shared" si="0"/>
        <v>115.96915999999987</v>
      </c>
      <c r="D56">
        <f t="shared" si="1"/>
        <v>26.549728585884957</v>
      </c>
      <c r="E56">
        <f t="shared" si="2"/>
        <v>1.3041043149257048E-2</v>
      </c>
      <c r="F56" s="23">
        <f t="shared" si="3"/>
        <v>0.12115408460091756</v>
      </c>
      <c r="H56">
        <f t="shared" si="4"/>
        <v>-4.3396537295744793</v>
      </c>
      <c r="I56">
        <f t="shared" si="5"/>
        <v>-2.1106921170513195</v>
      </c>
      <c r="J56">
        <f t="shared" si="6"/>
        <v>18.612573719895092</v>
      </c>
    </row>
    <row r="57" spans="1:10" x14ac:dyDescent="0.25">
      <c r="A57">
        <v>2.8000500000000001</v>
      </c>
      <c r="B57">
        <v>2037.3061499999999</v>
      </c>
      <c r="C57" s="7">
        <f t="shared" si="0"/>
        <v>117.41603999999984</v>
      </c>
      <c r="D57">
        <f t="shared" si="1"/>
        <v>27.054510739858308</v>
      </c>
      <c r="E57">
        <f t="shared" si="2"/>
        <v>1.3279550910823251E-2</v>
      </c>
      <c r="F57" s="23">
        <f t="shared" si="3"/>
        <v>0.12098341654738254</v>
      </c>
      <c r="H57">
        <f t="shared" si="4"/>
        <v>-4.3215299524617361</v>
      </c>
      <c r="I57">
        <f t="shared" si="5"/>
        <v>-2.1121017961054784</v>
      </c>
      <c r="J57">
        <f t="shared" si="6"/>
        <v>18.611164040840933</v>
      </c>
    </row>
    <row r="58" spans="1:10" x14ac:dyDescent="0.25">
      <c r="A58">
        <v>2.8500700000000001</v>
      </c>
      <c r="B58">
        <v>2038.6932300000001</v>
      </c>
      <c r="C58" s="7">
        <f t="shared" si="0"/>
        <v>118.80312000000004</v>
      </c>
      <c r="D58">
        <f t="shared" si="1"/>
        <v>27.51921331316284</v>
      </c>
      <c r="E58">
        <f t="shared" si="2"/>
        <v>1.3498457202000342E-2</v>
      </c>
      <c r="F58" s="23">
        <f t="shared" si="3"/>
        <v>0.12082014061677959</v>
      </c>
      <c r="H58">
        <f t="shared" si="4"/>
        <v>-4.3051798814016706</v>
      </c>
      <c r="I58">
        <f t="shared" si="5"/>
        <v>-2.1134522804187217</v>
      </c>
      <c r="J58">
        <f t="shared" si="6"/>
        <v>18.609813556527691</v>
      </c>
    </row>
    <row r="59" spans="1:10" x14ac:dyDescent="0.25">
      <c r="A59">
        <v>2.8992</v>
      </c>
      <c r="B59">
        <v>2040.03468</v>
      </c>
      <c r="C59" s="7">
        <f t="shared" si="0"/>
        <v>120.14456999999993</v>
      </c>
      <c r="D59">
        <f t="shared" si="1"/>
        <v>27.046535154273897</v>
      </c>
      <c r="E59">
        <f t="shared" si="2"/>
        <v>1.3257880083819899E-2</v>
      </c>
      <c r="F59" s="23">
        <f t="shared" si="3"/>
        <v>0.12066255008574217</v>
      </c>
      <c r="H59">
        <f t="shared" si="4"/>
        <v>-4.3231631800205639</v>
      </c>
      <c r="I59">
        <f t="shared" si="5"/>
        <v>-2.1147574717179451</v>
      </c>
      <c r="J59">
        <f t="shared" si="6"/>
        <v>18.608508365228467</v>
      </c>
    </row>
    <row r="60" spans="1:10" x14ac:dyDescent="0.25">
      <c r="A60">
        <v>2.9489200000000002</v>
      </c>
      <c r="B60">
        <v>2041.3667800000001</v>
      </c>
      <c r="C60" s="7">
        <f t="shared" si="0"/>
        <v>121.47667000000001</v>
      </c>
      <c r="D60">
        <f t="shared" si="1"/>
        <v>26.622805267358572</v>
      </c>
      <c r="E60">
        <f t="shared" si="2"/>
        <v>1.3041656956599722E-2</v>
      </c>
      <c r="F60" s="23">
        <f t="shared" si="3"/>
        <v>0.12050636289238832</v>
      </c>
      <c r="H60">
        <f t="shared" si="4"/>
        <v>-4.3396066633320807</v>
      </c>
      <c r="I60">
        <f t="shared" si="5"/>
        <v>-2.1160527233593038</v>
      </c>
      <c r="J60">
        <f t="shared" si="6"/>
        <v>18.607213113587108</v>
      </c>
    </row>
    <row r="61" spans="1:10" x14ac:dyDescent="0.25">
      <c r="A61">
        <v>2.9994399999999999</v>
      </c>
      <c r="B61">
        <v>2042.70335</v>
      </c>
      <c r="C61" s="7">
        <f t="shared" si="0"/>
        <v>122.81323999999995</v>
      </c>
      <c r="D61">
        <f t="shared" si="1"/>
        <v>26.207638409158207</v>
      </c>
      <c r="E61">
        <f t="shared" si="2"/>
        <v>1.282987978120181E-2</v>
      </c>
      <c r="F61" s="23">
        <f t="shared" si="3"/>
        <v>0.12034995618928791</v>
      </c>
      <c r="H61">
        <f t="shared" si="4"/>
        <v>-4.3559784705308529</v>
      </c>
      <c r="I61">
        <f t="shared" si="5"/>
        <v>-2.1173514787806429</v>
      </c>
      <c r="J61">
        <f t="shared" si="6"/>
        <v>18.605914358165769</v>
      </c>
    </row>
    <row r="62" spans="1:10" x14ac:dyDescent="0.25">
      <c r="A62">
        <v>3.0502500000000001</v>
      </c>
      <c r="B62">
        <v>2044.0224000000001</v>
      </c>
      <c r="C62" s="7">
        <f t="shared" si="0"/>
        <v>124.13229000000001</v>
      </c>
      <c r="D62">
        <f t="shared" si="1"/>
        <v>26.160925245706011</v>
      </c>
      <c r="E62">
        <f t="shared" si="2"/>
        <v>1.279874684627038E-2</v>
      </c>
      <c r="F62" s="23">
        <f t="shared" si="3"/>
        <v>0.12019589805162002</v>
      </c>
      <c r="H62">
        <f t="shared" si="4"/>
        <v>-4.3584080154844678</v>
      </c>
      <c r="I62">
        <f t="shared" si="5"/>
        <v>-2.1186323834897918</v>
      </c>
      <c r="J62">
        <f t="shared" si="6"/>
        <v>18.604633453456618</v>
      </c>
    </row>
    <row r="63" spans="1:10" x14ac:dyDescent="0.25">
      <c r="A63">
        <v>3.1001699999999999</v>
      </c>
      <c r="B63">
        <v>2045.33854</v>
      </c>
      <c r="C63" s="7">
        <f t="shared" si="0"/>
        <v>125.44842999999992</v>
      </c>
      <c r="D63">
        <f t="shared" si="1"/>
        <v>26.30218787635533</v>
      </c>
      <c r="E63">
        <f t="shared" si="2"/>
        <v>1.2859576721394655E-2</v>
      </c>
      <c r="F63" s="23">
        <f t="shared" si="3"/>
        <v>0.12004247443785863</v>
      </c>
      <c r="H63">
        <f t="shared" si="4"/>
        <v>-4.3536664750693568</v>
      </c>
      <c r="I63">
        <f t="shared" si="5"/>
        <v>-2.1199096451780841</v>
      </c>
      <c r="J63">
        <f t="shared" si="6"/>
        <v>18.603356191768327</v>
      </c>
    </row>
    <row r="64" spans="1:10" x14ac:dyDescent="0.25">
      <c r="A64">
        <v>3.1498900000000001</v>
      </c>
      <c r="B64">
        <v>2046.6431500000001</v>
      </c>
      <c r="C64" s="7">
        <f t="shared" si="0"/>
        <v>126.75304000000006</v>
      </c>
      <c r="D64">
        <f t="shared" si="1"/>
        <v>25.465508830129785</v>
      </c>
      <c r="E64">
        <f t="shared" si="2"/>
        <v>1.2442573992505621E-2</v>
      </c>
      <c r="F64" s="23">
        <f t="shared" si="3"/>
        <v>0.11989068461640244</v>
      </c>
      <c r="H64">
        <f t="shared" si="4"/>
        <v>-4.3866313004937219</v>
      </c>
      <c r="I64">
        <f t="shared" si="5"/>
        <v>-2.1211749129076849</v>
      </c>
      <c r="J64">
        <f t="shared" si="6"/>
        <v>18.602090924038727</v>
      </c>
    </row>
    <row r="65" spans="1:10" x14ac:dyDescent="0.25">
      <c r="A65">
        <v>3.2026599999999998</v>
      </c>
      <c r="B65">
        <v>2047.9485</v>
      </c>
      <c r="C65" s="7">
        <f t="shared" si="0"/>
        <v>128.05838999999992</v>
      </c>
      <c r="D65">
        <f t="shared" si="1"/>
        <v>25.393155745673837</v>
      </c>
      <c r="E65">
        <f t="shared" si="2"/>
        <v>1.2399313628088712E-2</v>
      </c>
      <c r="F65" s="23">
        <f t="shared" si="3"/>
        <v>0.11973909666559053</v>
      </c>
      <c r="H65">
        <f t="shared" si="4"/>
        <v>-4.3901141604766467</v>
      </c>
      <c r="I65">
        <f t="shared" si="5"/>
        <v>-2.1224400976457538</v>
      </c>
      <c r="J65">
        <f t="shared" si="6"/>
        <v>18.600825739300657</v>
      </c>
    </row>
    <row r="66" spans="1:10" x14ac:dyDescent="0.25">
      <c r="A66">
        <v>3.2527499999999998</v>
      </c>
      <c r="B66">
        <v>2049.2550900000001</v>
      </c>
      <c r="C66" s="7">
        <f t="shared" si="0"/>
        <v>129.36498000000006</v>
      </c>
      <c r="D66">
        <f t="shared" si="1"/>
        <v>26.189635825769749</v>
      </c>
      <c r="E66">
        <f t="shared" si="2"/>
        <v>1.2780076015704685E-2</v>
      </c>
      <c r="F66" s="23">
        <f t="shared" si="3"/>
        <v>0.11958765244767855</v>
      </c>
      <c r="H66">
        <f t="shared" si="4"/>
        <v>-4.359867882029727</v>
      </c>
      <c r="I66">
        <f t="shared" si="5"/>
        <v>-2.1237056831992884</v>
      </c>
      <c r="J66">
        <f t="shared" si="6"/>
        <v>18.599560153747124</v>
      </c>
    </row>
    <row r="67" spans="1:10" x14ac:dyDescent="0.25">
      <c r="A67">
        <v>3.3006899999999999</v>
      </c>
      <c r="B67">
        <v>2050.5158700000002</v>
      </c>
      <c r="C67" s="7">
        <f t="shared" ref="C67:C100" si="7">B67-$B$2</f>
        <v>130.62576000000013</v>
      </c>
      <c r="D67">
        <f t="shared" si="1"/>
        <v>25.720934980094182</v>
      </c>
      <c r="E67">
        <f t="shared" si="2"/>
        <v>1.2543641020488263E-2</v>
      </c>
      <c r="F67" s="23">
        <f t="shared" si="3"/>
        <v>0.11944179019911204</v>
      </c>
      <c r="H67">
        <f t="shared" si="4"/>
        <v>-4.3785414334104695</v>
      </c>
      <c r="I67">
        <f t="shared" si="5"/>
        <v>-2.1249261375923258</v>
      </c>
      <c r="J67">
        <f t="shared" si="6"/>
        <v>18.598339699354085</v>
      </c>
    </row>
    <row r="68" spans="1:10" x14ac:dyDescent="0.25">
      <c r="A68">
        <v>3.3507199999999999</v>
      </c>
      <c r="B68">
        <v>2051.7749699999999</v>
      </c>
      <c r="C68" s="7">
        <f t="shared" si="7"/>
        <v>131.88485999999989</v>
      </c>
      <c r="D68">
        <f t="shared" ref="D68:D100" si="8">(B69-B67)/(A69-A67)</f>
        <v>25.722632164154604</v>
      </c>
      <c r="E68">
        <f t="shared" ref="E68:E100" si="9">(1/B68)*D68</f>
        <v>1.2536770620685856E-2</v>
      </c>
      <c r="F68" s="23">
        <f t="shared" ref="F68:F100" si="10">((0.0125)/((0.0000008*B68*0.000000001)+(0.0000000245*0.000000001*B68^2)))*10^-9</f>
        <v>0.11929638848799577</v>
      </c>
      <c r="H68">
        <f t="shared" ref="H68:H100" si="11">LN(E68)</f>
        <v>-4.3790893032040401</v>
      </c>
      <c r="I68">
        <f t="shared" ref="I68:I100" si="12">LN((0.0125)/((0.0000008*B68)+(0.0000000245*B68^2)))</f>
        <v>-2.1261442228595753</v>
      </c>
      <c r="J68">
        <f t="shared" ref="J68:J100" si="13">LN(F68*10^9)</f>
        <v>18.597121614086834</v>
      </c>
    </row>
    <row r="69" spans="1:10" x14ac:dyDescent="0.25">
      <c r="A69">
        <v>3.3996200000000001</v>
      </c>
      <c r="B69">
        <v>2053.06061</v>
      </c>
      <c r="C69" s="7">
        <f t="shared" si="7"/>
        <v>133.17049999999995</v>
      </c>
      <c r="D69">
        <f t="shared" si="8"/>
        <v>25.745984654731217</v>
      </c>
      <c r="E69">
        <f t="shared" si="9"/>
        <v>1.2540294489762393E-2</v>
      </c>
      <c r="F69" s="23">
        <f t="shared" si="10"/>
        <v>0.11914819571372864</v>
      </c>
      <c r="H69">
        <f t="shared" si="11"/>
        <v>-4.3788082600210192</v>
      </c>
      <c r="I69">
        <f t="shared" si="12"/>
        <v>-2.1273872185337575</v>
      </c>
      <c r="J69">
        <f t="shared" si="13"/>
        <v>18.595878618412655</v>
      </c>
    </row>
    <row r="70" spans="1:10" x14ac:dyDescent="0.25">
      <c r="A70">
        <v>3.4484699999999999</v>
      </c>
      <c r="B70">
        <v>2054.2916399999999</v>
      </c>
      <c r="C70" s="7">
        <f t="shared" si="7"/>
        <v>134.40152999999987</v>
      </c>
      <c r="D70">
        <f t="shared" si="8"/>
        <v>25.455502787527831</v>
      </c>
      <c r="E70">
        <f t="shared" si="9"/>
        <v>1.2391377296131056E-2</v>
      </c>
      <c r="F70" s="23">
        <f t="shared" si="10"/>
        <v>0.1190065563507503</v>
      </c>
      <c r="H70">
        <f t="shared" si="11"/>
        <v>-4.390754427603774</v>
      </c>
      <c r="I70">
        <f t="shared" si="12"/>
        <v>-2.1285766920038465</v>
      </c>
      <c r="J70">
        <f t="shared" si="13"/>
        <v>18.594689144942564</v>
      </c>
    </row>
    <row r="71" spans="1:10" x14ac:dyDescent="0.25">
      <c r="A71">
        <v>3.49648</v>
      </c>
      <c r="B71">
        <v>2055.5262299999999</v>
      </c>
      <c r="C71" s="7">
        <f t="shared" si="7"/>
        <v>135.63611999999989</v>
      </c>
      <c r="D71">
        <f t="shared" si="8"/>
        <v>25.611336876110123</v>
      </c>
      <c r="E71">
        <f t="shared" si="9"/>
        <v>1.2459747047893485E-2</v>
      </c>
      <c r="F71" s="23">
        <f t="shared" si="10"/>
        <v>0.11886476089746813</v>
      </c>
      <c r="H71">
        <f t="shared" si="11"/>
        <v>-4.3852520669610451</v>
      </c>
      <c r="I71">
        <f t="shared" si="12"/>
        <v>-2.1297688951809053</v>
      </c>
      <c r="J71">
        <f t="shared" si="13"/>
        <v>18.593496941765505</v>
      </c>
    </row>
    <row r="72" spans="1:10" x14ac:dyDescent="0.25">
      <c r="A72">
        <v>3.5444399999999998</v>
      </c>
      <c r="B72">
        <v>2056.7495600000002</v>
      </c>
      <c r="C72" s="7">
        <f t="shared" si="7"/>
        <v>136.85945000000015</v>
      </c>
      <c r="D72">
        <f t="shared" si="8"/>
        <v>25.386309830160528</v>
      </c>
      <c r="E72">
        <f t="shared" si="9"/>
        <v>1.234292707477741E-2</v>
      </c>
      <c r="F72" s="23">
        <f t="shared" si="10"/>
        <v>0.11872450850472921</v>
      </c>
      <c r="H72">
        <f t="shared" si="11"/>
        <v>-4.3946720864629141</v>
      </c>
      <c r="I72">
        <f t="shared" si="12"/>
        <v>-2.1309495243345964</v>
      </c>
      <c r="J72">
        <f t="shared" si="13"/>
        <v>18.592316312611814</v>
      </c>
    </row>
    <row r="73" spans="1:10" x14ac:dyDescent="0.25">
      <c r="A73">
        <v>3.5936300000000001</v>
      </c>
      <c r="B73">
        <v>2057.99251</v>
      </c>
      <c r="C73" s="7">
        <f t="shared" si="7"/>
        <v>138.10239999999999</v>
      </c>
      <c r="D73">
        <f t="shared" si="8"/>
        <v>24.477726727922668</v>
      </c>
      <c r="E73">
        <f t="shared" si="9"/>
        <v>1.1893982416837206E-2</v>
      </c>
      <c r="F73" s="23">
        <f t="shared" si="10"/>
        <v>0.11858226080573785</v>
      </c>
      <c r="H73">
        <f t="shared" si="11"/>
        <v>-4.4317226860209056</v>
      </c>
      <c r="I73">
        <f t="shared" si="12"/>
        <v>-2.1321483752265595</v>
      </c>
      <c r="J73">
        <f t="shared" si="13"/>
        <v>18.59111746171985</v>
      </c>
    </row>
    <row r="74" spans="1:10" x14ac:dyDescent="0.25">
      <c r="A74">
        <v>3.6445599999999998</v>
      </c>
      <c r="B74">
        <v>2059.2002699999998</v>
      </c>
      <c r="C74" s="7">
        <f t="shared" si="7"/>
        <v>139.31015999999977</v>
      </c>
      <c r="D74">
        <f t="shared" si="8"/>
        <v>23.421672555947367</v>
      </c>
      <c r="E74">
        <f t="shared" si="9"/>
        <v>1.1374159617775968E-2</v>
      </c>
      <c r="F74" s="23">
        <f t="shared" si="10"/>
        <v>0.11844428513487409</v>
      </c>
      <c r="H74">
        <f t="shared" si="11"/>
        <v>-4.4764111966303251</v>
      </c>
      <c r="I74">
        <f t="shared" si="12"/>
        <v>-2.1333125966086053</v>
      </c>
      <c r="J74">
        <f t="shared" si="13"/>
        <v>18.589953240337806</v>
      </c>
    </row>
    <row r="75" spans="1:10" x14ac:dyDescent="0.25">
      <c r="A75">
        <v>3.6955100000000001</v>
      </c>
      <c r="B75">
        <v>2060.37871</v>
      </c>
      <c r="C75" s="7">
        <f t="shared" si="7"/>
        <v>140.48859999999991</v>
      </c>
      <c r="D75">
        <f t="shared" si="8"/>
        <v>22.404665898617299</v>
      </c>
      <c r="E75">
        <f t="shared" si="9"/>
        <v>1.0874052323428104E-2</v>
      </c>
      <c r="F75" s="23">
        <f t="shared" si="10"/>
        <v>0.11830989099642623</v>
      </c>
      <c r="H75">
        <f t="shared" si="11"/>
        <v>-4.5213758484778106</v>
      </c>
      <c r="I75">
        <f t="shared" si="12"/>
        <v>-2.1344479020556237</v>
      </c>
      <c r="J75">
        <f t="shared" si="13"/>
        <v>18.588817934890788</v>
      </c>
    </row>
    <row r="76" spans="1:10" x14ac:dyDescent="0.25">
      <c r="A76">
        <v>3.7487200000000001</v>
      </c>
      <c r="B76">
        <v>2061.5339399999998</v>
      </c>
      <c r="C76" s="7">
        <f t="shared" si="7"/>
        <v>141.64382999999975</v>
      </c>
      <c r="D76">
        <f t="shared" si="8"/>
        <v>22.188328164647888</v>
      </c>
      <c r="E76">
        <f t="shared" si="9"/>
        <v>1.0763018611591664E-2</v>
      </c>
      <c r="F76" s="23">
        <f t="shared" si="10"/>
        <v>0.11817836572812156</v>
      </c>
      <c r="H76">
        <f t="shared" si="11"/>
        <v>-4.5316392234817675</v>
      </c>
      <c r="I76">
        <f t="shared" si="12"/>
        <v>-2.1355602218273302</v>
      </c>
      <c r="J76">
        <f t="shared" si="13"/>
        <v>18.587705615119081</v>
      </c>
    </row>
    <row r="77" spans="1:10" x14ac:dyDescent="0.25">
      <c r="A77">
        <v>3.80192</v>
      </c>
      <c r="B77">
        <v>2062.7397700000001</v>
      </c>
      <c r="C77" s="7">
        <f t="shared" si="7"/>
        <v>142.84966000000009</v>
      </c>
      <c r="D77">
        <f t="shared" si="8"/>
        <v>22.805791837907151</v>
      </c>
      <c r="E77">
        <f t="shared" si="9"/>
        <v>1.1056068326983946E-2</v>
      </c>
      <c r="F77" s="23">
        <f t="shared" si="10"/>
        <v>0.11804131336043447</v>
      </c>
      <c r="H77">
        <f t="shared" si="11"/>
        <v>-4.5047758318941593</v>
      </c>
      <c r="I77">
        <f t="shared" si="12"/>
        <v>-2.1367206025677841</v>
      </c>
      <c r="J77">
        <f t="shared" si="13"/>
        <v>18.586545234378626</v>
      </c>
    </row>
    <row r="78" spans="1:10" x14ac:dyDescent="0.25">
      <c r="A78">
        <v>3.8533499999999998</v>
      </c>
      <c r="B78">
        <v>2063.92011</v>
      </c>
      <c r="C78" s="7">
        <f t="shared" si="7"/>
        <v>144.02999999999997</v>
      </c>
      <c r="D78">
        <f t="shared" si="8"/>
        <v>23.631746981941475</v>
      </c>
      <c r="E78">
        <f t="shared" si="9"/>
        <v>1.1449933002465622E-2</v>
      </c>
      <c r="F78" s="23">
        <f t="shared" si="10"/>
        <v>0.11790738891750983</v>
      </c>
      <c r="H78">
        <f t="shared" si="11"/>
        <v>-4.4697714003120534</v>
      </c>
      <c r="I78">
        <f t="shared" si="12"/>
        <v>-2.1378558023464973</v>
      </c>
      <c r="J78">
        <f t="shared" si="13"/>
        <v>18.585410034599914</v>
      </c>
    </row>
    <row r="79" spans="1:10" x14ac:dyDescent="0.25">
      <c r="A79">
        <v>3.9021499999999998</v>
      </c>
      <c r="B79">
        <v>2065.1083800000001</v>
      </c>
      <c r="C79" s="7">
        <f t="shared" si="7"/>
        <v>145.21827000000008</v>
      </c>
      <c r="D79">
        <f t="shared" si="8"/>
        <v>23.994068801897786</v>
      </c>
      <c r="E79">
        <f t="shared" si="9"/>
        <v>1.1618793974337455E-2</v>
      </c>
      <c r="F79" s="23">
        <f t="shared" si="10"/>
        <v>0.11777279480830913</v>
      </c>
      <c r="H79">
        <f t="shared" si="11"/>
        <v>-4.4551313217281523</v>
      </c>
      <c r="I79">
        <f t="shared" si="12"/>
        <v>-2.1389979783385997</v>
      </c>
      <c r="J79">
        <f t="shared" si="13"/>
        <v>18.584267858607813</v>
      </c>
    </row>
    <row r="80" spans="1:10" x14ac:dyDescent="0.25">
      <c r="A80">
        <v>3.95451</v>
      </c>
      <c r="B80">
        <v>2066.34735</v>
      </c>
      <c r="C80" s="7">
        <f t="shared" si="7"/>
        <v>146.45723999999996</v>
      </c>
      <c r="D80">
        <f t="shared" si="8"/>
        <v>22.999153976309923</v>
      </c>
      <c r="E80">
        <f t="shared" si="9"/>
        <v>1.1130342619458399E-2</v>
      </c>
      <c r="F80" s="23">
        <f t="shared" si="10"/>
        <v>0.11763270324298981</v>
      </c>
      <c r="H80">
        <f t="shared" si="11"/>
        <v>-4.4980803307490405</v>
      </c>
      <c r="I80">
        <f t="shared" si="12"/>
        <v>-2.1401881933762001</v>
      </c>
      <c r="J80">
        <f t="shared" si="13"/>
        <v>18.58307764357021</v>
      </c>
    </row>
    <row r="81" spans="1:10" x14ac:dyDescent="0.25">
      <c r="A81">
        <v>4.0085300000000004</v>
      </c>
      <c r="B81">
        <v>2067.55503</v>
      </c>
      <c r="C81" s="7">
        <f t="shared" si="7"/>
        <v>147.66491999999994</v>
      </c>
      <c r="D81">
        <f t="shared" si="8"/>
        <v>22.218235348240061</v>
      </c>
      <c r="E81">
        <f t="shared" si="9"/>
        <v>1.0746139776623049E-2</v>
      </c>
      <c r="F81" s="23">
        <f t="shared" si="10"/>
        <v>0.11749639010621103</v>
      </c>
      <c r="H81">
        <f t="shared" si="11"/>
        <v>-4.5332086794436073</v>
      </c>
      <c r="I81">
        <f t="shared" si="12"/>
        <v>-2.1413476683702006</v>
      </c>
      <c r="J81">
        <f t="shared" si="13"/>
        <v>18.581918168576209</v>
      </c>
    </row>
    <row r="82" spans="1:10" x14ac:dyDescent="0.25">
      <c r="A82">
        <v>4.0632000000000001</v>
      </c>
      <c r="B82">
        <v>2068.7622500000002</v>
      </c>
      <c r="C82" s="7">
        <f t="shared" si="7"/>
        <v>148.87214000000017</v>
      </c>
      <c r="D82">
        <f t="shared" si="8"/>
        <v>23.05752297090557</v>
      </c>
      <c r="E82">
        <f t="shared" si="9"/>
        <v>1.1145564441204188E-2</v>
      </c>
      <c r="F82" s="23">
        <f t="shared" si="10"/>
        <v>0.11736036556304139</v>
      </c>
      <c r="H82">
        <f t="shared" si="11"/>
        <v>-4.496713668186338</v>
      </c>
      <c r="I82">
        <f t="shared" si="12"/>
        <v>-2.1425060302660879</v>
      </c>
      <c r="J82">
        <f t="shared" si="13"/>
        <v>18.580759806680323</v>
      </c>
    </row>
    <row r="83" spans="1:10" x14ac:dyDescent="0.25">
      <c r="A83">
        <v>4.1130100000000001</v>
      </c>
      <c r="B83">
        <v>2069.9640800000002</v>
      </c>
      <c r="C83" s="7">
        <f t="shared" si="7"/>
        <v>150.07397000000014</v>
      </c>
      <c r="D83">
        <f t="shared" si="8"/>
        <v>23.21211527151241</v>
      </c>
      <c r="E83">
        <f t="shared" si="9"/>
        <v>1.121377684559261E-2</v>
      </c>
      <c r="F83" s="23">
        <f t="shared" si="10"/>
        <v>0.11722518284459965</v>
      </c>
      <c r="H83">
        <f t="shared" si="11"/>
        <v>-4.4906121811047832</v>
      </c>
      <c r="I83">
        <f t="shared" si="12"/>
        <v>-2.1436585542329145</v>
      </c>
      <c r="J83">
        <f t="shared" si="13"/>
        <v>18.579607282713496</v>
      </c>
    </row>
    <row r="84" spans="1:10" x14ac:dyDescent="0.25">
      <c r="A84">
        <v>4.1652199999999997</v>
      </c>
      <c r="B84">
        <v>2071.1303499999999</v>
      </c>
      <c r="C84" s="7">
        <f t="shared" si="7"/>
        <v>151.24023999999986</v>
      </c>
      <c r="D84">
        <f t="shared" si="8"/>
        <v>23.014106737691389</v>
      </c>
      <c r="E84">
        <f t="shared" si="9"/>
        <v>1.1111858187820671E-2</v>
      </c>
      <c r="F84" s="23">
        <f t="shared" si="10"/>
        <v>0.11709422312541597</v>
      </c>
      <c r="H84">
        <f t="shared" si="11"/>
        <v>-4.499742435686704</v>
      </c>
      <c r="I84">
        <f t="shared" si="12"/>
        <v>-2.1447763424270008</v>
      </c>
      <c r="J84">
        <f t="shared" si="13"/>
        <v>18.57848949451941</v>
      </c>
    </row>
    <row r="85" spans="1:10" x14ac:dyDescent="0.25">
      <c r="A85">
        <v>4.2143800000000002</v>
      </c>
      <c r="B85">
        <v>2072.29702</v>
      </c>
      <c r="C85" s="7">
        <f t="shared" si="7"/>
        <v>152.40690999999993</v>
      </c>
      <c r="D85">
        <f t="shared" si="8"/>
        <v>23.060519027595529</v>
      </c>
      <c r="E85">
        <f t="shared" si="9"/>
        <v>1.1127998933085147E-2</v>
      </c>
      <c r="F85" s="23">
        <f t="shared" si="10"/>
        <v>0.11696343794039381</v>
      </c>
      <c r="H85">
        <f t="shared" si="11"/>
        <v>-4.4982909202376042</v>
      </c>
      <c r="I85">
        <f t="shared" si="12"/>
        <v>-2.1458938892574544</v>
      </c>
      <c r="J85">
        <f t="shared" si="13"/>
        <v>18.577371947688956</v>
      </c>
    </row>
    <row r="86" spans="1:10" x14ac:dyDescent="0.25">
      <c r="A86">
        <v>4.2627100000000002</v>
      </c>
      <c r="B86">
        <v>2073.3785200000002</v>
      </c>
      <c r="C86" s="7">
        <f t="shared" si="7"/>
        <v>153.48841000000016</v>
      </c>
      <c r="D86">
        <f t="shared" si="8"/>
        <v>21.70659846547164</v>
      </c>
      <c r="E86">
        <f t="shared" si="9"/>
        <v>1.0469192313939684E-2</v>
      </c>
      <c r="F86" s="23">
        <f t="shared" si="10"/>
        <v>0.11684239603090348</v>
      </c>
      <c r="H86">
        <f t="shared" si="11"/>
        <v>-4.5593183999655498</v>
      </c>
      <c r="I86">
        <f t="shared" si="12"/>
        <v>-2.1469292947325713</v>
      </c>
      <c r="J86">
        <f t="shared" si="13"/>
        <v>18.576336542213841</v>
      </c>
    </row>
    <row r="87" spans="1:10" x14ac:dyDescent="0.25">
      <c r="A87">
        <v>4.3121299999999998</v>
      </c>
      <c r="B87">
        <v>2074.4188399999998</v>
      </c>
      <c r="C87" s="7">
        <f t="shared" si="7"/>
        <v>154.52872999999977</v>
      </c>
      <c r="D87">
        <f t="shared" si="8"/>
        <v>20.715032035482135</v>
      </c>
      <c r="E87">
        <f t="shared" si="9"/>
        <v>9.985944803452584E-3</v>
      </c>
      <c r="F87" s="23">
        <f t="shared" si="10"/>
        <v>0.11672614021844342</v>
      </c>
      <c r="H87">
        <f t="shared" si="11"/>
        <v>-4.6065766943120874</v>
      </c>
      <c r="I87">
        <f t="shared" si="12"/>
        <v>-2.1479247697561115</v>
      </c>
      <c r="J87">
        <f t="shared" si="13"/>
        <v>18.575341067190298</v>
      </c>
    </row>
    <row r="88" spans="1:10" x14ac:dyDescent="0.25">
      <c r="A88">
        <v>4.36416</v>
      </c>
      <c r="B88">
        <v>2075.4800599999999</v>
      </c>
      <c r="C88" s="7">
        <f t="shared" si="7"/>
        <v>155.58994999999982</v>
      </c>
      <c r="D88">
        <f t="shared" si="8"/>
        <v>19.802405818725276</v>
      </c>
      <c r="E88">
        <f t="shared" si="9"/>
        <v>9.5411207268959637E-3</v>
      </c>
      <c r="F88" s="23">
        <f t="shared" si="10"/>
        <v>0.11660772751421829</v>
      </c>
      <c r="H88">
        <f t="shared" si="11"/>
        <v>-4.6521443238079465</v>
      </c>
      <c r="I88">
        <f t="shared" si="12"/>
        <v>-2.1489397335549034</v>
      </c>
      <c r="J88">
        <f t="shared" si="13"/>
        <v>18.574326103391506</v>
      </c>
    </row>
    <row r="89" spans="1:10" x14ac:dyDescent="0.25">
      <c r="A89">
        <v>4.4193699999999998</v>
      </c>
      <c r="B89">
        <v>2076.5424499999999</v>
      </c>
      <c r="C89" s="7">
        <f t="shared" si="7"/>
        <v>156.65233999999987</v>
      </c>
      <c r="D89">
        <f t="shared" si="8"/>
        <v>19.312363834422307</v>
      </c>
      <c r="E89">
        <f t="shared" si="9"/>
        <v>9.3002499584934114E-3</v>
      </c>
      <c r="F89" s="23">
        <f t="shared" si="10"/>
        <v>0.11648936465500259</v>
      </c>
      <c r="H89">
        <f t="shared" si="11"/>
        <v>-4.6777140019267573</v>
      </c>
      <c r="I89">
        <f t="shared" si="12"/>
        <v>-2.1499553006586138</v>
      </c>
      <c r="J89">
        <f t="shared" si="13"/>
        <v>18.573310536287796</v>
      </c>
    </row>
    <row r="90" spans="1:10" x14ac:dyDescent="0.25">
      <c r="A90">
        <v>4.4743199999999996</v>
      </c>
      <c r="B90">
        <v>2077.6075099999998</v>
      </c>
      <c r="C90" s="7">
        <f t="shared" si="7"/>
        <v>157.71739999999977</v>
      </c>
      <c r="D90">
        <f t="shared" si="8"/>
        <v>18.903394255874822</v>
      </c>
      <c r="E90">
        <f t="shared" si="9"/>
        <v>9.0986358900266122E-3</v>
      </c>
      <c r="F90" s="23">
        <f t="shared" si="10"/>
        <v>0.11637088513423786</v>
      </c>
      <c r="H90">
        <f t="shared" si="11"/>
        <v>-4.6996307788906675</v>
      </c>
      <c r="I90">
        <f t="shared" si="12"/>
        <v>-2.1509729026846864</v>
      </c>
      <c r="J90">
        <f t="shared" si="13"/>
        <v>18.572292934261725</v>
      </c>
    </row>
    <row r="91" spans="1:10" x14ac:dyDescent="0.25">
      <c r="A91">
        <v>4.5342700000000002</v>
      </c>
      <c r="B91">
        <v>2078.7144499999999</v>
      </c>
      <c r="C91" s="7">
        <f t="shared" si="7"/>
        <v>158.82433999999989</v>
      </c>
      <c r="D91">
        <f t="shared" si="8"/>
        <v>19.37587069119596</v>
      </c>
      <c r="E91">
        <f t="shared" si="9"/>
        <v>9.3210833701550307E-3</v>
      </c>
      <c r="F91" s="23">
        <f t="shared" si="10"/>
        <v>0.11624793825203115</v>
      </c>
      <c r="H91">
        <f t="shared" si="11"/>
        <v>-4.6754764156072062</v>
      </c>
      <c r="I91">
        <f t="shared" si="12"/>
        <v>-2.1520299701383454</v>
      </c>
      <c r="J91">
        <f t="shared" si="13"/>
        <v>18.571235866808067</v>
      </c>
    </row>
    <row r="92" spans="1:10" x14ac:dyDescent="0.25">
      <c r="A92">
        <v>4.5862999999999996</v>
      </c>
      <c r="B92">
        <v>2079.7772199999999</v>
      </c>
      <c r="C92" s="7">
        <f t="shared" si="7"/>
        <v>159.88710999999989</v>
      </c>
      <c r="D92">
        <f t="shared" si="8"/>
        <v>21.25678599528138</v>
      </c>
      <c r="E92">
        <f t="shared" si="9"/>
        <v>1.0220703347871739E-2</v>
      </c>
      <c r="F92" s="23">
        <f t="shared" si="10"/>
        <v>0.11613008054086939</v>
      </c>
      <c r="H92">
        <f t="shared" si="11"/>
        <v>-4.5833398758435262</v>
      </c>
      <c r="I92">
        <f t="shared" si="12"/>
        <v>-2.1530443321841153</v>
      </c>
      <c r="J92">
        <f t="shared" si="13"/>
        <v>18.570221504762294</v>
      </c>
    </row>
    <row r="93" spans="1:10" x14ac:dyDescent="0.25">
      <c r="A93">
        <v>4.6359500000000002</v>
      </c>
      <c r="B93">
        <v>2080.8758400000002</v>
      </c>
      <c r="C93" s="7">
        <f t="shared" si="7"/>
        <v>160.9857300000001</v>
      </c>
      <c r="D93">
        <f t="shared" si="8"/>
        <v>21.907040258953703</v>
      </c>
      <c r="E93">
        <f t="shared" si="9"/>
        <v>1.0527797880989238E-2</v>
      </c>
      <c r="F93" s="23">
        <f t="shared" si="10"/>
        <v>0.11600843549192276</v>
      </c>
      <c r="H93">
        <f t="shared" si="11"/>
        <v>-4.5537361028177692</v>
      </c>
      <c r="I93">
        <f t="shared" si="12"/>
        <v>-2.154092370761771</v>
      </c>
      <c r="J93">
        <f t="shared" si="13"/>
        <v>18.56917346618464</v>
      </c>
    </row>
    <row r="94" spans="1:10" x14ac:dyDescent="0.25">
      <c r="A94">
        <v>4.6851599999999998</v>
      </c>
      <c r="B94">
        <v>2081.9429500000001</v>
      </c>
      <c r="C94" s="7">
        <f t="shared" si="7"/>
        <v>162.05284000000006</v>
      </c>
      <c r="D94">
        <f t="shared" si="8"/>
        <v>21.389091646387676</v>
      </c>
      <c r="E94">
        <f t="shared" si="9"/>
        <v>1.0273620440169925E-2</v>
      </c>
      <c r="F94" s="23">
        <f t="shared" si="10"/>
        <v>0.11589046229785462</v>
      </c>
      <c r="H94">
        <f t="shared" si="11"/>
        <v>-4.5781757913444414</v>
      </c>
      <c r="I94">
        <f t="shared" si="12"/>
        <v>-2.1551098245346854</v>
      </c>
      <c r="J94">
        <f t="shared" si="13"/>
        <v>18.568156012411727</v>
      </c>
    </row>
    <row r="95" spans="1:10" x14ac:dyDescent="0.25">
      <c r="A95">
        <v>4.7345899999999999</v>
      </c>
      <c r="B95">
        <v>2082.9856599999998</v>
      </c>
      <c r="C95" s="7">
        <f t="shared" si="7"/>
        <v>163.09554999999978</v>
      </c>
      <c r="D95">
        <f t="shared" si="8"/>
        <v>19.814814814815687</v>
      </c>
      <c r="E95">
        <f t="shared" si="9"/>
        <v>9.5126986206979878E-3</v>
      </c>
      <c r="F95" s="23">
        <f t="shared" si="10"/>
        <v>0.11577536036897497</v>
      </c>
      <c r="H95">
        <f t="shared" si="11"/>
        <v>-4.6551276760440654</v>
      </c>
      <c r="I95">
        <f t="shared" si="12"/>
        <v>-2.1561035139535711</v>
      </c>
      <c r="J95">
        <f t="shared" si="13"/>
        <v>18.567162322992839</v>
      </c>
    </row>
    <row r="96" spans="1:10" x14ac:dyDescent="0.25">
      <c r="A96">
        <v>4.7858700000000001</v>
      </c>
      <c r="B96">
        <v>2083.9385000000002</v>
      </c>
      <c r="C96" s="7">
        <f t="shared" si="7"/>
        <v>164.04839000000015</v>
      </c>
      <c r="D96">
        <f t="shared" si="8"/>
        <v>18.025779258970658</v>
      </c>
      <c r="E96">
        <f t="shared" si="9"/>
        <v>8.649861432556985E-3</v>
      </c>
      <c r="F96" s="23">
        <f t="shared" si="10"/>
        <v>0.1156703288285843</v>
      </c>
      <c r="H96">
        <f t="shared" si="11"/>
        <v>-4.7502119775242342</v>
      </c>
      <c r="I96">
        <f t="shared" si="12"/>
        <v>-2.1570111268623697</v>
      </c>
      <c r="J96">
        <f t="shared" si="13"/>
        <v>18.566254710084042</v>
      </c>
    </row>
    <row r="97" spans="1:10" x14ac:dyDescent="0.25">
      <c r="A97">
        <v>4.8366100000000003</v>
      </c>
      <c r="B97">
        <v>2084.82465</v>
      </c>
      <c r="C97" s="7">
        <f t="shared" si="7"/>
        <v>164.93453999999997</v>
      </c>
      <c r="D97">
        <f t="shared" si="8"/>
        <v>16.040669371193953</v>
      </c>
      <c r="E97">
        <f t="shared" si="9"/>
        <v>7.6940136769746807E-3</v>
      </c>
      <c r="F97" s="23">
        <f t="shared" si="10"/>
        <v>0.11557277674765738</v>
      </c>
      <c r="H97">
        <f t="shared" si="11"/>
        <v>-4.8673126970379803</v>
      </c>
      <c r="I97">
        <f t="shared" si="12"/>
        <v>-2.1578548457397027</v>
      </c>
      <c r="J97">
        <f t="shared" si="13"/>
        <v>18.565410991206708</v>
      </c>
    </row>
    <row r="98" spans="1:10" x14ac:dyDescent="0.25">
      <c r="A98">
        <v>4.8844700000000003</v>
      </c>
      <c r="B98">
        <v>2085.5201099999999</v>
      </c>
      <c r="C98" s="7">
        <f t="shared" si="7"/>
        <v>165.62999999999988</v>
      </c>
      <c r="D98">
        <f t="shared" si="8"/>
        <v>18.443434659981001</v>
      </c>
      <c r="E98">
        <f t="shared" si="9"/>
        <v>8.8435659630158175E-3</v>
      </c>
      <c r="F98" s="23">
        <f t="shared" si="10"/>
        <v>0.11549630323767419</v>
      </c>
      <c r="H98">
        <f t="shared" si="11"/>
        <v>-4.7280650941908213</v>
      </c>
      <c r="I98">
        <f t="shared" si="12"/>
        <v>-2.1585167561327343</v>
      </c>
      <c r="J98">
        <f t="shared" si="13"/>
        <v>18.564749080813677</v>
      </c>
    </row>
    <row r="99" spans="1:10" x14ac:dyDescent="0.25">
      <c r="A99">
        <v>4.9323399999999999</v>
      </c>
      <c r="B99">
        <v>2086.59024</v>
      </c>
      <c r="C99" s="7">
        <f t="shared" si="7"/>
        <v>166.70012999999994</v>
      </c>
      <c r="D99">
        <f t="shared" si="8"/>
        <v>25.22448561776989</v>
      </c>
      <c r="E99">
        <f t="shared" si="9"/>
        <v>1.2088854406684989E-2</v>
      </c>
      <c r="F99" s="23">
        <f t="shared" si="10"/>
        <v>0.11537877879599143</v>
      </c>
      <c r="H99">
        <f t="shared" si="11"/>
        <v>-4.4154713742887726</v>
      </c>
      <c r="I99">
        <f t="shared" si="12"/>
        <v>-2.1595348344008483</v>
      </c>
      <c r="J99">
        <f t="shared" si="13"/>
        <v>18.563731002545563</v>
      </c>
    </row>
    <row r="100" spans="1:10" x14ac:dyDescent="0.25">
      <c r="A100">
        <v>4.9821600000000004</v>
      </c>
      <c r="B100">
        <v>2087.9842899999999</v>
      </c>
      <c r="C100" s="7">
        <f t="shared" si="7"/>
        <v>168.09417999999982</v>
      </c>
      <c r="D100">
        <f t="shared" si="8"/>
        <v>423.04266129261163</v>
      </c>
      <c r="E100">
        <f t="shared" si="9"/>
        <v>0.20260816296305165</v>
      </c>
      <c r="F100" s="23">
        <f t="shared" si="10"/>
        <v>0.11522594948277838</v>
      </c>
      <c r="H100">
        <f t="shared" si="11"/>
        <v>-1.5964813969473717</v>
      </c>
      <c r="I100">
        <f t="shared" si="12"/>
        <v>-2.1608603001597575</v>
      </c>
      <c r="J100">
        <f t="shared" si="13"/>
        <v>18.562405536786653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091D4-466B-4F1B-8B65-7FC8DE12C7C1}">
  <dimension ref="A1:J100"/>
  <sheetViews>
    <sheetView zoomScaleNormal="100" workbookViewId="0">
      <pane ySplit="1" topLeftCell="A2" activePane="bottomLeft" state="frozen"/>
      <selection pane="bottomLeft" activeCell="M31" sqref="M31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5.42578125" customWidth="1"/>
    <col min="6" max="6" width="18.7109375" style="23" bestFit="1" customWidth="1"/>
    <col min="8" max="8" width="15" customWidth="1"/>
    <col min="9" max="9" width="17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3262.4149299999999</v>
      </c>
      <c r="C2" s="7">
        <f>B2-$B$2</f>
        <v>0</v>
      </c>
    </row>
    <row r="3" spans="1:10" x14ac:dyDescent="0.25">
      <c r="A3">
        <v>5.4550000000000001E-2</v>
      </c>
      <c r="B3">
        <v>3269.8664699999999</v>
      </c>
      <c r="C3" s="7">
        <f t="shared" ref="C3:C66" si="0">B3-$B$2</f>
        <v>7.4515400000000227</v>
      </c>
      <c r="D3">
        <f>(B4-B2)/(A4-A2)</f>
        <v>134.33284037341997</v>
      </c>
      <c r="E3">
        <f>(1/B3)*D3</f>
        <v>4.1082056899228662E-2</v>
      </c>
      <c r="F3" s="23">
        <f>((0.032)/((0.0000008*B3*0.000000001)+(0.0000000245*0.000000001*B3^2)))*10^-9</f>
        <v>0.1209507264874814</v>
      </c>
      <c r="H3">
        <f>LN(E3)</f>
        <v>-3.1921838246000824</v>
      </c>
      <c r="I3">
        <f>LN((0.032)/((0.0000008*B3)+(0.0000000245*B3^2)))</f>
        <v>-2.1123720354333386</v>
      </c>
      <c r="J3">
        <f>LN(F3*10^9)</f>
        <v>18.610893801513072</v>
      </c>
    </row>
    <row r="4" spans="1:10" x14ac:dyDescent="0.25">
      <c r="A4">
        <v>0.10818999999999999</v>
      </c>
      <c r="B4">
        <v>3276.9484000000002</v>
      </c>
      <c r="C4" s="7">
        <f t="shared" si="0"/>
        <v>14.533470000000307</v>
      </c>
      <c r="D4">
        <f t="shared" ref="D4:D67" si="1">(B5-B3)/(A5-A3)</f>
        <v>133.04259789875871</v>
      </c>
      <c r="E4">
        <f t="shared" ref="E4:E67" si="2">(1/B4)*D4</f>
        <v>4.059954007782323E-2</v>
      </c>
      <c r="F4" s="23">
        <f t="shared" ref="F4:F67" si="3">((0.032)/((0.0000008*B4*0.000000001)+(0.0000000245*0.000000001*B4^2)))*10^-9</f>
        <v>0.12043108288727773</v>
      </c>
      <c r="H4">
        <f t="shared" ref="H4:H67" si="4">LN(E4)</f>
        <v>-3.2039985405710465</v>
      </c>
      <c r="I4">
        <f t="shared" ref="I4:I67" si="5">LN((0.032)/((0.0000008*B4)+(0.0000000245*B4^2)))</f>
        <v>-2.1166776159102869</v>
      </c>
      <c r="J4">
        <f t="shared" ref="J4:J67" si="6">LN(F4*10^9)</f>
        <v>18.606588221036123</v>
      </c>
    </row>
    <row r="5" spans="1:10" x14ac:dyDescent="0.25">
      <c r="A5">
        <v>0.15925</v>
      </c>
      <c r="B5">
        <v>3283.79603</v>
      </c>
      <c r="C5" s="7">
        <f t="shared" si="0"/>
        <v>21.38110000000006</v>
      </c>
      <c r="D5">
        <f t="shared" si="1"/>
        <v>125.55591144606377</v>
      </c>
      <c r="E5">
        <f t="shared" si="2"/>
        <v>3.8234990937017418E-2</v>
      </c>
      <c r="F5" s="23">
        <f t="shared" si="3"/>
        <v>0.11993180925879476</v>
      </c>
      <c r="H5">
        <f t="shared" si="4"/>
        <v>-3.2640041895196523</v>
      </c>
      <c r="I5">
        <f t="shared" si="5"/>
        <v>-2.1208319538955349</v>
      </c>
      <c r="J5">
        <f t="shared" si="6"/>
        <v>18.602433883050878</v>
      </c>
    </row>
    <row r="6" spans="1:10" x14ac:dyDescent="0.25">
      <c r="A6">
        <v>0.21434</v>
      </c>
      <c r="B6">
        <v>3290.2761599999999</v>
      </c>
      <c r="C6" s="7">
        <f t="shared" si="0"/>
        <v>27.861229999999978</v>
      </c>
      <c r="D6">
        <f t="shared" si="1"/>
        <v>116.28019412141904</v>
      </c>
      <c r="E6">
        <f t="shared" si="2"/>
        <v>3.5340557590588094E-2</v>
      </c>
      <c r="F6" s="23">
        <f t="shared" si="3"/>
        <v>0.11946218458245032</v>
      </c>
      <c r="H6">
        <f t="shared" si="4"/>
        <v>-3.3427240343263156</v>
      </c>
      <c r="I6">
        <f t="shared" si="5"/>
        <v>-2.1247554046992754</v>
      </c>
      <c r="J6">
        <f t="shared" si="6"/>
        <v>18.598510432247135</v>
      </c>
    </row>
    <row r="7" spans="1:10" x14ac:dyDescent="0.25">
      <c r="A7">
        <v>0.26845999999999998</v>
      </c>
      <c r="B7">
        <v>3296.4949900000001</v>
      </c>
      <c r="C7" s="7">
        <f t="shared" si="0"/>
        <v>34.080060000000231</v>
      </c>
      <c r="D7">
        <f t="shared" si="1"/>
        <v>114.78265797676342</v>
      </c>
      <c r="E7">
        <f t="shared" si="2"/>
        <v>3.4819606377367314E-2</v>
      </c>
      <c r="F7" s="23">
        <f t="shared" si="3"/>
        <v>0.1190140857398457</v>
      </c>
      <c r="H7">
        <f t="shared" si="4"/>
        <v>-3.3575746492043446</v>
      </c>
      <c r="I7">
        <f t="shared" si="5"/>
        <v>-2.1285134253137663</v>
      </c>
      <c r="J7">
        <f t="shared" si="6"/>
        <v>18.594752411632644</v>
      </c>
    </row>
    <row r="8" spans="1:10" x14ac:dyDescent="0.25">
      <c r="A8">
        <v>0.32020999999999999</v>
      </c>
      <c r="B8">
        <v>3302.4281999999998</v>
      </c>
      <c r="C8" s="7">
        <f t="shared" si="0"/>
        <v>40.01326999999992</v>
      </c>
      <c r="D8">
        <f t="shared" si="1"/>
        <v>110.38168892304768</v>
      </c>
      <c r="E8">
        <f t="shared" si="2"/>
        <v>3.3424402360374611E-2</v>
      </c>
      <c r="F8" s="23">
        <f t="shared" si="3"/>
        <v>0.11858891335611686</v>
      </c>
      <c r="H8">
        <f t="shared" si="4"/>
        <v>-3.3984690361726897</v>
      </c>
      <c r="I8">
        <f t="shared" si="5"/>
        <v>-2.1320922760787249</v>
      </c>
      <c r="J8">
        <f t="shared" si="6"/>
        <v>18.591173560867688</v>
      </c>
    </row>
    <row r="9" spans="1:10" x14ac:dyDescent="0.25">
      <c r="A9">
        <v>0.37254999999999999</v>
      </c>
      <c r="B9">
        <v>3307.9846200000002</v>
      </c>
      <c r="C9" s="7">
        <f t="shared" si="0"/>
        <v>45.569690000000264</v>
      </c>
      <c r="D9">
        <f t="shared" si="1"/>
        <v>105.6407421649681</v>
      </c>
      <c r="E9">
        <f t="shared" si="2"/>
        <v>3.1935076579941324E-2</v>
      </c>
      <c r="F9" s="23">
        <f t="shared" si="3"/>
        <v>0.11819280422147647</v>
      </c>
      <c r="H9">
        <f t="shared" si="4"/>
        <v>-3.4440502939773681</v>
      </c>
      <c r="I9">
        <f t="shared" si="5"/>
        <v>-2.135438053854172</v>
      </c>
      <c r="J9">
        <f t="shared" si="6"/>
        <v>18.587827783092241</v>
      </c>
    </row>
    <row r="10" spans="1:10" x14ac:dyDescent="0.25">
      <c r="A10">
        <v>0.42423</v>
      </c>
      <c r="B10">
        <v>3313.4169499999998</v>
      </c>
      <c r="C10" s="7">
        <f t="shared" si="0"/>
        <v>51.002019999999902</v>
      </c>
      <c r="D10">
        <f t="shared" si="1"/>
        <v>104.79008603832419</v>
      </c>
      <c r="E10">
        <f t="shared" si="2"/>
        <v>3.1625988404002159E-2</v>
      </c>
      <c r="F10" s="23">
        <f t="shared" si="3"/>
        <v>0.11780745682413604</v>
      </c>
      <c r="H10">
        <f t="shared" si="4"/>
        <v>-3.4537760785413538</v>
      </c>
      <c r="I10">
        <f t="shared" si="5"/>
        <v>-2.1387037090538286</v>
      </c>
      <c r="J10">
        <f t="shared" si="6"/>
        <v>18.584562127892582</v>
      </c>
    </row>
    <row r="11" spans="1:10" x14ac:dyDescent="0.25">
      <c r="A11">
        <v>0.47482999999999997</v>
      </c>
      <c r="B11">
        <v>3318.70255</v>
      </c>
      <c r="C11" s="7">
        <f t="shared" si="0"/>
        <v>56.287620000000061</v>
      </c>
      <c r="D11">
        <f t="shared" si="1"/>
        <v>100.88134779687307</v>
      </c>
      <c r="E11">
        <f t="shared" si="2"/>
        <v>3.0397827547658067E-2</v>
      </c>
      <c r="F11" s="23">
        <f t="shared" si="3"/>
        <v>0.11743432390491761</v>
      </c>
      <c r="H11">
        <f t="shared" si="4"/>
        <v>-3.4933841353715991</v>
      </c>
      <c r="I11">
        <f t="shared" si="5"/>
        <v>-2.1418760471562495</v>
      </c>
      <c r="J11">
        <f t="shared" si="6"/>
        <v>18.581389789790162</v>
      </c>
    </row>
    <row r="12" spans="1:10" x14ac:dyDescent="0.25">
      <c r="A12">
        <v>0.52839999999999998</v>
      </c>
      <c r="B12">
        <v>3323.9257600000001</v>
      </c>
      <c r="C12" s="7">
        <f t="shared" si="0"/>
        <v>61.510830000000169</v>
      </c>
      <c r="D12">
        <f t="shared" si="1"/>
        <v>103.62015132650139</v>
      </c>
      <c r="E12">
        <f t="shared" si="2"/>
        <v>3.1174026981427339E-2</v>
      </c>
      <c r="F12" s="23">
        <f t="shared" si="3"/>
        <v>0.11706733414183691</v>
      </c>
      <c r="H12">
        <f t="shared" si="4"/>
        <v>-3.4681699994050557</v>
      </c>
      <c r="I12">
        <f t="shared" si="5"/>
        <v>-2.1450060042383674</v>
      </c>
      <c r="J12">
        <f t="shared" si="6"/>
        <v>18.578259832708042</v>
      </c>
    </row>
    <row r="13" spans="1:10" x14ac:dyDescent="0.25">
      <c r="A13">
        <v>0.57923999999999998</v>
      </c>
      <c r="B13">
        <v>3329.52153</v>
      </c>
      <c r="C13" s="7">
        <f t="shared" si="0"/>
        <v>67.106600000000071</v>
      </c>
      <c r="D13">
        <f t="shared" si="1"/>
        <v>108.56343685705622</v>
      </c>
      <c r="E13">
        <f t="shared" si="2"/>
        <v>3.2606317718286752E-2</v>
      </c>
      <c r="F13" s="23">
        <f t="shared" si="3"/>
        <v>0.11667607329947656</v>
      </c>
      <c r="H13">
        <f t="shared" si="4"/>
        <v>-3.4232492143458373</v>
      </c>
      <c r="I13">
        <f t="shared" si="5"/>
        <v>-2.1483537881358448</v>
      </c>
      <c r="J13">
        <f t="shared" si="6"/>
        <v>18.574912048810567</v>
      </c>
    </row>
    <row r="14" spans="1:10" x14ac:dyDescent="0.25">
      <c r="A14">
        <v>0.63046999999999997</v>
      </c>
      <c r="B14">
        <v>3335.0068299999998</v>
      </c>
      <c r="C14" s="7">
        <f t="shared" si="0"/>
        <v>72.591899999999896</v>
      </c>
      <c r="D14">
        <f t="shared" si="1"/>
        <v>108.77315842583084</v>
      </c>
      <c r="E14">
        <f t="shared" si="2"/>
        <v>3.2615572911984365E-2</v>
      </c>
      <c r="F14" s="23">
        <f t="shared" si="3"/>
        <v>0.1162944373295377</v>
      </c>
      <c r="H14">
        <f t="shared" si="4"/>
        <v>-3.4229654079835776</v>
      </c>
      <c r="I14">
        <f t="shared" si="5"/>
        <v>-2.1516300509579378</v>
      </c>
      <c r="J14">
        <f t="shared" si="6"/>
        <v>18.571635785988473</v>
      </c>
    </row>
    <row r="15" spans="1:10" x14ac:dyDescent="0.25">
      <c r="A15">
        <v>0.67834000000000005</v>
      </c>
      <c r="B15">
        <v>3340.3009499999998</v>
      </c>
      <c r="C15" s="7">
        <f t="shared" si="0"/>
        <v>77.886019999999917</v>
      </c>
      <c r="D15">
        <f t="shared" si="1"/>
        <v>106.85869231556703</v>
      </c>
      <c r="E15">
        <f t="shared" si="2"/>
        <v>3.1990737935025597E-2</v>
      </c>
      <c r="F15" s="23">
        <f t="shared" si="3"/>
        <v>0.11592787551248231</v>
      </c>
      <c r="H15">
        <f t="shared" si="4"/>
        <v>-3.4423088576085661</v>
      </c>
      <c r="I15">
        <f t="shared" si="5"/>
        <v>-2.1547870440738648</v>
      </c>
      <c r="J15">
        <f t="shared" si="6"/>
        <v>18.568478792872547</v>
      </c>
    </row>
    <row r="16" spans="1:10" x14ac:dyDescent="0.25">
      <c r="A16">
        <v>0.72819999999999996</v>
      </c>
      <c r="B16">
        <v>3345.4501300000002</v>
      </c>
      <c r="C16" s="7">
        <f t="shared" si="0"/>
        <v>83.035200000000259</v>
      </c>
      <c r="D16">
        <f t="shared" si="1"/>
        <v>102.64143870314462</v>
      </c>
      <c r="E16">
        <f t="shared" si="2"/>
        <v>3.0680905323537015E-2</v>
      </c>
      <c r="F16" s="23">
        <f t="shared" si="3"/>
        <v>0.11557300933893745</v>
      </c>
      <c r="H16">
        <f t="shared" si="4"/>
        <v>-3.4841147943285877</v>
      </c>
      <c r="I16">
        <f t="shared" si="5"/>
        <v>-2.1578528332324969</v>
      </c>
      <c r="J16">
        <f t="shared" si="6"/>
        <v>18.565413003713914</v>
      </c>
    </row>
    <row r="17" spans="1:10" x14ac:dyDescent="0.25">
      <c r="A17">
        <v>0.77703999999999995</v>
      </c>
      <c r="B17">
        <v>3350.4316600000002</v>
      </c>
      <c r="C17" s="7">
        <f t="shared" si="0"/>
        <v>88.01673000000028</v>
      </c>
      <c r="D17">
        <f t="shared" si="1"/>
        <v>99.831897861991663</v>
      </c>
      <c r="E17">
        <f t="shared" si="2"/>
        <v>2.979672710649817E-2</v>
      </c>
      <c r="F17" s="23">
        <f t="shared" si="3"/>
        <v>0.11523124555425336</v>
      </c>
      <c r="H17">
        <f t="shared" si="4"/>
        <v>-3.5133567201433862</v>
      </c>
      <c r="I17">
        <f t="shared" si="5"/>
        <v>-2.160814338726659</v>
      </c>
      <c r="J17">
        <f t="shared" si="6"/>
        <v>18.562451498219751</v>
      </c>
    </row>
    <row r="18" spans="1:10" x14ac:dyDescent="0.25">
      <c r="A18">
        <v>0.82689000000000001</v>
      </c>
      <c r="B18">
        <v>3355.3025400000001</v>
      </c>
      <c r="C18" s="7">
        <f t="shared" si="0"/>
        <v>92.887610000000222</v>
      </c>
      <c r="D18">
        <f t="shared" si="1"/>
        <v>97.442388900056329</v>
      </c>
      <c r="E18">
        <f t="shared" si="2"/>
        <v>2.904131229252916E-2</v>
      </c>
      <c r="F18" s="23">
        <f t="shared" si="3"/>
        <v>0.11489853677768049</v>
      </c>
      <c r="H18">
        <f t="shared" si="4"/>
        <v>-3.5390359009098611</v>
      </c>
      <c r="I18">
        <f t="shared" si="5"/>
        <v>-2.1637058289545505</v>
      </c>
      <c r="J18">
        <f t="shared" si="6"/>
        <v>18.559560007991859</v>
      </c>
    </row>
    <row r="19" spans="1:10" x14ac:dyDescent="0.25">
      <c r="A19">
        <v>0.87649999999999995</v>
      </c>
      <c r="B19">
        <v>3360.1232799999998</v>
      </c>
      <c r="C19" s="7">
        <f t="shared" si="0"/>
        <v>97.708349999999882</v>
      </c>
      <c r="D19">
        <f t="shared" si="1"/>
        <v>95.692315409310424</v>
      </c>
      <c r="E19">
        <f t="shared" si="2"/>
        <v>2.8478810875448127E-2</v>
      </c>
      <c r="F19" s="23">
        <f t="shared" si="3"/>
        <v>0.11457066962049625</v>
      </c>
      <c r="H19">
        <f t="shared" si="4"/>
        <v>-3.5585949462788573</v>
      </c>
      <c r="I19">
        <f t="shared" si="5"/>
        <v>-2.1665634444528838</v>
      </c>
      <c r="J19">
        <f t="shared" si="6"/>
        <v>18.556702392493527</v>
      </c>
    </row>
    <row r="20" spans="1:10" x14ac:dyDescent="0.25">
      <c r="A20">
        <v>0.92657</v>
      </c>
      <c r="B20">
        <v>3364.8411500000002</v>
      </c>
      <c r="C20" s="7">
        <f t="shared" si="0"/>
        <v>102.42622000000028</v>
      </c>
      <c r="D20">
        <f t="shared" si="1"/>
        <v>92.900019976031018</v>
      </c>
      <c r="E20">
        <f t="shared" si="2"/>
        <v>2.760903586073625E-2</v>
      </c>
      <c r="F20" s="23">
        <f t="shared" si="3"/>
        <v>0.1142511557365065</v>
      </c>
      <c r="H20">
        <f t="shared" si="4"/>
        <v>-3.5896121735796602</v>
      </c>
      <c r="I20">
        <f t="shared" si="5"/>
        <v>-2.1693561334033511</v>
      </c>
      <c r="J20">
        <f t="shared" si="6"/>
        <v>18.553909703543059</v>
      </c>
    </row>
    <row r="21" spans="1:10" x14ac:dyDescent="0.25">
      <c r="A21">
        <v>0.97662000000000004</v>
      </c>
      <c r="B21">
        <v>3369.42443</v>
      </c>
      <c r="C21" s="7">
        <f t="shared" si="0"/>
        <v>107.00950000000012</v>
      </c>
      <c r="D21">
        <f t="shared" si="1"/>
        <v>89.752735876958127</v>
      </c>
      <c r="E21">
        <f t="shared" si="2"/>
        <v>2.6637408774577598E-2</v>
      </c>
      <c r="F21" s="23">
        <f t="shared" si="3"/>
        <v>0.11394203508162622</v>
      </c>
      <c r="H21">
        <f t="shared" si="4"/>
        <v>-3.6254387062623707</v>
      </c>
      <c r="I21">
        <f t="shared" si="5"/>
        <v>-2.1720654240956576</v>
      </c>
      <c r="J21">
        <f t="shared" si="6"/>
        <v>18.551200412850754</v>
      </c>
    </row>
    <row r="22" spans="1:10" x14ac:dyDescent="0.25">
      <c r="A22">
        <v>1.028</v>
      </c>
      <c r="B22">
        <v>3373.9447700000001</v>
      </c>
      <c r="C22" s="7">
        <f t="shared" si="0"/>
        <v>111.52984000000015</v>
      </c>
      <c r="D22">
        <f t="shared" si="1"/>
        <v>88.343190584513806</v>
      </c>
      <c r="E22">
        <f t="shared" si="2"/>
        <v>2.6183946865411731E-2</v>
      </c>
      <c r="F22" s="23">
        <f t="shared" si="3"/>
        <v>0.11363838663541569</v>
      </c>
      <c r="H22">
        <f t="shared" si="4"/>
        <v>-3.6426087710622901</v>
      </c>
      <c r="I22">
        <f t="shared" si="5"/>
        <v>-2.1747339192509636</v>
      </c>
      <c r="J22">
        <f t="shared" si="6"/>
        <v>18.548531917695449</v>
      </c>
    </row>
    <row r="23" spans="1:10" x14ac:dyDescent="0.25">
      <c r="A23">
        <v>1.0777300000000001</v>
      </c>
      <c r="B23">
        <v>3378.3568100000002</v>
      </c>
      <c r="C23" s="7">
        <f t="shared" si="0"/>
        <v>115.94188000000031</v>
      </c>
      <c r="D23">
        <f t="shared" si="1"/>
        <v>83.689698131290172</v>
      </c>
      <c r="E23">
        <f t="shared" si="2"/>
        <v>2.4772308799226615E-2</v>
      </c>
      <c r="F23" s="23">
        <f t="shared" si="3"/>
        <v>0.11334318214690119</v>
      </c>
      <c r="H23">
        <f t="shared" si="4"/>
        <v>-3.6980288303281723</v>
      </c>
      <c r="I23">
        <f t="shared" si="5"/>
        <v>-2.1773350525195516</v>
      </c>
      <c r="J23">
        <f t="shared" si="6"/>
        <v>18.545930784426858</v>
      </c>
    </row>
    <row r="24" spans="1:10" x14ac:dyDescent="0.25">
      <c r="A24">
        <v>1.13235</v>
      </c>
      <c r="B24">
        <v>3382.6777900000002</v>
      </c>
      <c r="C24" s="7">
        <f t="shared" si="0"/>
        <v>120.26286000000027</v>
      </c>
      <c r="D24">
        <f t="shared" si="1"/>
        <v>79.428755641521235</v>
      </c>
      <c r="E24">
        <f t="shared" si="2"/>
        <v>2.3481029105500834E-2</v>
      </c>
      <c r="F24" s="23">
        <f t="shared" si="3"/>
        <v>0.11305518391545719</v>
      </c>
      <c r="H24">
        <f t="shared" si="4"/>
        <v>-3.7515624559579677</v>
      </c>
      <c r="I24">
        <f t="shared" si="5"/>
        <v>-2.1798792262412947</v>
      </c>
      <c r="J24">
        <f t="shared" si="6"/>
        <v>18.543386610705117</v>
      </c>
    </row>
    <row r="25" spans="1:10" x14ac:dyDescent="0.25">
      <c r="A25">
        <v>1.1862999999999999</v>
      </c>
      <c r="B25">
        <v>3386.9803900000002</v>
      </c>
      <c r="C25" s="7">
        <f t="shared" si="0"/>
        <v>124.56546000000026</v>
      </c>
      <c r="D25">
        <f t="shared" si="1"/>
        <v>81.407013209160993</v>
      </c>
      <c r="E25">
        <f t="shared" si="2"/>
        <v>2.4035277396206298E-2</v>
      </c>
      <c r="F25" s="23">
        <f t="shared" si="3"/>
        <v>0.11276950004958723</v>
      </c>
      <c r="H25">
        <f t="shared" si="4"/>
        <v>-3.7282326363586784</v>
      </c>
      <c r="I25">
        <f t="shared" si="5"/>
        <v>-2.1824093661113646</v>
      </c>
      <c r="J25">
        <f t="shared" si="6"/>
        <v>18.540856470835045</v>
      </c>
    </row>
    <row r="26" spans="1:10" x14ac:dyDescent="0.25">
      <c r="A26">
        <v>1.2375799999999999</v>
      </c>
      <c r="B26">
        <v>3391.2442500000002</v>
      </c>
      <c r="C26" s="7">
        <f t="shared" si="0"/>
        <v>128.82932000000028</v>
      </c>
      <c r="D26">
        <f t="shared" si="1"/>
        <v>83.53357729205527</v>
      </c>
      <c r="E26">
        <f t="shared" si="2"/>
        <v>2.463213237797757E-2</v>
      </c>
      <c r="F26" s="23">
        <f t="shared" si="3"/>
        <v>0.11248745539561927</v>
      </c>
      <c r="H26">
        <f t="shared" si="4"/>
        <v>-3.703703494146644</v>
      </c>
      <c r="I26">
        <f t="shared" si="5"/>
        <v>-2.1849135711495915</v>
      </c>
      <c r="J26">
        <f t="shared" si="6"/>
        <v>18.538352265796821</v>
      </c>
    </row>
    <row r="27" spans="1:10" x14ac:dyDescent="0.25">
      <c r="A27">
        <v>1.2874099999999999</v>
      </c>
      <c r="B27">
        <v>3395.4264699999999</v>
      </c>
      <c r="C27" s="7">
        <f t="shared" si="0"/>
        <v>133.01153999999997</v>
      </c>
      <c r="D27">
        <f t="shared" si="1"/>
        <v>84.153448799756163</v>
      </c>
      <c r="E27">
        <f t="shared" si="2"/>
        <v>2.4784353171328186E-2</v>
      </c>
      <c r="F27" s="23">
        <f t="shared" si="3"/>
        <v>0.11221183772407554</v>
      </c>
      <c r="H27">
        <f t="shared" si="4"/>
        <v>-3.697542745436261</v>
      </c>
      <c r="I27">
        <f t="shared" si="5"/>
        <v>-2.1873667858966912</v>
      </c>
      <c r="J27">
        <f t="shared" si="6"/>
        <v>18.535899051049721</v>
      </c>
    </row>
    <row r="28" spans="1:10" x14ac:dyDescent="0.25">
      <c r="A28">
        <v>1.3363100000000001</v>
      </c>
      <c r="B28">
        <v>3399.5527200000001</v>
      </c>
      <c r="C28" s="7">
        <f t="shared" si="0"/>
        <v>137.13779000000022</v>
      </c>
      <c r="D28">
        <f t="shared" si="1"/>
        <v>82.315741675076239</v>
      </c>
      <c r="E28">
        <f t="shared" si="2"/>
        <v>2.4213697640516733E-2</v>
      </c>
      <c r="F28" s="23">
        <f t="shared" si="3"/>
        <v>0.11194090015216114</v>
      </c>
      <c r="H28">
        <f t="shared" si="4"/>
        <v>-3.7208367877442079</v>
      </c>
      <c r="I28">
        <f t="shared" si="5"/>
        <v>-2.1897842241705052</v>
      </c>
      <c r="J28">
        <f t="shared" si="6"/>
        <v>18.533481612775905</v>
      </c>
    </row>
    <row r="29" spans="1:10" x14ac:dyDescent="0.25">
      <c r="A29">
        <v>1.3865099999999999</v>
      </c>
      <c r="B29">
        <v>3403.5839599999999</v>
      </c>
      <c r="C29" s="7">
        <f t="shared" si="0"/>
        <v>141.16903000000002</v>
      </c>
      <c r="D29">
        <f t="shared" si="1"/>
        <v>80.718812877260461</v>
      </c>
      <c r="E29">
        <f t="shared" si="2"/>
        <v>2.3715828322701481E-2</v>
      </c>
      <c r="F29" s="23">
        <f t="shared" si="3"/>
        <v>0.11167714766436222</v>
      </c>
      <c r="H29">
        <f t="shared" si="4"/>
        <v>-3.7416125920440786</v>
      </c>
      <c r="I29">
        <f t="shared" si="5"/>
        <v>-2.1921431805488689</v>
      </c>
      <c r="J29">
        <f t="shared" si="6"/>
        <v>18.531122656397542</v>
      </c>
    </row>
    <row r="30" spans="1:10" x14ac:dyDescent="0.25">
      <c r="A30">
        <v>1.43571</v>
      </c>
      <c r="B30">
        <v>3407.5761699999998</v>
      </c>
      <c r="C30" s="7">
        <f t="shared" si="0"/>
        <v>145.16123999999991</v>
      </c>
      <c r="D30">
        <f t="shared" si="1"/>
        <v>81.22592554609912</v>
      </c>
      <c r="E30">
        <f t="shared" si="2"/>
        <v>2.3836862771023287E-2</v>
      </c>
      <c r="F30" s="23">
        <f t="shared" si="3"/>
        <v>0.11141686641440145</v>
      </c>
      <c r="H30">
        <f t="shared" si="4"/>
        <v>-3.7365220406195907</v>
      </c>
      <c r="I30">
        <f t="shared" si="5"/>
        <v>-2.1944765588703863</v>
      </c>
      <c r="J30">
        <f t="shared" si="6"/>
        <v>18.528789278076026</v>
      </c>
    </row>
    <row r="31" spans="1:10" x14ac:dyDescent="0.25">
      <c r="A31">
        <v>1.4840199999999999</v>
      </c>
      <c r="B31">
        <v>3411.5043000000001</v>
      </c>
      <c r="C31" s="7">
        <f t="shared" si="0"/>
        <v>149.08937000000014</v>
      </c>
      <c r="D31">
        <f t="shared" si="1"/>
        <v>77.94938358224168</v>
      </c>
      <c r="E31">
        <f t="shared" si="2"/>
        <v>2.284897708680645E-2</v>
      </c>
      <c r="F31" s="23">
        <f t="shared" si="3"/>
        <v>0.1111616501499442</v>
      </c>
      <c r="H31">
        <f t="shared" si="4"/>
        <v>-3.7788489290857012</v>
      </c>
      <c r="I31">
        <f t="shared" si="5"/>
        <v>-2.1967698294002393</v>
      </c>
      <c r="J31">
        <f t="shared" si="6"/>
        <v>18.526496007546172</v>
      </c>
    </row>
    <row r="32" spans="1:10" x14ac:dyDescent="0.25">
      <c r="A32">
        <v>1.53548</v>
      </c>
      <c r="B32">
        <v>3415.3531800000001</v>
      </c>
      <c r="C32" s="7">
        <f t="shared" si="0"/>
        <v>152.93825000000015</v>
      </c>
      <c r="D32">
        <f t="shared" si="1"/>
        <v>75.342894134050852</v>
      </c>
      <c r="E32">
        <f t="shared" si="2"/>
        <v>2.2060059432579927E-2</v>
      </c>
      <c r="F32" s="23">
        <f t="shared" si="3"/>
        <v>0.11091243248644793</v>
      </c>
      <c r="H32">
        <f t="shared" si="4"/>
        <v>-3.8139865710271401</v>
      </c>
      <c r="I32">
        <f t="shared" si="5"/>
        <v>-2.1990142855309038</v>
      </c>
      <c r="J32">
        <f t="shared" si="6"/>
        <v>18.524251551415507</v>
      </c>
    </row>
    <row r="33" spans="1:10" x14ac:dyDescent="0.25">
      <c r="A33">
        <v>1.58443</v>
      </c>
      <c r="B33">
        <v>3419.0694800000001</v>
      </c>
      <c r="C33" s="7">
        <f t="shared" si="0"/>
        <v>156.6545500000002</v>
      </c>
      <c r="D33">
        <f t="shared" si="1"/>
        <v>75.19072269589681</v>
      </c>
      <c r="E33">
        <f t="shared" si="2"/>
        <v>2.1991574940412387E-2</v>
      </c>
      <c r="F33" s="23">
        <f t="shared" si="3"/>
        <v>0.1106725939160746</v>
      </c>
      <c r="H33">
        <f t="shared" si="4"/>
        <v>-3.8170958562246593</v>
      </c>
      <c r="I33">
        <f t="shared" si="5"/>
        <v>-2.2011790406854144</v>
      </c>
      <c r="J33">
        <f t="shared" si="6"/>
        <v>18.522086796260997</v>
      </c>
    </row>
    <row r="34" spans="1:10" x14ac:dyDescent="0.25">
      <c r="A34">
        <v>1.6339999999999999</v>
      </c>
      <c r="B34">
        <v>3422.7609699999998</v>
      </c>
      <c r="C34" s="7">
        <f t="shared" si="0"/>
        <v>160.3460399999999</v>
      </c>
      <c r="D34">
        <f t="shared" si="1"/>
        <v>73.964582910492751</v>
      </c>
      <c r="E34">
        <f t="shared" si="2"/>
        <v>2.1609625550478552E-2</v>
      </c>
      <c r="F34" s="23">
        <f t="shared" si="3"/>
        <v>0.11043512586039976</v>
      </c>
      <c r="H34">
        <f t="shared" si="4"/>
        <v>-3.8346164362174213</v>
      </c>
      <c r="I34">
        <f t="shared" si="5"/>
        <v>-2.2033270267188128</v>
      </c>
      <c r="J34">
        <f t="shared" si="6"/>
        <v>18.5199388102276</v>
      </c>
    </row>
    <row r="35" spans="1:10" x14ac:dyDescent="0.25">
      <c r="A35">
        <v>1.6829700000000001</v>
      </c>
      <c r="B35">
        <v>3426.3579500000001</v>
      </c>
      <c r="C35" s="7">
        <f t="shared" si="0"/>
        <v>163.94302000000016</v>
      </c>
      <c r="D35">
        <f t="shared" si="1"/>
        <v>72.425209574793186</v>
      </c>
      <c r="E35">
        <f t="shared" si="2"/>
        <v>2.1137665892377994E-2</v>
      </c>
      <c r="F35" s="23">
        <f t="shared" si="3"/>
        <v>0.11020447193175792</v>
      </c>
      <c r="H35">
        <f t="shared" si="4"/>
        <v>-3.8566987165385376</v>
      </c>
      <c r="I35">
        <f t="shared" si="5"/>
        <v>-2.2054178029436811</v>
      </c>
      <c r="J35">
        <f t="shared" si="6"/>
        <v>18.517848034002728</v>
      </c>
    </row>
    <row r="36" spans="1:10" x14ac:dyDescent="0.25">
      <c r="A36">
        <v>1.7330099999999999</v>
      </c>
      <c r="B36">
        <v>3429.9317900000001</v>
      </c>
      <c r="C36" s="7">
        <f t="shared" si="0"/>
        <v>167.51686000000018</v>
      </c>
      <c r="D36">
        <f t="shared" si="1"/>
        <v>71.081616402904203</v>
      </c>
      <c r="E36">
        <f t="shared" si="2"/>
        <v>2.072391544640723E-2</v>
      </c>
      <c r="F36" s="23">
        <f t="shared" si="3"/>
        <v>0.10997601676004944</v>
      </c>
      <c r="H36">
        <f t="shared" si="4"/>
        <v>-3.8764669100221285</v>
      </c>
      <c r="I36">
        <f t="shared" si="5"/>
        <v>-2.2074929664156935</v>
      </c>
      <c r="J36">
        <f t="shared" si="6"/>
        <v>18.515772870530718</v>
      </c>
    </row>
    <row r="37" spans="1:10" x14ac:dyDescent="0.25">
      <c r="A37">
        <v>1.7834399999999999</v>
      </c>
      <c r="B37">
        <v>3433.4995199999998</v>
      </c>
      <c r="C37" s="7">
        <f t="shared" si="0"/>
        <v>171.08458999999993</v>
      </c>
      <c r="D37">
        <f t="shared" si="1"/>
        <v>71.15284585375737</v>
      </c>
      <c r="E37">
        <f t="shared" si="2"/>
        <v>2.0723126780503344E-2</v>
      </c>
      <c r="F37" s="23">
        <f t="shared" si="3"/>
        <v>0.10974866000362718</v>
      </c>
      <c r="H37">
        <f t="shared" si="4"/>
        <v>-3.8765049665811304</v>
      </c>
      <c r="I37">
        <f t="shared" si="5"/>
        <v>-2.209562436635542</v>
      </c>
      <c r="J37">
        <f t="shared" si="6"/>
        <v>18.51370340031087</v>
      </c>
    </row>
    <row r="38" spans="1:10" x14ac:dyDescent="0.25">
      <c r="A38">
        <v>1.8329800000000001</v>
      </c>
      <c r="B38">
        <v>3437.0449400000002</v>
      </c>
      <c r="C38" s="7">
        <f t="shared" si="0"/>
        <v>174.63001000000031</v>
      </c>
      <c r="D38">
        <f t="shared" si="1"/>
        <v>70.743987118848082</v>
      </c>
      <c r="E38">
        <f t="shared" si="2"/>
        <v>2.0582793752719472E-2</v>
      </c>
      <c r="F38" s="23">
        <f t="shared" si="3"/>
        <v>0.10952342269459225</v>
      </c>
      <c r="H38">
        <f t="shared" si="4"/>
        <v>-3.8832998069285432</v>
      </c>
      <c r="I38">
        <f t="shared" si="5"/>
        <v>-2.2116168467134965</v>
      </c>
      <c r="J38">
        <f t="shared" si="6"/>
        <v>18.511648990232914</v>
      </c>
    </row>
    <row r="39" spans="1:10" x14ac:dyDescent="0.25">
      <c r="A39">
        <v>1.8828100000000001</v>
      </c>
      <c r="B39">
        <v>3440.5293499999998</v>
      </c>
      <c r="C39" s="7">
        <f t="shared" si="0"/>
        <v>178.11441999999988</v>
      </c>
      <c r="D39">
        <f t="shared" si="1"/>
        <v>69.319300713349676</v>
      </c>
      <c r="E39">
        <f t="shared" si="2"/>
        <v>2.0147859140730678E-2</v>
      </c>
      <c r="F39" s="23">
        <f t="shared" si="3"/>
        <v>0.10930273621084055</v>
      </c>
      <c r="H39">
        <f t="shared" si="4"/>
        <v>-3.904657242351548</v>
      </c>
      <c r="I39">
        <f t="shared" si="5"/>
        <v>-2.2136338501620227</v>
      </c>
      <c r="J39">
        <f t="shared" si="6"/>
        <v>18.509631986784388</v>
      </c>
    </row>
    <row r="40" spans="1:10" x14ac:dyDescent="0.25">
      <c r="A40">
        <v>1.93251</v>
      </c>
      <c r="B40">
        <v>3443.9442899999999</v>
      </c>
      <c r="C40" s="7">
        <f t="shared" si="0"/>
        <v>181.52936</v>
      </c>
      <c r="D40">
        <f t="shared" si="1"/>
        <v>67.660627177701642</v>
      </c>
      <c r="E40">
        <f t="shared" si="2"/>
        <v>1.9646260647759095E-2</v>
      </c>
      <c r="F40" s="23">
        <f t="shared" si="3"/>
        <v>0.10908709620758836</v>
      </c>
      <c r="H40">
        <f t="shared" si="4"/>
        <v>-3.9298682565997596</v>
      </c>
      <c r="I40">
        <f t="shared" si="5"/>
        <v>-2.2156086680456712</v>
      </c>
      <c r="J40">
        <f t="shared" si="6"/>
        <v>18.507657168900739</v>
      </c>
    </row>
    <row r="41" spans="1:10" x14ac:dyDescent="0.25">
      <c r="A41">
        <v>1.98326</v>
      </c>
      <c r="B41">
        <v>3447.3258599999999</v>
      </c>
      <c r="C41" s="7">
        <f t="shared" si="0"/>
        <v>184.91093000000001</v>
      </c>
      <c r="D41">
        <f t="shared" si="1"/>
        <v>65.503561323055209</v>
      </c>
      <c r="E41">
        <f t="shared" si="2"/>
        <v>1.9001267644322781E-2</v>
      </c>
      <c r="F41" s="23">
        <f t="shared" si="3"/>
        <v>0.10887419160237229</v>
      </c>
      <c r="H41">
        <f t="shared" si="4"/>
        <v>-3.9632495839190001</v>
      </c>
      <c r="I41">
        <f t="shared" si="5"/>
        <v>-2.2175622688439489</v>
      </c>
      <c r="J41">
        <f t="shared" si="6"/>
        <v>18.505703568102462</v>
      </c>
    </row>
    <row r="42" spans="1:10" x14ac:dyDescent="0.25">
      <c r="A42">
        <v>2.0350000000000001</v>
      </c>
      <c r="B42">
        <v>3450.6577499999999</v>
      </c>
      <c r="C42" s="7">
        <f t="shared" si="0"/>
        <v>188.24281999999994</v>
      </c>
      <c r="D42">
        <f t="shared" si="1"/>
        <v>64.945961820852844</v>
      </c>
      <c r="E42">
        <f t="shared" si="2"/>
        <v>1.8821328142686083E-2</v>
      </c>
      <c r="F42" s="23">
        <f t="shared" si="3"/>
        <v>0.10866502390451221</v>
      </c>
      <c r="H42">
        <f t="shared" si="4"/>
        <v>-3.9727645765026804</v>
      </c>
      <c r="I42">
        <f t="shared" si="5"/>
        <v>-2.2194853038409481</v>
      </c>
      <c r="J42">
        <f t="shared" si="6"/>
        <v>18.503780533105463</v>
      </c>
    </row>
    <row r="43" spans="1:10" x14ac:dyDescent="0.25">
      <c r="A43">
        <v>2.08541</v>
      </c>
      <c r="B43">
        <v>3453.96009</v>
      </c>
      <c r="C43" s="7">
        <f t="shared" si="0"/>
        <v>191.54516000000012</v>
      </c>
      <c r="D43">
        <f t="shared" si="1"/>
        <v>65.653203062048178</v>
      </c>
      <c r="E43">
        <f t="shared" si="2"/>
        <v>1.9008095447347273E-2</v>
      </c>
      <c r="F43" s="23">
        <f t="shared" si="3"/>
        <v>0.10845830550209395</v>
      </c>
      <c r="H43">
        <f t="shared" si="4"/>
        <v>-3.9628903143842029</v>
      </c>
      <c r="I43">
        <f t="shared" si="5"/>
        <v>-2.2213894609432128</v>
      </c>
      <c r="J43">
        <f t="shared" si="6"/>
        <v>18.501876376003199</v>
      </c>
    </row>
    <row r="44" spans="1:10" x14ac:dyDescent="0.25">
      <c r="A44">
        <v>2.13428</v>
      </c>
      <c r="B44">
        <v>3457.1758</v>
      </c>
      <c r="C44" s="7">
        <f t="shared" si="0"/>
        <v>194.76087000000007</v>
      </c>
      <c r="D44">
        <f t="shared" si="1"/>
        <v>65.782047309161598</v>
      </c>
      <c r="E44">
        <f t="shared" si="2"/>
        <v>1.9027683610755811E-2</v>
      </c>
      <c r="F44" s="23">
        <f t="shared" si="3"/>
        <v>0.10825757627640363</v>
      </c>
      <c r="H44">
        <f t="shared" si="4"/>
        <v>-3.9618603281120501</v>
      </c>
      <c r="I44">
        <f t="shared" si="5"/>
        <v>-2.2232419258520628</v>
      </c>
      <c r="J44">
        <f t="shared" si="6"/>
        <v>18.500023911094349</v>
      </c>
    </row>
    <row r="45" spans="1:10" x14ac:dyDescent="0.25">
      <c r="A45">
        <v>2.18222</v>
      </c>
      <c r="B45">
        <v>3460.32845</v>
      </c>
      <c r="C45" s="7">
        <f t="shared" si="0"/>
        <v>197.91352000000006</v>
      </c>
      <c r="D45">
        <f t="shared" si="1"/>
        <v>64.187749258617742</v>
      </c>
      <c r="E45">
        <f t="shared" si="2"/>
        <v>1.8549611745271678E-2</v>
      </c>
      <c r="F45" s="23">
        <f t="shared" si="3"/>
        <v>0.10806132382827184</v>
      </c>
      <c r="H45">
        <f t="shared" si="4"/>
        <v>-3.9873064203217656</v>
      </c>
      <c r="I45">
        <f t="shared" si="5"/>
        <v>-2.2250563997781097</v>
      </c>
      <c r="J45">
        <f t="shared" si="6"/>
        <v>18.498209437168303</v>
      </c>
    </row>
    <row r="46" spans="1:10" x14ac:dyDescent="0.25">
      <c r="A46">
        <v>2.2320700000000002</v>
      </c>
      <c r="B46">
        <v>3463.4527200000002</v>
      </c>
      <c r="C46" s="7">
        <f t="shared" si="0"/>
        <v>201.03779000000031</v>
      </c>
      <c r="D46">
        <f t="shared" si="1"/>
        <v>63.804755560110181</v>
      </c>
      <c r="E46">
        <f t="shared" si="2"/>
        <v>1.842229726182322E-2</v>
      </c>
      <c r="F46" s="23">
        <f t="shared" si="3"/>
        <v>0.10786736404157893</v>
      </c>
      <c r="H46">
        <f t="shared" si="4"/>
        <v>-3.9941935403057416</v>
      </c>
      <c r="I46">
        <f t="shared" si="5"/>
        <v>-2.2268529173300204</v>
      </c>
      <c r="J46">
        <f t="shared" si="6"/>
        <v>18.49641291961639</v>
      </c>
    </row>
    <row r="47" spans="1:10" x14ac:dyDescent="0.25">
      <c r="A47">
        <v>2.2797900000000002</v>
      </c>
      <c r="B47">
        <v>3466.5538799999999</v>
      </c>
      <c r="C47" s="7">
        <f t="shared" si="0"/>
        <v>204.13895000000002</v>
      </c>
      <c r="D47">
        <f t="shared" si="1"/>
        <v>64.20089798475243</v>
      </c>
      <c r="E47">
        <f t="shared" si="2"/>
        <v>1.852009234737538E-2</v>
      </c>
      <c r="F47" s="23">
        <f t="shared" si="3"/>
        <v>0.10767535493589317</v>
      </c>
      <c r="H47">
        <f t="shared" si="4"/>
        <v>-3.9888990634171737</v>
      </c>
      <c r="I47">
        <f t="shared" si="5"/>
        <v>-2.2286345516843293</v>
      </c>
      <c r="J47">
        <f t="shared" si="6"/>
        <v>18.494631285262081</v>
      </c>
    </row>
    <row r="48" spans="1:10" x14ac:dyDescent="0.25">
      <c r="A48">
        <v>2.3278400000000001</v>
      </c>
      <c r="B48">
        <v>3469.60124</v>
      </c>
      <c r="C48" s="7">
        <f t="shared" si="0"/>
        <v>207.18631000000005</v>
      </c>
      <c r="D48">
        <f t="shared" si="1"/>
        <v>61.222492401216499</v>
      </c>
      <c r="E48">
        <f t="shared" si="2"/>
        <v>1.7645397314077656E-2</v>
      </c>
      <c r="F48" s="23">
        <f t="shared" si="3"/>
        <v>0.10748717585475701</v>
      </c>
      <c r="H48">
        <f t="shared" si="4"/>
        <v>-4.0372803050170152</v>
      </c>
      <c r="I48">
        <f t="shared" si="5"/>
        <v>-2.2303837329049125</v>
      </c>
      <c r="J48">
        <f t="shared" si="6"/>
        <v>18.492882104041499</v>
      </c>
    </row>
    <row r="49" spans="1:10" x14ac:dyDescent="0.25">
      <c r="A49">
        <v>2.3784900000000002</v>
      </c>
      <c r="B49">
        <v>3472.59654</v>
      </c>
      <c r="C49" s="7">
        <f t="shared" si="0"/>
        <v>210.18161000000009</v>
      </c>
      <c r="D49">
        <f t="shared" si="1"/>
        <v>57.87635448916582</v>
      </c>
      <c r="E49">
        <f t="shared" si="2"/>
        <v>1.6666593375447476E-2</v>
      </c>
      <c r="F49" s="23">
        <f t="shared" si="3"/>
        <v>0.10730269188869862</v>
      </c>
      <c r="H49">
        <f t="shared" si="4"/>
        <v>-4.094348959704921</v>
      </c>
      <c r="I49">
        <f t="shared" si="5"/>
        <v>-2.2321015421606494</v>
      </c>
      <c r="J49">
        <f t="shared" si="6"/>
        <v>18.491164294785762</v>
      </c>
    </row>
    <row r="50" spans="1:10" x14ac:dyDescent="0.25">
      <c r="A50">
        <v>2.4312</v>
      </c>
      <c r="B50">
        <v>3475.5833400000001</v>
      </c>
      <c r="C50" s="7">
        <f t="shared" si="0"/>
        <v>213.16841000000022</v>
      </c>
      <c r="D50">
        <f t="shared" si="1"/>
        <v>57.302402169701331</v>
      </c>
      <c r="E50">
        <f t="shared" si="2"/>
        <v>1.6487132249201463E-2</v>
      </c>
      <c r="F50" s="23">
        <f t="shared" si="3"/>
        <v>0.10711920398136371</v>
      </c>
      <c r="H50">
        <f t="shared" si="4"/>
        <v>-4.1051750660122392</v>
      </c>
      <c r="I50">
        <f t="shared" si="5"/>
        <v>-2.2338130087194026</v>
      </c>
      <c r="J50">
        <f t="shared" si="6"/>
        <v>18.489452828227009</v>
      </c>
    </row>
    <row r="51" spans="1:10" x14ac:dyDescent="0.25">
      <c r="A51">
        <v>2.4817300000000002</v>
      </c>
      <c r="B51">
        <v>3478.51244</v>
      </c>
      <c r="C51" s="7">
        <f t="shared" si="0"/>
        <v>216.09751000000006</v>
      </c>
      <c r="D51">
        <f t="shared" si="1"/>
        <v>55.585253896907872</v>
      </c>
      <c r="E51">
        <f t="shared" si="2"/>
        <v>1.5979604746478315E-2</v>
      </c>
      <c r="F51" s="23">
        <f t="shared" si="3"/>
        <v>0.10693971747447062</v>
      </c>
      <c r="H51">
        <f t="shared" si="4"/>
        <v>-4.1364420732128391</v>
      </c>
      <c r="I51">
        <f t="shared" si="5"/>
        <v>-2.2354899913719923</v>
      </c>
      <c r="J51">
        <f t="shared" si="6"/>
        <v>18.487775845574419</v>
      </c>
    </row>
    <row r="52" spans="1:10" x14ac:dyDescent="0.25">
      <c r="A52">
        <v>2.5357699999999999</v>
      </c>
      <c r="B52">
        <v>3481.3958899999998</v>
      </c>
      <c r="C52" s="7">
        <f t="shared" si="0"/>
        <v>218.98095999999987</v>
      </c>
      <c r="D52">
        <f t="shared" si="1"/>
        <v>56.456017164035721</v>
      </c>
      <c r="E52">
        <f t="shared" si="2"/>
        <v>1.6216488715403096E-2</v>
      </c>
      <c r="F52" s="23">
        <f t="shared" si="3"/>
        <v>0.10676346852945541</v>
      </c>
      <c r="H52">
        <f t="shared" si="4"/>
        <v>-4.1217267324348787</v>
      </c>
      <c r="I52">
        <f t="shared" si="5"/>
        <v>-2.2371394659378327</v>
      </c>
      <c r="J52">
        <f t="shared" si="6"/>
        <v>18.486126371008577</v>
      </c>
    </row>
    <row r="53" spans="1:10" x14ac:dyDescent="0.25">
      <c r="A53">
        <v>2.5842700000000001</v>
      </c>
      <c r="B53">
        <v>3484.3014400000002</v>
      </c>
      <c r="C53" s="7">
        <f t="shared" si="0"/>
        <v>221.88651000000027</v>
      </c>
      <c r="D53">
        <f t="shared" si="1"/>
        <v>59.009215189876016</v>
      </c>
      <c r="E53">
        <f t="shared" si="2"/>
        <v>1.6935737681145063E-2</v>
      </c>
      <c r="F53" s="23">
        <f t="shared" si="3"/>
        <v>0.10658630911321049</v>
      </c>
      <c r="H53">
        <f t="shared" si="4"/>
        <v>-4.0783292341013011</v>
      </c>
      <c r="I53">
        <f t="shared" si="5"/>
        <v>-2.2388002078323916</v>
      </c>
      <c r="J53">
        <f t="shared" si="6"/>
        <v>18.48446562911402</v>
      </c>
    </row>
    <row r="54" spans="1:10" x14ac:dyDescent="0.25">
      <c r="A54">
        <v>2.6345200000000002</v>
      </c>
      <c r="B54">
        <v>3487.2230500000001</v>
      </c>
      <c r="C54" s="7">
        <f t="shared" si="0"/>
        <v>224.80812000000014</v>
      </c>
      <c r="D54">
        <f t="shared" si="1"/>
        <v>57.970141801475222</v>
      </c>
      <c r="E54">
        <f t="shared" si="2"/>
        <v>1.6623582997214711E-2</v>
      </c>
      <c r="F54" s="23">
        <f t="shared" si="3"/>
        <v>0.10640861472681808</v>
      </c>
      <c r="H54">
        <f t="shared" si="4"/>
        <v>-4.0969329293230219</v>
      </c>
      <c r="I54">
        <f t="shared" si="5"/>
        <v>-2.2404687398745069</v>
      </c>
      <c r="J54">
        <f t="shared" si="6"/>
        <v>18.482797097071906</v>
      </c>
    </row>
    <row r="55" spans="1:10" x14ac:dyDescent="0.25">
      <c r="A55">
        <v>2.6844100000000002</v>
      </c>
      <c r="B55">
        <v>3490.1065699999999</v>
      </c>
      <c r="C55" s="7">
        <f t="shared" si="0"/>
        <v>227.69164000000001</v>
      </c>
      <c r="D55">
        <f t="shared" si="1"/>
        <v>57.97033176305461</v>
      </c>
      <c r="E55">
        <f t="shared" si="2"/>
        <v>1.6609903050339981E-2</v>
      </c>
      <c r="F55" s="23">
        <f t="shared" si="3"/>
        <v>0.10623367235785534</v>
      </c>
      <c r="H55">
        <f t="shared" si="4"/>
        <v>-4.0977561921987737</v>
      </c>
      <c r="I55">
        <f t="shared" si="5"/>
        <v>-2.2421141549124184</v>
      </c>
      <c r="J55">
        <f t="shared" si="6"/>
        <v>18.481151682033993</v>
      </c>
    </row>
    <row r="56" spans="1:10" x14ac:dyDescent="0.25">
      <c r="A56">
        <v>2.7342900000000001</v>
      </c>
      <c r="B56">
        <v>3493.00675</v>
      </c>
      <c r="C56" s="7">
        <f t="shared" si="0"/>
        <v>230.5918200000001</v>
      </c>
      <c r="D56">
        <f t="shared" si="1"/>
        <v>58.147675478579977</v>
      </c>
      <c r="E56">
        <f t="shared" si="2"/>
        <v>1.6646883227059317E-2</v>
      </c>
      <c r="F56" s="23">
        <f t="shared" si="3"/>
        <v>0.10605815404449045</v>
      </c>
      <c r="H56">
        <f t="shared" si="4"/>
        <v>-4.0955322736485984</v>
      </c>
      <c r="I56">
        <f t="shared" si="5"/>
        <v>-2.2437677122474509</v>
      </c>
      <c r="J56">
        <f t="shared" si="6"/>
        <v>18.47949812469896</v>
      </c>
    </row>
    <row r="57" spans="1:10" x14ac:dyDescent="0.25">
      <c r="A57">
        <v>2.7831399999999999</v>
      </c>
      <c r="B57">
        <v>3495.8474900000001</v>
      </c>
      <c r="C57" s="7">
        <f t="shared" si="0"/>
        <v>233.43256000000019</v>
      </c>
      <c r="D57">
        <f t="shared" si="1"/>
        <v>57.139080226904298</v>
      </c>
      <c r="E57">
        <f t="shared" si="2"/>
        <v>1.6344843529459661E-2</v>
      </c>
      <c r="F57" s="23">
        <f t="shared" si="3"/>
        <v>0.10588665439578622</v>
      </c>
      <c r="H57">
        <f t="shared" si="4"/>
        <v>-4.1138428118429342</v>
      </c>
      <c r="I57">
        <f t="shared" si="5"/>
        <v>-2.2453860551301719</v>
      </c>
      <c r="J57">
        <f t="shared" si="6"/>
        <v>18.477879781816238</v>
      </c>
    </row>
    <row r="58" spans="1:10" x14ac:dyDescent="0.25">
      <c r="A58">
        <v>2.8330099999999998</v>
      </c>
      <c r="B58">
        <v>3498.64752</v>
      </c>
      <c r="C58" s="7">
        <f t="shared" si="0"/>
        <v>236.23259000000007</v>
      </c>
      <c r="D58">
        <f t="shared" si="1"/>
        <v>56.808754346491881</v>
      </c>
      <c r="E58">
        <f t="shared" si="2"/>
        <v>1.6237347152505344E-2</v>
      </c>
      <c r="F58" s="23">
        <f t="shared" si="3"/>
        <v>0.1057180192318066</v>
      </c>
      <c r="H58">
        <f t="shared" si="4"/>
        <v>-4.1204413102703494</v>
      </c>
      <c r="I58">
        <f t="shared" si="5"/>
        <v>-2.2469799254052374</v>
      </c>
      <c r="J58">
        <f t="shared" si="6"/>
        <v>18.476285911541172</v>
      </c>
    </row>
    <row r="59" spans="1:10" x14ac:dyDescent="0.25">
      <c r="A59">
        <v>2.8809200000000001</v>
      </c>
      <c r="B59">
        <v>3501.4022500000001</v>
      </c>
      <c r="C59" s="7">
        <f t="shared" si="0"/>
        <v>238.98732000000018</v>
      </c>
      <c r="D59">
        <f t="shared" si="1"/>
        <v>56.994523661913703</v>
      </c>
      <c r="E59">
        <f t="shared" si="2"/>
        <v>1.6277628102259231E-2</v>
      </c>
      <c r="F59" s="23">
        <f t="shared" si="3"/>
        <v>0.1055525051405666</v>
      </c>
      <c r="H59">
        <f t="shared" si="4"/>
        <v>-4.1179636229865597</v>
      </c>
      <c r="I59">
        <f t="shared" si="5"/>
        <v>-2.2485467708096607</v>
      </c>
      <c r="J59">
        <f t="shared" si="6"/>
        <v>18.47471906613675</v>
      </c>
    </row>
    <row r="60" spans="1:10" x14ac:dyDescent="0.25">
      <c r="A60">
        <v>2.9297900000000001</v>
      </c>
      <c r="B60">
        <v>3504.16345</v>
      </c>
      <c r="C60" s="7">
        <f t="shared" si="0"/>
        <v>241.7485200000001</v>
      </c>
      <c r="D60">
        <f t="shared" si="1"/>
        <v>55.891299897645389</v>
      </c>
      <c r="E60">
        <f t="shared" si="2"/>
        <v>1.5949969427837444E-2</v>
      </c>
      <c r="F60" s="23">
        <f t="shared" si="3"/>
        <v>0.10538699207351394</v>
      </c>
      <c r="H60">
        <f t="shared" si="4"/>
        <v>-4.1382983665031237</v>
      </c>
      <c r="I60">
        <f t="shared" si="5"/>
        <v>-2.2501160653534122</v>
      </c>
      <c r="J60">
        <f t="shared" si="6"/>
        <v>18.473149771593</v>
      </c>
    </row>
    <row r="61" spans="1:10" x14ac:dyDescent="0.25">
      <c r="A61">
        <v>2.9786199999999998</v>
      </c>
      <c r="B61">
        <v>3506.86283</v>
      </c>
      <c r="C61" s="7">
        <f t="shared" si="0"/>
        <v>244.44790000000012</v>
      </c>
      <c r="D61">
        <f t="shared" si="1"/>
        <v>54.524764633647521</v>
      </c>
      <c r="E61">
        <f t="shared" si="2"/>
        <v>1.5548017495069096E-2</v>
      </c>
      <c r="F61" s="23">
        <f t="shared" si="3"/>
        <v>0.10522556069090547</v>
      </c>
      <c r="H61">
        <f t="shared" si="4"/>
        <v>-4.1638221407632399</v>
      </c>
      <c r="I61">
        <f t="shared" si="5"/>
        <v>-2.2516490358445176</v>
      </c>
      <c r="J61">
        <f t="shared" si="6"/>
        <v>18.471616801101895</v>
      </c>
    </row>
    <row r="62" spans="1:10" x14ac:dyDescent="0.25">
      <c r="A62">
        <v>3.0275099999999999</v>
      </c>
      <c r="B62">
        <v>3509.49161</v>
      </c>
      <c r="C62" s="7">
        <f t="shared" si="0"/>
        <v>247.07668000000012</v>
      </c>
      <c r="D62">
        <f t="shared" si="1"/>
        <v>52.614390219462372</v>
      </c>
      <c r="E62">
        <f t="shared" si="2"/>
        <v>1.4992026215290588E-2</v>
      </c>
      <c r="F62" s="23">
        <f t="shared" si="3"/>
        <v>0.10506870764388822</v>
      </c>
      <c r="H62">
        <f t="shared" si="4"/>
        <v>-4.2002368048689638</v>
      </c>
      <c r="I62">
        <f t="shared" si="5"/>
        <v>-2.2531407843105749</v>
      </c>
      <c r="J62">
        <f t="shared" si="6"/>
        <v>18.470125052635836</v>
      </c>
    </row>
    <row r="63" spans="1:10" x14ac:dyDescent="0.25">
      <c r="A63">
        <v>3.0784099999999999</v>
      </c>
      <c r="B63">
        <v>3512.1132200000002</v>
      </c>
      <c r="C63" s="7">
        <f t="shared" si="0"/>
        <v>249.69829000000027</v>
      </c>
      <c r="D63">
        <f t="shared" si="1"/>
        <v>52.329223928860031</v>
      </c>
      <c r="E63">
        <f t="shared" si="2"/>
        <v>1.489964037345585E-2</v>
      </c>
      <c r="F63" s="23">
        <f t="shared" si="3"/>
        <v>0.10491263143971354</v>
      </c>
      <c r="H63">
        <f t="shared" si="4"/>
        <v>-4.2064182023316761</v>
      </c>
      <c r="I63">
        <f t="shared" si="5"/>
        <v>-2.2546273567231379</v>
      </c>
      <c r="J63">
        <f t="shared" si="6"/>
        <v>18.468638480223273</v>
      </c>
    </row>
    <row r="64" spans="1:10" x14ac:dyDescent="0.25">
      <c r="A64">
        <v>3.1264699999999999</v>
      </c>
      <c r="B64">
        <v>3514.67011</v>
      </c>
      <c r="C64" s="7">
        <f t="shared" si="0"/>
        <v>252.25518000000011</v>
      </c>
      <c r="D64">
        <f t="shared" si="1"/>
        <v>52.279648164997162</v>
      </c>
      <c r="E64">
        <f t="shared" si="2"/>
        <v>1.4874695641064634E-2</v>
      </c>
      <c r="F64" s="23">
        <f t="shared" si="3"/>
        <v>0.10476074306655352</v>
      </c>
      <c r="H64">
        <f t="shared" si="4"/>
        <v>-4.208093788864673</v>
      </c>
      <c r="I64">
        <f t="shared" si="5"/>
        <v>-2.2560761663308062</v>
      </c>
      <c r="J64">
        <f t="shared" si="6"/>
        <v>18.467189670615603</v>
      </c>
    </row>
    <row r="65" spans="1:10" x14ac:dyDescent="0.25">
      <c r="A65">
        <v>3.1773199999999999</v>
      </c>
      <c r="B65">
        <v>3517.2842000000001</v>
      </c>
      <c r="C65" s="7">
        <f t="shared" si="0"/>
        <v>254.86927000000014</v>
      </c>
      <c r="D65">
        <f t="shared" si="1"/>
        <v>51.842888315809411</v>
      </c>
      <c r="E65">
        <f t="shared" si="2"/>
        <v>1.4739465271475478E-2</v>
      </c>
      <c r="F65" s="23">
        <f t="shared" si="3"/>
        <v>0.1046057975560627</v>
      </c>
      <c r="H65">
        <f t="shared" si="4"/>
        <v>-4.2172266702551413</v>
      </c>
      <c r="I65">
        <f t="shared" si="5"/>
        <v>-2.2575563029210945</v>
      </c>
      <c r="J65">
        <f t="shared" si="6"/>
        <v>18.465709534025319</v>
      </c>
    </row>
    <row r="66" spans="1:10" x14ac:dyDescent="0.25">
      <c r="A66">
        <v>3.22729</v>
      </c>
      <c r="B66">
        <v>3519.8969099999999</v>
      </c>
      <c r="C66" s="7">
        <f t="shared" si="0"/>
        <v>257.48198000000002</v>
      </c>
      <c r="D66">
        <f t="shared" si="1"/>
        <v>49.886200631153585</v>
      </c>
      <c r="E66">
        <f t="shared" si="2"/>
        <v>1.4172631161278411E-2</v>
      </c>
      <c r="F66" s="23">
        <f t="shared" si="3"/>
        <v>0.10445127707553183</v>
      </c>
      <c r="H66">
        <f t="shared" si="4"/>
        <v>-4.2564425571761886</v>
      </c>
      <c r="I66">
        <f t="shared" si="5"/>
        <v>-2.2590345643857401</v>
      </c>
      <c r="J66">
        <f t="shared" si="6"/>
        <v>18.464231272560671</v>
      </c>
    </row>
    <row r="67" spans="1:10" x14ac:dyDescent="0.25">
      <c r="A67">
        <v>3.2818900000000002</v>
      </c>
      <c r="B67">
        <v>3522.5007999999998</v>
      </c>
      <c r="C67" s="7">
        <f t="shared" ref="C67:C100" si="7">B67-$B$2</f>
        <v>260.08586999999989</v>
      </c>
      <c r="D67">
        <f t="shared" si="1"/>
        <v>48.486283352122342</v>
      </c>
      <c r="E67">
        <f t="shared" si="2"/>
        <v>1.3764733098746875E-2</v>
      </c>
      <c r="F67" s="23">
        <f t="shared" si="3"/>
        <v>0.10429761862578389</v>
      </c>
      <c r="H67">
        <f t="shared" si="4"/>
        <v>-4.2856455304232179</v>
      </c>
      <c r="I67">
        <f t="shared" si="5"/>
        <v>-2.2605067492036195</v>
      </c>
      <c r="J67">
        <f t="shared" si="6"/>
        <v>18.462759087742793</v>
      </c>
    </row>
    <row r="68" spans="1:10" x14ac:dyDescent="0.25">
      <c r="A68">
        <v>3.3337300000000001</v>
      </c>
      <c r="B68">
        <v>3525.0577899999998</v>
      </c>
      <c r="C68" s="7">
        <f t="shared" si="7"/>
        <v>262.64285999999993</v>
      </c>
      <c r="D68">
        <f t="shared" ref="D68:D100" si="8">(B69-B67)/(A69-A67)</f>
        <v>49.490105222514956</v>
      </c>
      <c r="E68">
        <f t="shared" ref="E68:E100" si="9">(1/B68)*D68</f>
        <v>1.4039515994010118E-2</v>
      </c>
      <c r="F68" s="23">
        <f t="shared" ref="F68:F100" si="10">((0.032)/((0.0000008*B68*0.000000001)+(0.0000000245*0.000000001*B68^2)))*10^-9</f>
        <v>0.10414705752793645</v>
      </c>
      <c r="H68">
        <f t="shared" ref="H68:H100" si="11">LN(E68)</f>
        <v>-4.2658793543397948</v>
      </c>
      <c r="I68">
        <f t="shared" ref="I68:I100" si="12">LN((0.032)/((0.0000008*B68)+(0.0000000245*B68^2)))</f>
        <v>-2.2619513639264288</v>
      </c>
      <c r="J68">
        <f t="shared" ref="J68:J100" si="13">LN(F68*10^9)</f>
        <v>18.461314473019982</v>
      </c>
    </row>
    <row r="69" spans="1:10" x14ac:dyDescent="0.25">
      <c r="A69">
        <v>3.3854799999999998</v>
      </c>
      <c r="B69">
        <v>3527.6274800000001</v>
      </c>
      <c r="C69" s="7">
        <f t="shared" si="7"/>
        <v>265.21255000000019</v>
      </c>
      <c r="D69">
        <f t="shared" si="8"/>
        <v>49.310381355932648</v>
      </c>
      <c r="E69">
        <f t="shared" si="9"/>
        <v>1.3978341430748987E-2</v>
      </c>
      <c r="F69" s="23">
        <f t="shared" si="10"/>
        <v>0.10399607684201641</v>
      </c>
      <c r="H69">
        <f t="shared" si="11"/>
        <v>-4.270246187930697</v>
      </c>
      <c r="I69">
        <f t="shared" si="12"/>
        <v>-2.2634021032252014</v>
      </c>
      <c r="J69">
        <f t="shared" si="13"/>
        <v>18.45986373372121</v>
      </c>
    </row>
    <row r="70" spans="1:10" x14ac:dyDescent="0.25">
      <c r="A70">
        <v>3.43757</v>
      </c>
      <c r="B70">
        <v>3530.1781799999999</v>
      </c>
      <c r="C70" s="7">
        <f t="shared" si="7"/>
        <v>267.76324999999997</v>
      </c>
      <c r="D70">
        <f t="shared" si="8"/>
        <v>45.933989525013324</v>
      </c>
      <c r="E70">
        <f t="shared" si="9"/>
        <v>1.3011804838987851E-2</v>
      </c>
      <c r="F70" s="23">
        <f t="shared" si="10"/>
        <v>0.10384653635409173</v>
      </c>
      <c r="H70">
        <f t="shared" si="11"/>
        <v>-4.341898269024254</v>
      </c>
      <c r="I70">
        <f t="shared" si="12"/>
        <v>-2.2648410816082101</v>
      </c>
      <c r="J70">
        <f t="shared" si="13"/>
        <v>18.4584247553382</v>
      </c>
    </row>
    <row r="71" spans="1:10" x14ac:dyDescent="0.25">
      <c r="A71">
        <v>3.4962200000000001</v>
      </c>
      <c r="B71">
        <v>3532.7142100000001</v>
      </c>
      <c r="C71" s="7">
        <f t="shared" si="7"/>
        <v>270.29928000000018</v>
      </c>
      <c r="D71">
        <f t="shared" si="8"/>
        <v>46.093972602739434</v>
      </c>
      <c r="E71">
        <f t="shared" si="9"/>
        <v>1.3047750217739644E-2</v>
      </c>
      <c r="F71" s="23">
        <f t="shared" si="10"/>
        <v>0.10369817547084705</v>
      </c>
      <c r="H71">
        <f t="shared" si="11"/>
        <v>-4.3391395571835973</v>
      </c>
      <c r="I71">
        <f t="shared" si="12"/>
        <v>-2.2662707582037798</v>
      </c>
      <c r="J71">
        <f t="shared" si="13"/>
        <v>18.456995078742633</v>
      </c>
    </row>
    <row r="72" spans="1:10" x14ac:dyDescent="0.25">
      <c r="A72">
        <v>3.5470700000000002</v>
      </c>
      <c r="B72">
        <v>3535.2254699999999</v>
      </c>
      <c r="C72" s="7">
        <f t="shared" si="7"/>
        <v>272.81053999999995</v>
      </c>
      <c r="D72">
        <f t="shared" si="8"/>
        <v>50.272891385016266</v>
      </c>
      <c r="E72">
        <f t="shared" si="9"/>
        <v>1.4220561548798829E-2</v>
      </c>
      <c r="F72" s="23">
        <f t="shared" si="10"/>
        <v>0.10355157673657192</v>
      </c>
      <c r="H72">
        <f t="shared" si="11"/>
        <v>-4.2530663653165135</v>
      </c>
      <c r="I72">
        <f t="shared" si="12"/>
        <v>-2.2676854644426423</v>
      </c>
      <c r="J72">
        <f t="shared" si="13"/>
        <v>18.455580372503768</v>
      </c>
    </row>
    <row r="73" spans="1:10" x14ac:dyDescent="0.25">
      <c r="A73">
        <v>3.5959300000000001</v>
      </c>
      <c r="B73">
        <v>3537.7269200000001</v>
      </c>
      <c r="C73" s="7">
        <f t="shared" si="7"/>
        <v>275.31199000000015</v>
      </c>
      <c r="D73">
        <f t="shared" si="8"/>
        <v>50.537956503900119</v>
      </c>
      <c r="E73">
        <f t="shared" si="9"/>
        <v>1.4285431760770307E-2</v>
      </c>
      <c r="F73" s="23">
        <f t="shared" si="10"/>
        <v>0.10340585951345675</v>
      </c>
      <c r="H73">
        <f t="shared" si="11"/>
        <v>-4.2485150189910001</v>
      </c>
      <c r="I73">
        <f t="shared" si="12"/>
        <v>-2.2690936501047294</v>
      </c>
      <c r="J73">
        <f t="shared" si="13"/>
        <v>18.454172186841681</v>
      </c>
    </row>
    <row r="74" spans="1:10" x14ac:dyDescent="0.25">
      <c r="A74">
        <v>3.6445500000000002</v>
      </c>
      <c r="B74">
        <v>3540.15191</v>
      </c>
      <c r="C74" s="7">
        <f t="shared" si="7"/>
        <v>277.73698000000013</v>
      </c>
      <c r="D74">
        <f t="shared" si="8"/>
        <v>49.192991418060927</v>
      </c>
      <c r="E74">
        <f t="shared" si="9"/>
        <v>1.3895728959851592E-2</v>
      </c>
      <c r="F74" s="23">
        <f t="shared" si="10"/>
        <v>0.10326488974669031</v>
      </c>
      <c r="H74">
        <f t="shared" si="11"/>
        <v>-4.276173755137731</v>
      </c>
      <c r="I74">
        <f t="shared" si="12"/>
        <v>-2.2704578469166492</v>
      </c>
      <c r="J74">
        <f t="shared" si="13"/>
        <v>18.452807990029761</v>
      </c>
    </row>
    <row r="75" spans="1:10" x14ac:dyDescent="0.25">
      <c r="A75">
        <v>3.69381</v>
      </c>
      <c r="B75">
        <v>3542.5419299999999</v>
      </c>
      <c r="C75" s="7">
        <f t="shared" si="7"/>
        <v>280.12699999999995</v>
      </c>
      <c r="D75">
        <f t="shared" si="8"/>
        <v>49.044740892766619</v>
      </c>
      <c r="E75">
        <f t="shared" si="9"/>
        <v>1.384450540371349E-2</v>
      </c>
      <c r="F75" s="23">
        <f t="shared" si="10"/>
        <v>0.10312623473657322</v>
      </c>
      <c r="H75">
        <f t="shared" si="11"/>
        <v>-4.2798668468172227</v>
      </c>
      <c r="I75">
        <f t="shared" si="12"/>
        <v>-2.2718014611958361</v>
      </c>
      <c r="J75">
        <f t="shared" si="13"/>
        <v>18.451464375750575</v>
      </c>
    </row>
    <row r="76" spans="1:10" x14ac:dyDescent="0.25">
      <c r="A76">
        <v>3.742</v>
      </c>
      <c r="B76">
        <v>3544.9313200000001</v>
      </c>
      <c r="C76" s="7">
        <f t="shared" si="7"/>
        <v>282.51639000000023</v>
      </c>
      <c r="D76">
        <f t="shared" si="8"/>
        <v>49.132501300053576</v>
      </c>
      <c r="E76">
        <f t="shared" si="9"/>
        <v>1.3859930380838402E-2</v>
      </c>
      <c r="F76" s="23">
        <f t="shared" si="10"/>
        <v>0.1029878952403214</v>
      </c>
      <c r="H76">
        <f t="shared" si="11"/>
        <v>-4.2787533082605274</v>
      </c>
      <c r="I76">
        <f t="shared" si="12"/>
        <v>-2.2731438195973723</v>
      </c>
      <c r="J76">
        <f t="shared" si="13"/>
        <v>18.450122017349038</v>
      </c>
    </row>
    <row r="77" spans="1:10" x14ac:dyDescent="0.25">
      <c r="A77">
        <v>3.7899600000000002</v>
      </c>
      <c r="B77">
        <v>3547.26602</v>
      </c>
      <c r="C77" s="7">
        <f t="shared" si="7"/>
        <v>284.85109000000011</v>
      </c>
      <c r="D77">
        <f t="shared" si="8"/>
        <v>48.159794344473021</v>
      </c>
      <c r="E77">
        <f t="shared" si="9"/>
        <v>1.3576595065873583E-2</v>
      </c>
      <c r="F77" s="23">
        <f t="shared" si="10"/>
        <v>0.10285299086135878</v>
      </c>
      <c r="H77">
        <f t="shared" si="11"/>
        <v>-4.2994079198162369</v>
      </c>
      <c r="I77">
        <f t="shared" si="12"/>
        <v>-2.2744545834677821</v>
      </c>
      <c r="J77">
        <f t="shared" si="13"/>
        <v>18.448811253478627</v>
      </c>
    </row>
    <row r="78" spans="1:10" x14ac:dyDescent="0.25">
      <c r="A78">
        <v>3.8392499999999998</v>
      </c>
      <c r="B78">
        <v>3549.6148600000001</v>
      </c>
      <c r="C78" s="7">
        <f t="shared" si="7"/>
        <v>287.19993000000022</v>
      </c>
      <c r="D78">
        <f t="shared" si="8"/>
        <v>46.458283552371306</v>
      </c>
      <c r="E78">
        <f t="shared" si="9"/>
        <v>1.3088260384500224E-2</v>
      </c>
      <c r="F78" s="23">
        <f t="shared" si="10"/>
        <v>0.10271753674662271</v>
      </c>
      <c r="H78">
        <f t="shared" si="11"/>
        <v>-4.3360396044159009</v>
      </c>
      <c r="I78">
        <f t="shared" si="12"/>
        <v>-2.2757724195984346</v>
      </c>
      <c r="J78">
        <f t="shared" si="13"/>
        <v>18.447493417347978</v>
      </c>
    </row>
    <row r="79" spans="1:10" x14ac:dyDescent="0.25">
      <c r="A79">
        <v>3.8904000000000001</v>
      </c>
      <c r="B79">
        <v>3551.9322900000002</v>
      </c>
      <c r="C79" s="7">
        <f t="shared" si="7"/>
        <v>289.51736000000028</v>
      </c>
      <c r="D79">
        <f t="shared" si="8"/>
        <v>45.310907137972926</v>
      </c>
      <c r="E79">
        <f t="shared" si="9"/>
        <v>1.2756692256082653E-2</v>
      </c>
      <c r="F79" s="23">
        <f t="shared" si="10"/>
        <v>0.10258415607192312</v>
      </c>
      <c r="H79">
        <f t="shared" si="11"/>
        <v>-4.3616992622504993</v>
      </c>
      <c r="I79">
        <f t="shared" si="12"/>
        <v>-2.2770717824203821</v>
      </c>
      <c r="J79">
        <f t="shared" si="13"/>
        <v>18.446194054526028</v>
      </c>
    </row>
    <row r="80" spans="1:10" x14ac:dyDescent="0.25">
      <c r="A80">
        <v>3.9416600000000002</v>
      </c>
      <c r="B80">
        <v>3554.25515</v>
      </c>
      <c r="C80" s="7">
        <f t="shared" si="7"/>
        <v>291.84022000000004</v>
      </c>
      <c r="D80">
        <f t="shared" si="8"/>
        <v>46.224139671003435</v>
      </c>
      <c r="E80">
        <f t="shared" si="9"/>
        <v>1.3005295827173082E-2</v>
      </c>
      <c r="F80" s="23">
        <f t="shared" si="10"/>
        <v>0.10245072341319396</v>
      </c>
      <c r="H80">
        <f t="shared" si="11"/>
        <v>-4.3423986331527633</v>
      </c>
      <c r="I80">
        <f t="shared" si="12"/>
        <v>-2.2783733431880053</v>
      </c>
      <c r="J80">
        <f t="shared" si="13"/>
        <v>18.444892493758406</v>
      </c>
    </row>
    <row r="81" spans="1:10" x14ac:dyDescent="0.25">
      <c r="A81">
        <v>3.98949</v>
      </c>
      <c r="B81">
        <v>3556.5126399999999</v>
      </c>
      <c r="C81" s="7">
        <f t="shared" si="7"/>
        <v>294.09771000000001</v>
      </c>
      <c r="D81">
        <f t="shared" si="8"/>
        <v>45.671004842615609</v>
      </c>
      <c r="E81">
        <f t="shared" si="9"/>
        <v>1.2841513433399636E-2</v>
      </c>
      <c r="F81" s="23">
        <f t="shared" si="10"/>
        <v>0.10232129511637034</v>
      </c>
      <c r="H81">
        <f t="shared" si="11"/>
        <v>-4.355072119021453</v>
      </c>
      <c r="I81">
        <f t="shared" si="12"/>
        <v>-2.279637464282172</v>
      </c>
      <c r="J81">
        <f t="shared" si="13"/>
        <v>18.443628372664239</v>
      </c>
    </row>
    <row r="82" spans="1:10" x14ac:dyDescent="0.25">
      <c r="A82">
        <v>4.0407799999999998</v>
      </c>
      <c r="B82">
        <v>3558.78206</v>
      </c>
      <c r="C82" s="7">
        <f t="shared" si="7"/>
        <v>296.36713000000009</v>
      </c>
      <c r="D82">
        <f t="shared" si="8"/>
        <v>43.656031426654948</v>
      </c>
      <c r="E82">
        <f t="shared" si="9"/>
        <v>1.2267126980699388E-2</v>
      </c>
      <c r="F82" s="23">
        <f t="shared" si="10"/>
        <v>0.10219142989553295</v>
      </c>
      <c r="H82">
        <f t="shared" si="11"/>
        <v>-4.4008321975789357</v>
      </c>
      <c r="I82">
        <f t="shared" si="12"/>
        <v>-2.2809074609367537</v>
      </c>
      <c r="J82">
        <f t="shared" si="13"/>
        <v>18.442358376009658</v>
      </c>
    </row>
    <row r="83" spans="1:10" x14ac:dyDescent="0.25">
      <c r="A83">
        <v>4.0938600000000003</v>
      </c>
      <c r="B83">
        <v>3561.0690199999999</v>
      </c>
      <c r="C83" s="7">
        <f t="shared" si="7"/>
        <v>298.65409</v>
      </c>
      <c r="D83">
        <f t="shared" si="8"/>
        <v>44.28525765207133</v>
      </c>
      <c r="E83">
        <f t="shared" si="9"/>
        <v>1.2435944769211839E-2</v>
      </c>
      <c r="F83" s="23">
        <f t="shared" si="10"/>
        <v>0.10206081091696509</v>
      </c>
      <c r="H83">
        <f t="shared" si="11"/>
        <v>-4.3871642279974994</v>
      </c>
      <c r="I83">
        <f t="shared" si="12"/>
        <v>-2.2821864578853717</v>
      </c>
      <c r="J83">
        <f t="shared" si="13"/>
        <v>18.441079379061041</v>
      </c>
    </row>
    <row r="84" spans="1:10" x14ac:dyDescent="0.25">
      <c r="A84">
        <v>4.1440200000000003</v>
      </c>
      <c r="B84">
        <v>3563.3540699999999</v>
      </c>
      <c r="C84" s="7">
        <f t="shared" si="7"/>
        <v>300.93913999999995</v>
      </c>
      <c r="D84">
        <f t="shared" si="8"/>
        <v>44.301507049101964</v>
      </c>
      <c r="E84">
        <f t="shared" si="9"/>
        <v>1.2432530188924495E-2</v>
      </c>
      <c r="F84" s="23">
        <f t="shared" si="10"/>
        <v>0.10193055098766871</v>
      </c>
      <c r="H84">
        <f t="shared" si="11"/>
        <v>-4.3874388391519465</v>
      </c>
      <c r="I84">
        <f t="shared" si="12"/>
        <v>-2.2834635702668455</v>
      </c>
      <c r="J84">
        <f t="shared" si="13"/>
        <v>18.439802266679564</v>
      </c>
    </row>
    <row r="85" spans="1:10" x14ac:dyDescent="0.25">
      <c r="A85">
        <v>4.1967100000000004</v>
      </c>
      <c r="B85">
        <v>3565.6254300000001</v>
      </c>
      <c r="C85" s="7">
        <f t="shared" si="7"/>
        <v>303.21050000000014</v>
      </c>
      <c r="D85">
        <f t="shared" si="8"/>
        <v>43.232477977789181</v>
      </c>
      <c r="E85">
        <f t="shared" si="9"/>
        <v>1.2124795166100547E-2</v>
      </c>
      <c r="F85" s="23">
        <f t="shared" si="10"/>
        <v>0.10180131844508626</v>
      </c>
      <c r="H85">
        <f t="shared" si="11"/>
        <v>-4.4125027358187676</v>
      </c>
      <c r="I85">
        <f t="shared" si="12"/>
        <v>-2.2847322236226053</v>
      </c>
      <c r="J85">
        <f t="shared" si="13"/>
        <v>18.438533613323806</v>
      </c>
    </row>
    <row r="86" spans="1:10" x14ac:dyDescent="0.25">
      <c r="A86">
        <v>4.2484599999999997</v>
      </c>
      <c r="B86">
        <v>3567.8692700000001</v>
      </c>
      <c r="C86" s="7">
        <f t="shared" si="7"/>
        <v>305.45434000000023</v>
      </c>
      <c r="D86">
        <f t="shared" si="8"/>
        <v>43.37835733748377</v>
      </c>
      <c r="E86">
        <f t="shared" si="9"/>
        <v>1.2158056827425118E-2</v>
      </c>
      <c r="F86" s="23">
        <f t="shared" si="10"/>
        <v>0.10167389286912128</v>
      </c>
      <c r="H86">
        <f t="shared" si="11"/>
        <v>-4.4097632155897806</v>
      </c>
      <c r="I86">
        <f t="shared" si="12"/>
        <v>-2.2859847161675213</v>
      </c>
      <c r="J86">
        <f t="shared" si="13"/>
        <v>18.437281120778891</v>
      </c>
    </row>
    <row r="87" spans="1:10" x14ac:dyDescent="0.25">
      <c r="A87">
        <v>4.2994700000000003</v>
      </c>
      <c r="B87">
        <v>3570.0829899999999</v>
      </c>
      <c r="C87" s="7">
        <f t="shared" si="7"/>
        <v>307.66805999999997</v>
      </c>
      <c r="D87">
        <f t="shared" si="8"/>
        <v>43.466851375417669</v>
      </c>
      <c r="E87">
        <f t="shared" si="9"/>
        <v>1.217530558734089E-2</v>
      </c>
      <c r="F87" s="23">
        <f t="shared" si="10"/>
        <v>0.10154841209114156</v>
      </c>
      <c r="H87">
        <f t="shared" si="11"/>
        <v>-4.4083455107522189</v>
      </c>
      <c r="I87">
        <f t="shared" si="12"/>
        <v>-2.2872196277974313</v>
      </c>
      <c r="J87">
        <f t="shared" si="13"/>
        <v>18.43604620914898</v>
      </c>
    </row>
    <row r="88" spans="1:10" x14ac:dyDescent="0.25">
      <c r="A88">
        <v>4.3495200000000001</v>
      </c>
      <c r="B88">
        <v>3572.2620299999999</v>
      </c>
      <c r="C88" s="7">
        <f t="shared" si="7"/>
        <v>309.84709999999995</v>
      </c>
      <c r="D88">
        <f t="shared" si="8"/>
        <v>43.334034665865971</v>
      </c>
      <c r="E88">
        <f t="shared" si="9"/>
        <v>1.213069878467621E-2</v>
      </c>
      <c r="F88" s="23">
        <f t="shared" si="10"/>
        <v>0.10142512381472675</v>
      </c>
      <c r="H88">
        <f t="shared" si="11"/>
        <v>-4.4120159497154443</v>
      </c>
      <c r="I88">
        <f t="shared" si="12"/>
        <v>-2.2884344491388138</v>
      </c>
      <c r="J88">
        <f t="shared" si="13"/>
        <v>18.434831387807598</v>
      </c>
    </row>
    <row r="89" spans="1:10" x14ac:dyDescent="0.25">
      <c r="A89">
        <v>4.3992800000000001</v>
      </c>
      <c r="B89">
        <v>3574.40816</v>
      </c>
      <c r="C89" s="7">
        <f t="shared" si="7"/>
        <v>311.99323000000004</v>
      </c>
      <c r="D89">
        <f t="shared" si="8"/>
        <v>41.578032979978396</v>
      </c>
      <c r="E89">
        <f t="shared" si="9"/>
        <v>1.1632144712868603E-2</v>
      </c>
      <c r="F89" s="23">
        <f t="shared" si="10"/>
        <v>0.10130391689245115</v>
      </c>
      <c r="H89">
        <f t="shared" si="11"/>
        <v>-4.453982917340868</v>
      </c>
      <c r="I89">
        <f t="shared" si="12"/>
        <v>-2.2896302022119288</v>
      </c>
      <c r="J89">
        <f t="shared" si="13"/>
        <v>18.433635634734483</v>
      </c>
    </row>
    <row r="90" spans="1:10" x14ac:dyDescent="0.25">
      <c r="A90">
        <v>4.4513999999999996</v>
      </c>
      <c r="B90">
        <v>3576.498</v>
      </c>
      <c r="C90" s="7">
        <f t="shared" si="7"/>
        <v>314.08307000000013</v>
      </c>
      <c r="D90">
        <f t="shared" si="8"/>
        <v>41.797990741653472</v>
      </c>
      <c r="E90">
        <f t="shared" si="9"/>
        <v>1.1686848627247512E-2</v>
      </c>
      <c r="F90" s="23">
        <f t="shared" si="10"/>
        <v>0.10118609773707116</v>
      </c>
      <c r="H90">
        <f t="shared" si="11"/>
        <v>-4.4492911183484614</v>
      </c>
      <c r="I90">
        <f t="shared" si="12"/>
        <v>-2.2907939057050761</v>
      </c>
      <c r="J90">
        <f t="shared" si="13"/>
        <v>18.432471931241334</v>
      </c>
    </row>
    <row r="91" spans="1:10" x14ac:dyDescent="0.25">
      <c r="A91">
        <v>4.5008100000000004</v>
      </c>
      <c r="B91">
        <v>3578.65191</v>
      </c>
      <c r="C91" s="7">
        <f t="shared" si="7"/>
        <v>316.23698000000013</v>
      </c>
      <c r="D91">
        <f t="shared" si="8"/>
        <v>42.001858372455644</v>
      </c>
      <c r="E91">
        <f t="shared" si="9"/>
        <v>1.1736782293658633E-2</v>
      </c>
      <c r="F91" s="23">
        <f t="shared" si="10"/>
        <v>0.10106488146008047</v>
      </c>
      <c r="H91">
        <f t="shared" si="11"/>
        <v>-4.4450275827574348</v>
      </c>
      <c r="I91">
        <f t="shared" si="12"/>
        <v>-2.2919925776915915</v>
      </c>
      <c r="J91">
        <f t="shared" si="13"/>
        <v>18.431273259254819</v>
      </c>
    </row>
    <row r="92" spans="1:10" x14ac:dyDescent="0.25">
      <c r="A92">
        <v>4.5536399999999997</v>
      </c>
      <c r="B92">
        <v>3580.7922699999999</v>
      </c>
      <c r="C92" s="7">
        <f t="shared" si="7"/>
        <v>318.37734</v>
      </c>
      <c r="D92">
        <f t="shared" si="8"/>
        <v>41.304465232904093</v>
      </c>
      <c r="E92">
        <f t="shared" si="9"/>
        <v>1.1535007372238348E-2</v>
      </c>
      <c r="F92" s="23">
        <f t="shared" si="10"/>
        <v>0.10094464338031357</v>
      </c>
      <c r="H92">
        <f t="shared" si="11"/>
        <v>-4.4623687482375649</v>
      </c>
      <c r="I92">
        <f t="shared" si="12"/>
        <v>-2.2931829977379832</v>
      </c>
      <c r="J92">
        <f t="shared" si="13"/>
        <v>18.430082839208428</v>
      </c>
    </row>
    <row r="93" spans="1:10" x14ac:dyDescent="0.25">
      <c r="A93">
        <v>4.6044999999999998</v>
      </c>
      <c r="B93">
        <v>3582.9347699999998</v>
      </c>
      <c r="C93" s="7">
        <f t="shared" si="7"/>
        <v>320.51983999999993</v>
      </c>
      <c r="D93">
        <f t="shared" si="8"/>
        <v>40.346843853820417</v>
      </c>
      <c r="E93">
        <f t="shared" si="9"/>
        <v>1.1260836840136059E-2</v>
      </c>
      <c r="F93" s="23">
        <f t="shared" si="10"/>
        <v>0.10082449985113252</v>
      </c>
      <c r="H93">
        <f t="shared" si="11"/>
        <v>-4.4864243393042749</v>
      </c>
      <c r="I93">
        <f t="shared" si="12"/>
        <v>-2.2943738987990305</v>
      </c>
      <c r="J93">
        <f t="shared" si="13"/>
        <v>18.42889193814738</v>
      </c>
    </row>
    <row r="94" spans="1:10" x14ac:dyDescent="0.25">
      <c r="A94">
        <v>4.6589900000000002</v>
      </c>
      <c r="B94">
        <v>3585.0428099999999</v>
      </c>
      <c r="C94" s="7">
        <f t="shared" si="7"/>
        <v>322.62788</v>
      </c>
      <c r="D94">
        <f t="shared" si="8"/>
        <v>39.08803506481717</v>
      </c>
      <c r="E94">
        <f t="shared" si="9"/>
        <v>1.090308739292772E-2</v>
      </c>
      <c r="F94" s="23">
        <f t="shared" si="10"/>
        <v>0.10070649793552067</v>
      </c>
      <c r="H94">
        <f t="shared" si="11"/>
        <v>-4.5187092827963244</v>
      </c>
      <c r="I94">
        <f t="shared" si="12"/>
        <v>-2.2955449536778647</v>
      </c>
      <c r="J94">
        <f t="shared" si="13"/>
        <v>18.427720883268545</v>
      </c>
    </row>
    <row r="95" spans="1:10" x14ac:dyDescent="0.25">
      <c r="A95">
        <v>4.7117300000000002</v>
      </c>
      <c r="B95">
        <v>3587.1261800000002</v>
      </c>
      <c r="C95" s="7">
        <f t="shared" si="7"/>
        <v>324.71125000000029</v>
      </c>
      <c r="D95">
        <f t="shared" si="8"/>
        <v>40.110044599574152</v>
      </c>
      <c r="E95">
        <f t="shared" si="9"/>
        <v>1.118166537413918E-2</v>
      </c>
      <c r="F95" s="23">
        <f t="shared" si="10"/>
        <v>0.10059008039501555</v>
      </c>
      <c r="H95">
        <f t="shared" si="11"/>
        <v>-4.493479862228857</v>
      </c>
      <c r="I95">
        <f t="shared" si="12"/>
        <v>-2.2967016306015386</v>
      </c>
      <c r="J95">
        <f t="shared" si="13"/>
        <v>18.426564206344871</v>
      </c>
    </row>
    <row r="96" spans="1:10" x14ac:dyDescent="0.25">
      <c r="A96">
        <v>4.76213</v>
      </c>
      <c r="B96">
        <v>3589.17976</v>
      </c>
      <c r="C96" s="7">
        <f t="shared" si="7"/>
        <v>326.76483000000007</v>
      </c>
      <c r="D96">
        <f t="shared" si="8"/>
        <v>39.885717088480533</v>
      </c>
      <c r="E96">
        <f t="shared" si="9"/>
        <v>1.1112766636263583E-2</v>
      </c>
      <c r="F96" s="23">
        <f t="shared" si="10"/>
        <v>0.10047552495260964</v>
      </c>
      <c r="H96">
        <f t="shared" si="11"/>
        <v>-4.4996606841655327</v>
      </c>
      <c r="I96">
        <f t="shared" si="12"/>
        <v>-2.2978411139517911</v>
      </c>
      <c r="J96">
        <f t="shared" si="13"/>
        <v>18.42542472299462</v>
      </c>
    </row>
    <row r="97" spans="1:10" x14ac:dyDescent="0.25">
      <c r="A97">
        <v>4.8136700000000001</v>
      </c>
      <c r="B97">
        <v>3591.1921299999999</v>
      </c>
      <c r="C97" s="7">
        <f t="shared" si="7"/>
        <v>328.77719999999999</v>
      </c>
      <c r="D97">
        <f t="shared" si="8"/>
        <v>39.060635889360235</v>
      </c>
      <c r="E97">
        <f t="shared" si="9"/>
        <v>1.087678811808942E-2</v>
      </c>
      <c r="F97" s="23">
        <f t="shared" si="10"/>
        <v>0.10036345807405136</v>
      </c>
      <c r="H97">
        <f t="shared" si="11"/>
        <v>-4.5211242908717404</v>
      </c>
      <c r="I97">
        <f t="shared" si="12"/>
        <v>-2.2989571013811272</v>
      </c>
      <c r="J97">
        <f t="shared" si="13"/>
        <v>18.424308735565283</v>
      </c>
    </row>
    <row r="98" spans="1:10" x14ac:dyDescent="0.25">
      <c r="A98">
        <v>4.8637199999999998</v>
      </c>
      <c r="B98">
        <v>3593.1479300000001</v>
      </c>
      <c r="C98" s="7">
        <f t="shared" si="7"/>
        <v>330.73300000000017</v>
      </c>
      <c r="D98">
        <f t="shared" si="8"/>
        <v>35.7589987387218</v>
      </c>
      <c r="E98">
        <f t="shared" si="9"/>
        <v>9.9519973670334806E-3</v>
      </c>
      <c r="F98" s="23">
        <f t="shared" si="10"/>
        <v>0.10025472108852888</v>
      </c>
      <c r="H98">
        <f t="shared" si="11"/>
        <v>-4.6099820075519196</v>
      </c>
      <c r="I98">
        <f t="shared" si="12"/>
        <v>-2.300041120751898</v>
      </c>
      <c r="J98">
        <f t="shared" si="13"/>
        <v>18.423224716194511</v>
      </c>
    </row>
    <row r="99" spans="1:10" x14ac:dyDescent="0.25">
      <c r="A99">
        <v>4.9167399999999999</v>
      </c>
      <c r="B99">
        <v>3594.87781</v>
      </c>
      <c r="C99" s="7">
        <f t="shared" si="7"/>
        <v>332.46288000000004</v>
      </c>
      <c r="D99">
        <f t="shared" si="8"/>
        <v>31.977422480617946</v>
      </c>
      <c r="E99">
        <f t="shared" si="9"/>
        <v>8.8952738231227787E-3</v>
      </c>
      <c r="F99" s="23">
        <f t="shared" si="10"/>
        <v>0.10015869182747639</v>
      </c>
      <c r="H99">
        <f t="shared" si="11"/>
        <v>-4.7222351744007982</v>
      </c>
      <c r="I99">
        <f t="shared" si="12"/>
        <v>-2.3009994325435534</v>
      </c>
      <c r="J99">
        <f t="shared" si="13"/>
        <v>18.422266404402858</v>
      </c>
    </row>
    <row r="100" spans="1:10" x14ac:dyDescent="0.25">
      <c r="A100">
        <v>4.96692</v>
      </c>
      <c r="B100">
        <v>3596.4479999999999</v>
      </c>
      <c r="C100" s="7">
        <f t="shared" si="7"/>
        <v>334.03306999999995</v>
      </c>
      <c r="D100">
        <f t="shared" si="8"/>
        <v>731.15068317625094</v>
      </c>
      <c r="E100">
        <f t="shared" si="9"/>
        <v>0.20329799935276446</v>
      </c>
      <c r="F100" s="23">
        <f t="shared" si="10"/>
        <v>0.10007164669910321</v>
      </c>
      <c r="H100">
        <f t="shared" si="11"/>
        <v>-1.593082399258213</v>
      </c>
      <c r="I100">
        <f t="shared" si="12"/>
        <v>-2.3018688825429607</v>
      </c>
      <c r="J100">
        <f t="shared" si="13"/>
        <v>18.421396954403452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1B1F1-15E2-4A1B-BD68-CCD3780FBD12}">
  <dimension ref="A1:J100"/>
  <sheetViews>
    <sheetView workbookViewId="0">
      <pane ySplit="1" topLeftCell="A2" activePane="bottomLeft" state="frozen"/>
      <selection pane="bottomLeft" activeCell="M26" sqref="M26"/>
    </sheetView>
  </sheetViews>
  <sheetFormatPr defaultRowHeight="15" x14ac:dyDescent="0.25"/>
  <cols>
    <col min="2" max="2" width="16.140625" customWidth="1"/>
    <col min="3" max="3" width="20.85546875" style="7" bestFit="1" customWidth="1"/>
    <col min="5" max="5" width="19" customWidth="1"/>
    <col min="6" max="6" width="18.7109375" style="23" bestFit="1" customWidth="1"/>
    <col min="8" max="8" width="15.710937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743.00872000000004</v>
      </c>
      <c r="C2" s="7">
        <f>B2-$B$2</f>
        <v>0</v>
      </c>
    </row>
    <row r="3" spans="1:10" x14ac:dyDescent="0.25">
      <c r="A3">
        <v>5.4609999999999999E-2</v>
      </c>
      <c r="B3">
        <v>743.88675999999998</v>
      </c>
      <c r="C3" s="7">
        <f t="shared" ref="C3:C66" si="0">B3-$B$2</f>
        <v>0.87803999999994176</v>
      </c>
      <c r="D3">
        <f>(B4-B2)/(A4-A2)</f>
        <v>19.868841692502016</v>
      </c>
      <c r="E3">
        <f>(1/B3)*D3</f>
        <v>2.6709497682822068E-2</v>
      </c>
      <c r="F3" s="23">
        <f>((0.002)/((0.0000008*B3*0.000000001)+(0.0000000245*0.000000001*B3^2)))*10^-9</f>
        <v>0.14131665559936754</v>
      </c>
      <c r="H3">
        <f>LN(E3)</f>
        <v>-3.6227360583709887</v>
      </c>
      <c r="I3">
        <f>LN((0.002)/((0.0000008*B3)+(0.0000000245*B3^2)))</f>
        <v>-1.9567521222158348</v>
      </c>
      <c r="J3">
        <f>LN(F3*10^9)</f>
        <v>18.766513714730575</v>
      </c>
    </row>
    <row r="4" spans="1:10" x14ac:dyDescent="0.25">
      <c r="A4">
        <v>0.10353999999999999</v>
      </c>
      <c r="B4">
        <v>745.06592000000001</v>
      </c>
      <c r="C4" s="7">
        <f t="shared" si="0"/>
        <v>2.0571999999999662</v>
      </c>
      <c r="D4">
        <f t="shared" ref="D4:D67" si="1">(B5-B3)/(A5-A3)</f>
        <v>19.706936577212677</v>
      </c>
      <c r="E4">
        <f t="shared" ref="E4:E67" si="2">(1/B4)*D4</f>
        <v>2.6449923487592449E-2</v>
      </c>
      <c r="F4" s="23">
        <f t="shared" ref="F4:F67" si="3">((0.002)/((0.0000008*B4*0.000000001)+(0.0000000245*0.000000001*B4^2)))*10^-9</f>
        <v>0.14087908228331991</v>
      </c>
      <c r="H4">
        <f t="shared" ref="H4:H67" si="4">LN(E4)</f>
        <v>-3.6325020134006345</v>
      </c>
      <c r="I4">
        <f t="shared" ref="I4:I67" si="5">LN((0.002)/((0.0000008*B4)+(0.0000000245*B4^2)))</f>
        <v>-1.9598533289883173</v>
      </c>
      <c r="J4">
        <f t="shared" ref="J4:J67" si="6">LN(F4*10^9)</f>
        <v>18.763412507958094</v>
      </c>
    </row>
    <row r="5" spans="1:10" x14ac:dyDescent="0.25">
      <c r="A5">
        <v>0.1623</v>
      </c>
      <c r="B5">
        <v>746.00900000000001</v>
      </c>
      <c r="C5" s="7">
        <f t="shared" si="0"/>
        <v>3.0002799999999752</v>
      </c>
      <c r="D5">
        <f t="shared" si="1"/>
        <v>15.028769216937874</v>
      </c>
      <c r="E5">
        <f t="shared" si="2"/>
        <v>2.0145560196911664E-2</v>
      </c>
      <c r="F5" s="23">
        <f t="shared" si="3"/>
        <v>0.14053057696532575</v>
      </c>
      <c r="H5">
        <f t="shared" si="4"/>
        <v>-3.9047713524895951</v>
      </c>
      <c r="I5">
        <f t="shared" si="5"/>
        <v>-1.9623301842397862</v>
      </c>
      <c r="J5">
        <f t="shared" si="6"/>
        <v>18.760935652706625</v>
      </c>
    </row>
    <row r="6" spans="1:10" x14ac:dyDescent="0.25">
      <c r="A6">
        <v>0.21476999999999999</v>
      </c>
      <c r="B6">
        <v>746.73757000000001</v>
      </c>
      <c r="C6" s="7">
        <f t="shared" si="0"/>
        <v>3.7288499999999658</v>
      </c>
      <c r="D6">
        <f t="shared" si="1"/>
        <v>13.862367844556896</v>
      </c>
      <c r="E6">
        <f t="shared" si="2"/>
        <v>1.8563908394962497E-2</v>
      </c>
      <c r="F6" s="23">
        <f t="shared" si="3"/>
        <v>0.14026222636713676</v>
      </c>
      <c r="H6">
        <f t="shared" si="4"/>
        <v>-3.9865359921681462</v>
      </c>
      <c r="I6">
        <f t="shared" si="5"/>
        <v>-1.9642415628556398</v>
      </c>
      <c r="J6">
        <f t="shared" si="6"/>
        <v>18.75902427409077</v>
      </c>
    </row>
    <row r="7" spans="1:10" x14ac:dyDescent="0.25">
      <c r="A7">
        <v>0.26729000000000003</v>
      </c>
      <c r="B7">
        <v>747.46441000000004</v>
      </c>
      <c r="C7" s="7">
        <f t="shared" si="0"/>
        <v>4.4556900000000041</v>
      </c>
      <c r="D7">
        <f t="shared" si="1"/>
        <v>15.045571551148701</v>
      </c>
      <c r="E7">
        <f t="shared" si="2"/>
        <v>2.0128813291790976E-2</v>
      </c>
      <c r="F7" s="23">
        <f t="shared" si="3"/>
        <v>0.13999527826843633</v>
      </c>
      <c r="H7">
        <f t="shared" si="4"/>
        <v>-3.905602993289202</v>
      </c>
      <c r="I7">
        <f t="shared" si="5"/>
        <v>-1.9661465835956153</v>
      </c>
      <c r="J7">
        <f t="shared" si="6"/>
        <v>18.757119253350798</v>
      </c>
    </row>
    <row r="8" spans="1:10" x14ac:dyDescent="0.25">
      <c r="A8">
        <v>0.31966</v>
      </c>
      <c r="B8">
        <v>748.31569999999999</v>
      </c>
      <c r="C8" s="7">
        <f t="shared" si="0"/>
        <v>5.3069799999999532</v>
      </c>
      <c r="D8">
        <f t="shared" si="1"/>
        <v>16.939603106125031</v>
      </c>
      <c r="E8">
        <f t="shared" si="2"/>
        <v>2.2636974082095338E-2</v>
      </c>
      <c r="F8" s="23">
        <f t="shared" si="3"/>
        <v>0.13968359114920309</v>
      </c>
      <c r="H8">
        <f t="shared" si="4"/>
        <v>-3.7881706881972925</v>
      </c>
      <c r="I8">
        <f t="shared" si="5"/>
        <v>-1.9683754773902724</v>
      </c>
      <c r="J8">
        <f t="shared" si="6"/>
        <v>18.754890359556139</v>
      </c>
    </row>
    <row r="9" spans="1:10" x14ac:dyDescent="0.25">
      <c r="A9">
        <v>0.37159999999999999</v>
      </c>
      <c r="B9">
        <v>749.23137999999994</v>
      </c>
      <c r="C9" s="7">
        <f t="shared" si="0"/>
        <v>6.2226599999999053</v>
      </c>
      <c r="D9">
        <f t="shared" si="1"/>
        <v>17.626362832727466</v>
      </c>
      <c r="E9">
        <f t="shared" si="2"/>
        <v>2.3525927107761382E-2</v>
      </c>
      <c r="F9" s="23">
        <f t="shared" si="3"/>
        <v>0.13934948933926028</v>
      </c>
      <c r="H9">
        <f t="shared" si="4"/>
        <v>-3.7496521848180921</v>
      </c>
      <c r="I9">
        <f t="shared" si="5"/>
        <v>-1.9707701896517786</v>
      </c>
      <c r="J9">
        <f t="shared" si="6"/>
        <v>18.752495647294634</v>
      </c>
    </row>
    <row r="10" spans="1:10" x14ac:dyDescent="0.25">
      <c r="A10">
        <v>0.42147000000000001</v>
      </c>
      <c r="B10">
        <v>750.11023999999998</v>
      </c>
      <c r="C10" s="7">
        <f t="shared" si="0"/>
        <v>7.1015199999999368</v>
      </c>
      <c r="D10">
        <f t="shared" si="1"/>
        <v>17.401742301459674</v>
      </c>
      <c r="E10">
        <f t="shared" si="2"/>
        <v>2.3198913137700498E-2</v>
      </c>
      <c r="F10" s="23">
        <f t="shared" si="3"/>
        <v>0.13902994819404557</v>
      </c>
      <c r="H10">
        <f t="shared" si="4"/>
        <v>-3.7636498489201613</v>
      </c>
      <c r="I10">
        <f t="shared" si="5"/>
        <v>-1.9730659144250402</v>
      </c>
      <c r="J10">
        <f t="shared" si="6"/>
        <v>18.750199922521372</v>
      </c>
    </row>
    <row r="11" spans="1:10" x14ac:dyDescent="0.25">
      <c r="A11">
        <v>0.47032000000000002</v>
      </c>
      <c r="B11">
        <v>750.94928000000004</v>
      </c>
      <c r="C11" s="7">
        <f t="shared" si="0"/>
        <v>7.9405600000000049</v>
      </c>
      <c r="D11">
        <f t="shared" si="1"/>
        <v>16.534690953745368</v>
      </c>
      <c r="E11">
        <f t="shared" si="2"/>
        <v>2.201838578731358E-2</v>
      </c>
      <c r="F11" s="23">
        <f t="shared" si="3"/>
        <v>0.13872590962725914</v>
      </c>
      <c r="H11">
        <f t="shared" si="4"/>
        <v>-3.8158774570361764</v>
      </c>
      <c r="I11">
        <f t="shared" si="5"/>
        <v>-1.9752551657380804</v>
      </c>
      <c r="J11">
        <f t="shared" si="6"/>
        <v>18.748010671208331</v>
      </c>
    </row>
    <row r="12" spans="1:10" x14ac:dyDescent="0.25">
      <c r="A12">
        <v>0.51919000000000004</v>
      </c>
      <c r="B12">
        <v>751.72600999999997</v>
      </c>
      <c r="C12" s="7">
        <f t="shared" si="0"/>
        <v>8.7172899999999345</v>
      </c>
      <c r="D12">
        <f t="shared" si="1"/>
        <v>16.310769230768788</v>
      </c>
      <c r="E12">
        <f t="shared" si="2"/>
        <v>2.1697758244082557E-2</v>
      </c>
      <c r="F12" s="23">
        <f t="shared" si="3"/>
        <v>0.13844533825539462</v>
      </c>
      <c r="H12">
        <f t="shared" si="4"/>
        <v>-3.8305463304965364</v>
      </c>
      <c r="I12">
        <f t="shared" si="5"/>
        <v>-1.9772797008934424</v>
      </c>
      <c r="J12">
        <f t="shared" si="6"/>
        <v>18.74598613605297</v>
      </c>
    </row>
    <row r="13" spans="1:10" x14ac:dyDescent="0.25">
      <c r="A13">
        <v>0.56781999999999999</v>
      </c>
      <c r="B13">
        <v>752.53958</v>
      </c>
      <c r="C13" s="7">
        <f t="shared" si="0"/>
        <v>9.5308599999999615</v>
      </c>
      <c r="D13">
        <f t="shared" si="1"/>
        <v>16.635715761206662</v>
      </c>
      <c r="E13">
        <f t="shared" si="2"/>
        <v>2.2106100733208824E-2</v>
      </c>
      <c r="F13" s="23">
        <f t="shared" si="3"/>
        <v>0.13815237134161595</v>
      </c>
      <c r="H13">
        <f t="shared" si="4"/>
        <v>-3.8119016572771556</v>
      </c>
      <c r="I13">
        <f t="shared" si="5"/>
        <v>-1.9793980627827141</v>
      </c>
      <c r="J13">
        <f t="shared" si="6"/>
        <v>18.743867774163697</v>
      </c>
    </row>
    <row r="14" spans="1:10" x14ac:dyDescent="0.25">
      <c r="A14">
        <v>0.61600999999999995</v>
      </c>
      <c r="B14">
        <v>753.33668</v>
      </c>
      <c r="C14" s="7">
        <f t="shared" si="0"/>
        <v>10.327959999999962</v>
      </c>
      <c r="D14">
        <f t="shared" si="1"/>
        <v>15.127457562098874</v>
      </c>
      <c r="E14">
        <f t="shared" si="2"/>
        <v>2.0080606671241435E-2</v>
      </c>
      <c r="F14" s="23">
        <f t="shared" si="3"/>
        <v>0.13786623637120843</v>
      </c>
      <c r="H14">
        <f t="shared" si="4"/>
        <v>-3.9080007719037764</v>
      </c>
      <c r="I14">
        <f t="shared" si="5"/>
        <v>-1.9814713655594829</v>
      </c>
      <c r="J14">
        <f t="shared" si="6"/>
        <v>18.741794471386928</v>
      </c>
    </row>
    <row r="15" spans="1:10" x14ac:dyDescent="0.25">
      <c r="A15">
        <v>0.67208999999999997</v>
      </c>
      <c r="B15">
        <v>754.11692000000005</v>
      </c>
      <c r="C15" s="7">
        <f t="shared" si="0"/>
        <v>11.108200000000011</v>
      </c>
      <c r="D15">
        <f t="shared" si="1"/>
        <v>14.368293816829119</v>
      </c>
      <c r="E15">
        <f t="shared" si="2"/>
        <v>1.9053138095388601E-2</v>
      </c>
      <c r="F15" s="23">
        <f t="shared" si="3"/>
        <v>0.13758701383728159</v>
      </c>
      <c r="H15">
        <f t="shared" si="4"/>
        <v>-3.9605234615591032</v>
      </c>
      <c r="I15">
        <f t="shared" si="5"/>
        <v>-1.9834987341191526</v>
      </c>
      <c r="J15">
        <f t="shared" si="6"/>
        <v>18.739767102827258</v>
      </c>
    </row>
    <row r="16" spans="1:10" x14ac:dyDescent="0.25">
      <c r="A16">
        <v>0.72355999999999998</v>
      </c>
      <c r="B16">
        <v>754.88198999999997</v>
      </c>
      <c r="C16" s="7">
        <f t="shared" si="0"/>
        <v>11.873269999999934</v>
      </c>
      <c r="D16">
        <f t="shared" si="1"/>
        <v>14.339277200342735</v>
      </c>
      <c r="E16">
        <f t="shared" si="2"/>
        <v>1.8995389200294387E-2</v>
      </c>
      <c r="F16" s="23">
        <f t="shared" si="3"/>
        <v>0.13731404315589529</v>
      </c>
      <c r="H16">
        <f t="shared" si="4"/>
        <v>-3.9635590029344323</v>
      </c>
      <c r="I16">
        <f t="shared" si="5"/>
        <v>-1.9854846906235681</v>
      </c>
      <c r="J16">
        <f t="shared" si="6"/>
        <v>18.737781146322842</v>
      </c>
    </row>
    <row r="17" spans="1:10" x14ac:dyDescent="0.25">
      <c r="A17">
        <v>0.77695999999999998</v>
      </c>
      <c r="B17">
        <v>755.62067999999999</v>
      </c>
      <c r="C17" s="7">
        <f t="shared" si="0"/>
        <v>12.611959999999954</v>
      </c>
      <c r="D17">
        <f t="shared" si="1"/>
        <v>14.114769699277316</v>
      </c>
      <c r="E17">
        <f t="shared" si="2"/>
        <v>1.8679702756781769E-2</v>
      </c>
      <c r="F17" s="23">
        <f t="shared" si="3"/>
        <v>0.13705125484954631</v>
      </c>
      <c r="H17">
        <f t="shared" si="4"/>
        <v>-3.9803177586858935</v>
      </c>
      <c r="I17">
        <f t="shared" si="5"/>
        <v>-1.9874003001311782</v>
      </c>
      <c r="J17">
        <f t="shared" si="6"/>
        <v>18.735865536815233</v>
      </c>
    </row>
    <row r="18" spans="1:10" x14ac:dyDescent="0.25">
      <c r="A18">
        <v>0.82864000000000004</v>
      </c>
      <c r="B18">
        <v>756.36517000000003</v>
      </c>
      <c r="C18" s="7">
        <f t="shared" si="0"/>
        <v>13.356449999999995</v>
      </c>
      <c r="D18">
        <f t="shared" si="1"/>
        <v>14.360624938198962</v>
      </c>
      <c r="E18">
        <f t="shared" si="2"/>
        <v>1.8986364665891424E-2</v>
      </c>
      <c r="F18" s="23">
        <f t="shared" si="3"/>
        <v>0.13678716585928646</v>
      </c>
      <c r="H18">
        <f t="shared" si="4"/>
        <v>-3.9640342066127343</v>
      </c>
      <c r="I18">
        <f t="shared" si="5"/>
        <v>-1.9893290950128408</v>
      </c>
      <c r="J18">
        <f t="shared" si="6"/>
        <v>18.733936741933569</v>
      </c>
    </row>
    <row r="19" spans="1:10" x14ac:dyDescent="0.25">
      <c r="A19">
        <v>0.87809000000000004</v>
      </c>
      <c r="B19">
        <v>757.07297000000005</v>
      </c>
      <c r="C19" s="7">
        <f t="shared" si="0"/>
        <v>14.064250000000015</v>
      </c>
      <c r="D19">
        <f t="shared" si="1"/>
        <v>14.242605915267472</v>
      </c>
      <c r="E19">
        <f t="shared" si="2"/>
        <v>1.8812725430241511E-2</v>
      </c>
      <c r="F19" s="23">
        <f t="shared" si="3"/>
        <v>0.13653679901006377</v>
      </c>
      <c r="H19">
        <f t="shared" si="4"/>
        <v>-3.9732217535419672</v>
      </c>
      <c r="I19">
        <f t="shared" si="5"/>
        <v>-1.9911611108726106</v>
      </c>
      <c r="J19">
        <f t="shared" si="6"/>
        <v>18.7321047260738</v>
      </c>
    </row>
    <row r="20" spans="1:10" x14ac:dyDescent="0.25">
      <c r="A20">
        <v>0.92871999999999999</v>
      </c>
      <c r="B20">
        <v>757.79057</v>
      </c>
      <c r="C20" s="7">
        <f t="shared" si="0"/>
        <v>14.781849999999963</v>
      </c>
      <c r="D20">
        <f t="shared" si="1"/>
        <v>14.908676723700452</v>
      </c>
      <c r="E20">
        <f t="shared" si="2"/>
        <v>1.9673874700895856E-2</v>
      </c>
      <c r="F20" s="23">
        <f t="shared" si="3"/>
        <v>0.13628366682821935</v>
      </c>
      <c r="H20">
        <f t="shared" si="4"/>
        <v>-3.9284636806779463</v>
      </c>
      <c r="I20">
        <f t="shared" si="5"/>
        <v>-1.993016779975038</v>
      </c>
      <c r="J20">
        <f t="shared" si="6"/>
        <v>18.730249056971374</v>
      </c>
    </row>
    <row r="21" spans="1:10" x14ac:dyDescent="0.25">
      <c r="A21">
        <v>0.97685999999999995</v>
      </c>
      <c r="B21">
        <v>758.54549999999995</v>
      </c>
      <c r="C21" s="7">
        <f t="shared" si="0"/>
        <v>15.536779999999908</v>
      </c>
      <c r="D21">
        <f t="shared" si="1"/>
        <v>15.00674639681103</v>
      </c>
      <c r="E21">
        <f t="shared" si="2"/>
        <v>1.9783581073002252E-2</v>
      </c>
      <c r="F21" s="23">
        <f t="shared" si="3"/>
        <v>0.13601812573462502</v>
      </c>
      <c r="H21">
        <f t="shared" si="4"/>
        <v>-3.922902924027539</v>
      </c>
      <c r="I21">
        <f t="shared" si="5"/>
        <v>-1.9949671246662586</v>
      </c>
      <c r="J21">
        <f t="shared" si="6"/>
        <v>18.728298712280154</v>
      </c>
    </row>
    <row r="22" spans="1:10" x14ac:dyDescent="0.25">
      <c r="A22">
        <v>1.0265500000000001</v>
      </c>
      <c r="B22">
        <v>759.25868000000003</v>
      </c>
      <c r="C22" s="7">
        <f t="shared" si="0"/>
        <v>16.249959999999987</v>
      </c>
      <c r="D22">
        <f t="shared" si="1"/>
        <v>14.136827365473327</v>
      </c>
      <c r="E22">
        <f t="shared" si="2"/>
        <v>1.8619250247456278E-2</v>
      </c>
      <c r="F22" s="23">
        <f t="shared" si="3"/>
        <v>0.13576798225441206</v>
      </c>
      <c r="H22">
        <f t="shared" si="4"/>
        <v>-3.9835592739237042</v>
      </c>
      <c r="I22">
        <f t="shared" si="5"/>
        <v>-1.9968078629784132</v>
      </c>
      <c r="J22">
        <f t="shared" si="6"/>
        <v>18.726457973967999</v>
      </c>
    </row>
    <row r="23" spans="1:10" x14ac:dyDescent="0.25">
      <c r="A23">
        <v>1.07684</v>
      </c>
      <c r="B23">
        <v>759.95889999999997</v>
      </c>
      <c r="C23" s="7">
        <f t="shared" si="0"/>
        <v>16.950179999999932</v>
      </c>
      <c r="D23">
        <f t="shared" si="1"/>
        <v>14.08370882146742</v>
      </c>
      <c r="E23">
        <f t="shared" si="2"/>
        <v>1.8532198019481607E-2</v>
      </c>
      <c r="F23" s="23">
        <f t="shared" si="3"/>
        <v>0.13552305525359701</v>
      </c>
      <c r="H23">
        <f t="shared" si="4"/>
        <v>-3.9882456262116941</v>
      </c>
      <c r="I23">
        <f t="shared" si="5"/>
        <v>-1.9986135036631205</v>
      </c>
      <c r="J23">
        <f t="shared" si="6"/>
        <v>18.724652333283291</v>
      </c>
    </row>
    <row r="24" spans="1:10" x14ac:dyDescent="0.25">
      <c r="A24">
        <v>1.12642</v>
      </c>
      <c r="B24">
        <v>760.66521999999998</v>
      </c>
      <c r="C24" s="7">
        <f t="shared" si="0"/>
        <v>17.656499999999937</v>
      </c>
      <c r="D24">
        <f t="shared" si="1"/>
        <v>13.730125100888365</v>
      </c>
      <c r="E24">
        <f t="shared" si="2"/>
        <v>1.8050154969473122E-2</v>
      </c>
      <c r="F24" s="23">
        <f t="shared" si="3"/>
        <v>0.13527666550851655</v>
      </c>
      <c r="H24">
        <f t="shared" si="4"/>
        <v>-4.0146010086737247</v>
      </c>
      <c r="I24">
        <f t="shared" si="5"/>
        <v>-2.0004332235090487</v>
      </c>
      <c r="J24">
        <f t="shared" si="6"/>
        <v>18.722832613437362</v>
      </c>
    </row>
    <row r="25" spans="1:10" x14ac:dyDescent="0.25">
      <c r="A25">
        <v>1.1759599999999999</v>
      </c>
      <c r="B25">
        <v>761.31983000000002</v>
      </c>
      <c r="C25" s="7">
        <f t="shared" si="0"/>
        <v>18.311109999999985</v>
      </c>
      <c r="D25">
        <f t="shared" si="1"/>
        <v>12.638578274760762</v>
      </c>
      <c r="E25">
        <f t="shared" si="2"/>
        <v>1.6600878864222887E-2</v>
      </c>
      <c r="F25" s="23">
        <f t="shared" si="3"/>
        <v>0.13504891360331986</v>
      </c>
      <c r="H25">
        <f t="shared" si="4"/>
        <v>-4.0982996413932193</v>
      </c>
      <c r="I25">
        <f t="shared" si="5"/>
        <v>-2.0021182431792757</v>
      </c>
      <c r="J25">
        <f t="shared" si="6"/>
        <v>18.721147593767135</v>
      </c>
    </row>
    <row r="26" spans="1:10" x14ac:dyDescent="0.25">
      <c r="A26">
        <v>1.22658</v>
      </c>
      <c r="B26">
        <v>761.93110000000001</v>
      </c>
      <c r="C26" s="7">
        <f t="shared" si="0"/>
        <v>18.922379999999976</v>
      </c>
      <c r="D26">
        <f t="shared" si="1"/>
        <v>11.782336578581441</v>
      </c>
      <c r="E26">
        <f t="shared" si="2"/>
        <v>1.5463782195767361E-2</v>
      </c>
      <c r="F26" s="23">
        <f t="shared" si="3"/>
        <v>0.13483675953361463</v>
      </c>
      <c r="H26">
        <f t="shared" si="4"/>
        <v>-4.1692546217738888</v>
      </c>
      <c r="I26">
        <f t="shared" si="5"/>
        <v>-2.0036904208420507</v>
      </c>
      <c r="J26">
        <f t="shared" si="6"/>
        <v>18.719575416104359</v>
      </c>
    </row>
    <row r="27" spans="1:10" x14ac:dyDescent="0.25">
      <c r="A27">
        <v>1.2766200000000001</v>
      </c>
      <c r="B27">
        <v>762.50584000000003</v>
      </c>
      <c r="C27" s="7">
        <f t="shared" si="0"/>
        <v>19.497119999999995</v>
      </c>
      <c r="D27">
        <f t="shared" si="1"/>
        <v>10.79741546832483</v>
      </c>
      <c r="E27">
        <f t="shared" si="2"/>
        <v>1.416043642147689E-2</v>
      </c>
      <c r="F27" s="23">
        <f t="shared" si="3"/>
        <v>0.13463773970535098</v>
      </c>
      <c r="H27">
        <f t="shared" si="4"/>
        <v>-4.2573033704657428</v>
      </c>
      <c r="I27">
        <f t="shared" si="5"/>
        <v>-2.0051675169310017</v>
      </c>
      <c r="J27">
        <f t="shared" si="6"/>
        <v>18.718098320015407</v>
      </c>
    </row>
    <row r="28" spans="1:10" x14ac:dyDescent="0.25">
      <c r="A28">
        <v>1.3294999999999999</v>
      </c>
      <c r="B28">
        <v>763.04237000000001</v>
      </c>
      <c r="C28" s="7">
        <f t="shared" si="0"/>
        <v>20.033649999999966</v>
      </c>
      <c r="D28">
        <f t="shared" si="1"/>
        <v>9.8454462659375466</v>
      </c>
      <c r="E28">
        <f t="shared" si="2"/>
        <v>1.2902882792652191E-2</v>
      </c>
      <c r="F28" s="23">
        <f t="shared" si="3"/>
        <v>0.13445234861507871</v>
      </c>
      <c r="H28">
        <f t="shared" si="4"/>
        <v>-4.3503045202821058</v>
      </c>
      <c r="I28">
        <f t="shared" si="5"/>
        <v>-2.0065454281038884</v>
      </c>
      <c r="J28">
        <f t="shared" si="6"/>
        <v>18.716720408842523</v>
      </c>
    </row>
    <row r="29" spans="1:10" x14ac:dyDescent="0.25">
      <c r="A29">
        <v>1.38642</v>
      </c>
      <c r="B29">
        <v>763.58686999999998</v>
      </c>
      <c r="C29" s="7">
        <f t="shared" si="0"/>
        <v>20.578149999999937</v>
      </c>
      <c r="D29">
        <f t="shared" si="1"/>
        <v>9.7972066525775681</v>
      </c>
      <c r="E29">
        <f t="shared" si="2"/>
        <v>1.2830506963245151E-2</v>
      </c>
      <c r="F29" s="23">
        <f t="shared" si="3"/>
        <v>0.13426459486468403</v>
      </c>
      <c r="H29">
        <f t="shared" si="4"/>
        <v>-4.3559295872424046</v>
      </c>
      <c r="I29">
        <f t="shared" si="5"/>
        <v>-2.0079428374262513</v>
      </c>
      <c r="J29">
        <f t="shared" si="6"/>
        <v>18.715322999520161</v>
      </c>
    </row>
    <row r="30" spans="1:10" x14ac:dyDescent="0.25">
      <c r="A30">
        <v>1.4383300000000001</v>
      </c>
      <c r="B30">
        <v>764.10860000000002</v>
      </c>
      <c r="C30" s="7">
        <f t="shared" si="0"/>
        <v>21.099879999999985</v>
      </c>
      <c r="D30">
        <f t="shared" si="1"/>
        <v>10.29328586967311</v>
      </c>
      <c r="E30">
        <f t="shared" si="2"/>
        <v>1.3470972411085427E-2</v>
      </c>
      <c r="F30" s="23">
        <f t="shared" si="3"/>
        <v>0.13408506139841797</v>
      </c>
      <c r="H30">
        <f t="shared" si="4"/>
        <v>-4.3072181002905614</v>
      </c>
      <c r="I30">
        <f t="shared" si="5"/>
        <v>-2.0092808938676305</v>
      </c>
      <c r="J30">
        <f t="shared" si="6"/>
        <v>18.713984943078781</v>
      </c>
    </row>
    <row r="31" spans="1:10" x14ac:dyDescent="0.25">
      <c r="A31">
        <v>1.4875499999999999</v>
      </c>
      <c r="B31">
        <v>764.62783000000002</v>
      </c>
      <c r="C31" s="7">
        <f t="shared" si="0"/>
        <v>21.619109999999978</v>
      </c>
      <c r="D31">
        <f t="shared" si="1"/>
        <v>10.831486472995401</v>
      </c>
      <c r="E31">
        <f t="shared" si="2"/>
        <v>1.4165697412550889E-2</v>
      </c>
      <c r="F31" s="23">
        <f t="shared" si="3"/>
        <v>0.13390674554017493</v>
      </c>
      <c r="H31">
        <f t="shared" si="4"/>
        <v>-4.2569319119980742</v>
      </c>
      <c r="I31">
        <f t="shared" si="5"/>
        <v>-2.0106116501067497</v>
      </c>
      <c r="J31">
        <f t="shared" si="6"/>
        <v>18.712654186839661</v>
      </c>
    </row>
    <row r="32" spans="1:10" x14ac:dyDescent="0.25">
      <c r="A32">
        <v>1.5385</v>
      </c>
      <c r="B32">
        <v>765.19358999999997</v>
      </c>
      <c r="C32" s="7">
        <f t="shared" si="0"/>
        <v>22.184869999999933</v>
      </c>
      <c r="D32">
        <f t="shared" si="1"/>
        <v>11.216551040634402</v>
      </c>
      <c r="E32">
        <f t="shared" si="2"/>
        <v>1.465844877325018E-2</v>
      </c>
      <c r="F32" s="23">
        <f t="shared" si="3"/>
        <v>0.13371285488537471</v>
      </c>
      <c r="H32">
        <f t="shared" si="4"/>
        <v>-4.2227384016795675</v>
      </c>
      <c r="I32">
        <f t="shared" si="5"/>
        <v>-2.0120606522606757</v>
      </c>
      <c r="J32">
        <f t="shared" si="6"/>
        <v>18.711205184685735</v>
      </c>
    </row>
    <row r="33" spans="1:10" x14ac:dyDescent="0.25">
      <c r="A33">
        <v>1.5884499999999999</v>
      </c>
      <c r="B33">
        <v>765.75958000000003</v>
      </c>
      <c r="C33" s="7">
        <f t="shared" si="0"/>
        <v>22.750859999999989</v>
      </c>
      <c r="D33">
        <f t="shared" si="1"/>
        <v>11.155526864633877</v>
      </c>
      <c r="E33">
        <f t="shared" si="2"/>
        <v>1.4567923348257527E-2</v>
      </c>
      <c r="F33" s="23">
        <f t="shared" si="3"/>
        <v>0.1335193065373797</v>
      </c>
      <c r="H33">
        <f t="shared" si="4"/>
        <v>-4.2289331982224079</v>
      </c>
      <c r="I33">
        <f t="shared" si="5"/>
        <v>-2.0135091933405191</v>
      </c>
      <c r="J33">
        <f t="shared" si="6"/>
        <v>18.709756643605893</v>
      </c>
    </row>
    <row r="34" spans="1:10" x14ac:dyDescent="0.25">
      <c r="A34">
        <v>1.6391899999999999</v>
      </c>
      <c r="B34">
        <v>766.31683999999996</v>
      </c>
      <c r="C34" s="7">
        <f t="shared" si="0"/>
        <v>23.308119999999917</v>
      </c>
      <c r="D34">
        <f t="shared" si="1"/>
        <v>11.257659467603638</v>
      </c>
      <c r="E34">
        <f t="shared" si="2"/>
        <v>1.4690606913458457E-2</v>
      </c>
      <c r="F34" s="23">
        <f t="shared" si="3"/>
        <v>0.13332915387273911</v>
      </c>
      <c r="H34">
        <f t="shared" si="4"/>
        <v>-4.2205469749146927</v>
      </c>
      <c r="I34">
        <f t="shared" si="5"/>
        <v>-2.0149343669880162</v>
      </c>
      <c r="J34">
        <f t="shared" si="6"/>
        <v>18.708331469958395</v>
      </c>
    </row>
    <row r="35" spans="1:10" x14ac:dyDescent="0.25">
      <c r="A35">
        <v>1.6879999999999999</v>
      </c>
      <c r="B35">
        <v>766.88027999999997</v>
      </c>
      <c r="C35" s="7">
        <f t="shared" si="0"/>
        <v>23.871559999999931</v>
      </c>
      <c r="D35">
        <f t="shared" si="1"/>
        <v>11.060111505322171</v>
      </c>
      <c r="E35">
        <f t="shared" si="2"/>
        <v>1.4422213993196136E-2</v>
      </c>
      <c r="F35" s="23">
        <f t="shared" si="3"/>
        <v>0.13313730517473044</v>
      </c>
      <c r="H35">
        <f t="shared" si="4"/>
        <v>-4.2389856226281504</v>
      </c>
      <c r="I35">
        <f t="shared" si="5"/>
        <v>-2.0163743135527241</v>
      </c>
      <c r="J35">
        <f t="shared" si="6"/>
        <v>18.706891523393686</v>
      </c>
    </row>
    <row r="36" spans="1:10" x14ac:dyDescent="0.25">
      <c r="A36">
        <v>1.7378400000000001</v>
      </c>
      <c r="B36">
        <v>767.40791999999999</v>
      </c>
      <c r="C36" s="7">
        <f t="shared" si="0"/>
        <v>24.399199999999951</v>
      </c>
      <c r="D36">
        <f t="shared" si="1"/>
        <v>10.820669311362668</v>
      </c>
      <c r="E36">
        <f t="shared" si="2"/>
        <v>1.410028360322717E-2</v>
      </c>
      <c r="F36" s="23">
        <f t="shared" si="3"/>
        <v>0.13295802146788183</v>
      </c>
      <c r="H36">
        <f t="shared" si="4"/>
        <v>-4.2615603680962373</v>
      </c>
      <c r="I36">
        <f t="shared" si="5"/>
        <v>-2.0177218286424421</v>
      </c>
      <c r="J36">
        <f t="shared" si="6"/>
        <v>18.705544008303971</v>
      </c>
    </row>
    <row r="37" spans="1:10" x14ac:dyDescent="0.25">
      <c r="A37">
        <v>1.7863100000000001</v>
      </c>
      <c r="B37">
        <v>767.94406000000004</v>
      </c>
      <c r="C37" s="7">
        <f t="shared" si="0"/>
        <v>24.935339999999997</v>
      </c>
      <c r="D37">
        <f t="shared" si="1"/>
        <v>10.703346855983526</v>
      </c>
      <c r="E37">
        <f t="shared" si="2"/>
        <v>1.39376647512366E-2</v>
      </c>
      <c r="F37" s="23">
        <f t="shared" si="3"/>
        <v>0.13277622032929556</v>
      </c>
      <c r="H37">
        <f t="shared" si="4"/>
        <v>-4.2731604091151363</v>
      </c>
      <c r="I37">
        <f t="shared" si="5"/>
        <v>-2.0190901217590622</v>
      </c>
      <c r="J37">
        <f t="shared" si="6"/>
        <v>18.70417571518735</v>
      </c>
    </row>
    <row r="38" spans="1:10" x14ac:dyDescent="0.25">
      <c r="A38">
        <v>1.8364400000000001</v>
      </c>
      <c r="B38">
        <v>768.46326999999997</v>
      </c>
      <c r="C38" s="7">
        <f t="shared" si="0"/>
        <v>25.454549999999927</v>
      </c>
      <c r="D38">
        <f t="shared" si="1"/>
        <v>10.298901541871636</v>
      </c>
      <c r="E38">
        <f t="shared" si="2"/>
        <v>1.3401943780438116E-2</v>
      </c>
      <c r="F38" s="23">
        <f t="shared" si="3"/>
        <v>0.13260051525264369</v>
      </c>
      <c r="H38">
        <f t="shared" si="4"/>
        <v>-4.3123555243035501</v>
      </c>
      <c r="I38">
        <f t="shared" si="5"/>
        <v>-2.0204143154713807</v>
      </c>
      <c r="J38">
        <f t="shared" si="6"/>
        <v>18.702851521475029</v>
      </c>
    </row>
    <row r="39" spans="1:10" x14ac:dyDescent="0.25">
      <c r="A39">
        <v>1.88554</v>
      </c>
      <c r="B39">
        <v>768.96601999999996</v>
      </c>
      <c r="C39" s="7">
        <f t="shared" si="0"/>
        <v>25.957299999999918</v>
      </c>
      <c r="D39">
        <f t="shared" si="1"/>
        <v>10.540204081633211</v>
      </c>
      <c r="E39">
        <f t="shared" si="2"/>
        <v>1.3706982893253479E-2</v>
      </c>
      <c r="F39" s="23">
        <f t="shared" si="3"/>
        <v>0.13243071257775998</v>
      </c>
      <c r="H39">
        <f t="shared" si="4"/>
        <v>-4.289849875763621</v>
      </c>
      <c r="I39">
        <f t="shared" si="5"/>
        <v>-2.0216956942697015</v>
      </c>
      <c r="J39">
        <f t="shared" si="6"/>
        <v>18.701570142676708</v>
      </c>
    </row>
    <row r="40" spans="1:10" x14ac:dyDescent="0.25">
      <c r="A40">
        <v>1.9344399999999999</v>
      </c>
      <c r="B40">
        <v>769.49621000000002</v>
      </c>
      <c r="C40" s="7">
        <f t="shared" si="0"/>
        <v>26.48748999999998</v>
      </c>
      <c r="D40">
        <f t="shared" si="1"/>
        <v>10.784702258726966</v>
      </c>
      <c r="E40">
        <f t="shared" si="2"/>
        <v>1.4015276642788099E-2</v>
      </c>
      <c r="F40" s="23">
        <f t="shared" si="3"/>
        <v>0.13225199526520207</v>
      </c>
      <c r="H40">
        <f t="shared" si="4"/>
        <v>-4.2676073555100302</v>
      </c>
      <c r="I40">
        <f t="shared" si="5"/>
        <v>-2.023046121286066</v>
      </c>
      <c r="J40">
        <f t="shared" si="6"/>
        <v>18.700219715660346</v>
      </c>
    </row>
    <row r="41" spans="1:10" x14ac:dyDescent="0.25">
      <c r="A41">
        <v>1.9829399999999999</v>
      </c>
      <c r="B41">
        <v>770.01644999999996</v>
      </c>
      <c r="C41" s="7">
        <f t="shared" si="0"/>
        <v>27.007729999999924</v>
      </c>
      <c r="D41">
        <f t="shared" si="1"/>
        <v>10.228202258622019</v>
      </c>
      <c r="E41">
        <f t="shared" si="2"/>
        <v>1.3283095781423915E-2</v>
      </c>
      <c r="F41" s="23">
        <f t="shared" si="3"/>
        <v>0.1320769833865868</v>
      </c>
      <c r="H41">
        <f t="shared" si="4"/>
        <v>-4.3212630460301007</v>
      </c>
      <c r="I41">
        <f t="shared" si="5"/>
        <v>-2.0243703189210089</v>
      </c>
      <c r="J41">
        <f t="shared" si="6"/>
        <v>18.698895518025402</v>
      </c>
    </row>
    <row r="42" spans="1:10" x14ac:dyDescent="0.25">
      <c r="A42">
        <v>2.0327299999999999</v>
      </c>
      <c r="B42">
        <v>770.50153999999998</v>
      </c>
      <c r="C42" s="7">
        <f t="shared" si="0"/>
        <v>27.492819999999938</v>
      </c>
      <c r="D42">
        <f t="shared" si="1"/>
        <v>10.130570052187885</v>
      </c>
      <c r="E42">
        <f t="shared" si="2"/>
        <v>1.3148020511662941E-2</v>
      </c>
      <c r="F42" s="23">
        <f t="shared" si="3"/>
        <v>0.13191410901754516</v>
      </c>
      <c r="H42">
        <f t="shared" si="4"/>
        <v>-4.3314840631218328</v>
      </c>
      <c r="I42">
        <f t="shared" si="5"/>
        <v>-2.0256042574469229</v>
      </c>
      <c r="J42">
        <f t="shared" si="6"/>
        <v>18.697661579499488</v>
      </c>
    </row>
    <row r="43" spans="1:10" x14ac:dyDescent="0.25">
      <c r="A43">
        <v>2.0825800000000001</v>
      </c>
      <c r="B43">
        <v>771.02585999999997</v>
      </c>
      <c r="C43" s="7">
        <f t="shared" si="0"/>
        <v>28.017139999999927</v>
      </c>
      <c r="D43">
        <f t="shared" si="1"/>
        <v>10.439846974731283</v>
      </c>
      <c r="E43">
        <f t="shared" si="2"/>
        <v>1.3540203404761655E-2</v>
      </c>
      <c r="F43" s="23">
        <f t="shared" si="3"/>
        <v>0.13173840136854534</v>
      </c>
      <c r="H43">
        <f t="shared" si="4"/>
        <v>-4.3020919891025988</v>
      </c>
      <c r="I43">
        <f t="shared" si="5"/>
        <v>-2.0269371305893427</v>
      </c>
      <c r="J43">
        <f t="shared" si="6"/>
        <v>18.696328706357068</v>
      </c>
    </row>
    <row r="44" spans="1:10" x14ac:dyDescent="0.25">
      <c r="A44">
        <v>2.1320600000000001</v>
      </c>
      <c r="B44">
        <v>771.53853000000004</v>
      </c>
      <c r="C44" s="7">
        <f t="shared" si="0"/>
        <v>28.529809999999998</v>
      </c>
      <c r="D44">
        <f t="shared" si="1"/>
        <v>9.9333598567732704</v>
      </c>
      <c r="E44">
        <f t="shared" si="2"/>
        <v>1.2874742440631281E-2</v>
      </c>
      <c r="F44" s="23">
        <f t="shared" si="3"/>
        <v>0.13156693708818049</v>
      </c>
      <c r="H44">
        <f t="shared" si="4"/>
        <v>-4.3524878372435944</v>
      </c>
      <c r="I44">
        <f t="shared" si="5"/>
        <v>-2.0282395295882156</v>
      </c>
      <c r="J44">
        <f t="shared" si="6"/>
        <v>18.695026307358194</v>
      </c>
    </row>
    <row r="45" spans="1:10" x14ac:dyDescent="0.25">
      <c r="A45">
        <v>2.1831200000000002</v>
      </c>
      <c r="B45">
        <v>772.02455999999995</v>
      </c>
      <c r="C45" s="7">
        <f t="shared" si="0"/>
        <v>29.015839999999912</v>
      </c>
      <c r="D45">
        <f t="shared" si="1"/>
        <v>9.8145201893054175</v>
      </c>
      <c r="E45">
        <f t="shared" si="2"/>
        <v>1.2712704618238336E-2</v>
      </c>
      <c r="F45" s="23">
        <f t="shared" si="3"/>
        <v>0.13140469162019208</v>
      </c>
      <c r="H45">
        <f t="shared" si="4"/>
        <v>-4.3651534219070376</v>
      </c>
      <c r="I45">
        <f t="shared" si="5"/>
        <v>-2.0294734686969447</v>
      </c>
      <c r="J45">
        <f t="shared" si="6"/>
        <v>18.693792368249465</v>
      </c>
    </row>
    <row r="46" spans="1:10" x14ac:dyDescent="0.25">
      <c r="A46">
        <v>2.2313700000000001</v>
      </c>
      <c r="B46">
        <v>772.51320999999996</v>
      </c>
      <c r="C46" s="7">
        <f t="shared" si="0"/>
        <v>29.504489999999919</v>
      </c>
      <c r="D46">
        <f t="shared" si="1"/>
        <v>9.5984034690062039</v>
      </c>
      <c r="E46">
        <f t="shared" si="2"/>
        <v>1.2424905289329879E-2</v>
      </c>
      <c r="F46" s="23">
        <f t="shared" si="3"/>
        <v>0.13124187395233716</v>
      </c>
      <c r="H46">
        <f t="shared" si="4"/>
        <v>-4.3880523296176408</v>
      </c>
      <c r="I46">
        <f t="shared" si="5"/>
        <v>-2.0307132921711748</v>
      </c>
      <c r="J46">
        <f t="shared" si="6"/>
        <v>18.692552544775236</v>
      </c>
    </row>
    <row r="47" spans="1:10" x14ac:dyDescent="0.25">
      <c r="A47">
        <v>2.2845900000000001</v>
      </c>
      <c r="B47">
        <v>772.99851000000001</v>
      </c>
      <c r="C47" s="7">
        <f t="shared" si="0"/>
        <v>29.989789999999971</v>
      </c>
      <c r="D47">
        <f t="shared" si="1"/>
        <v>8.5525235009581912</v>
      </c>
      <c r="E47">
        <f t="shared" si="2"/>
        <v>1.1064087951422042E-2</v>
      </c>
      <c r="F47" s="23">
        <f t="shared" si="3"/>
        <v>0.131080471865239</v>
      </c>
      <c r="H47">
        <f t="shared" si="4"/>
        <v>-4.5040507353181196</v>
      </c>
      <c r="I47">
        <f t="shared" si="5"/>
        <v>-2.0319438553316447</v>
      </c>
      <c r="J47">
        <f t="shared" si="6"/>
        <v>18.691321981614767</v>
      </c>
    </row>
    <row r="48" spans="1:10" x14ac:dyDescent="0.25">
      <c r="A48">
        <v>2.3409399999999998</v>
      </c>
      <c r="B48">
        <v>773.45030999999994</v>
      </c>
      <c r="C48" s="7">
        <f t="shared" si="0"/>
        <v>30.441589999999906</v>
      </c>
      <c r="D48">
        <f t="shared" si="1"/>
        <v>8.4277130708076484</v>
      </c>
      <c r="E48">
        <f t="shared" si="2"/>
        <v>1.089625663322528E-2</v>
      </c>
      <c r="F48" s="23">
        <f t="shared" si="3"/>
        <v>0.13093047878690728</v>
      </c>
      <c r="H48">
        <f t="shared" si="4"/>
        <v>-4.5193359768764587</v>
      </c>
      <c r="I48">
        <f t="shared" si="5"/>
        <v>-2.03308879293325</v>
      </c>
      <c r="J48">
        <f t="shared" si="6"/>
        <v>18.690177044013161</v>
      </c>
    </row>
    <row r="49" spans="1:10" x14ac:dyDescent="0.25">
      <c r="A49">
        <v>2.3927700000000001</v>
      </c>
      <c r="B49">
        <v>773.91021999999998</v>
      </c>
      <c r="C49" s="7">
        <f t="shared" si="0"/>
        <v>30.901499999999942</v>
      </c>
      <c r="D49">
        <f t="shared" si="1"/>
        <v>9.1920797945881745</v>
      </c>
      <c r="E49">
        <f t="shared" si="2"/>
        <v>1.1877449808826887E-2</v>
      </c>
      <c r="F49" s="23">
        <f t="shared" si="3"/>
        <v>0.13077805757768221</v>
      </c>
      <c r="H49">
        <f t="shared" si="4"/>
        <v>-4.4331136506476021</v>
      </c>
      <c r="I49">
        <f t="shared" si="5"/>
        <v>-2.0342536095538777</v>
      </c>
      <c r="J49">
        <f t="shared" si="6"/>
        <v>18.689012227392535</v>
      </c>
    </row>
    <row r="50" spans="1:10" x14ac:dyDescent="0.25">
      <c r="A50">
        <v>2.4422000000000001</v>
      </c>
      <c r="B50">
        <v>774.38109999999995</v>
      </c>
      <c r="C50" s="7">
        <f t="shared" si="0"/>
        <v>31.372379999999907</v>
      </c>
      <c r="D50">
        <f t="shared" si="1"/>
        <v>9.6938795953125343</v>
      </c>
      <c r="E50">
        <f t="shared" si="2"/>
        <v>1.2518228550919611E-2</v>
      </c>
      <c r="F50" s="23">
        <f t="shared" si="3"/>
        <v>0.13062227637391235</v>
      </c>
      <c r="H50">
        <f t="shared" si="4"/>
        <v>-4.3805694128639363</v>
      </c>
      <c r="I50">
        <f t="shared" si="5"/>
        <v>-2.0354455072064708</v>
      </c>
      <c r="J50">
        <f t="shared" si="6"/>
        <v>18.687820329739939</v>
      </c>
    </row>
    <row r="51" spans="1:10" x14ac:dyDescent="0.25">
      <c r="A51">
        <v>2.4925999999999999</v>
      </c>
      <c r="B51">
        <v>774.87796000000003</v>
      </c>
      <c r="C51" s="7">
        <f t="shared" si="0"/>
        <v>31.869239999999991</v>
      </c>
      <c r="D51">
        <f t="shared" si="1"/>
        <v>9.7156314395059358</v>
      </c>
      <c r="E51">
        <f t="shared" si="2"/>
        <v>1.2538273045610867E-2</v>
      </c>
      <c r="F51" s="23">
        <f t="shared" si="3"/>
        <v>0.13045820186472723</v>
      </c>
      <c r="H51">
        <f t="shared" si="4"/>
        <v>-4.3789694689220502</v>
      </c>
      <c r="I51">
        <f t="shared" si="5"/>
        <v>-2.0367023957482111</v>
      </c>
      <c r="J51">
        <f t="shared" si="6"/>
        <v>18.686563441198199</v>
      </c>
    </row>
    <row r="52" spans="1:10" x14ac:dyDescent="0.25">
      <c r="A52">
        <v>2.5441099999999999</v>
      </c>
      <c r="B52">
        <v>775.37121999999999</v>
      </c>
      <c r="C52" s="7">
        <f t="shared" si="0"/>
        <v>32.362499999999955</v>
      </c>
      <c r="D52">
        <f t="shared" si="1"/>
        <v>9.2361069983216826</v>
      </c>
      <c r="E52">
        <f t="shared" si="2"/>
        <v>1.1911851717067448E-2</v>
      </c>
      <c r="F52" s="23">
        <f t="shared" si="3"/>
        <v>0.13029562179992527</v>
      </c>
      <c r="H52">
        <f t="shared" si="4"/>
        <v>-4.4302214318757391</v>
      </c>
      <c r="I52">
        <f t="shared" si="5"/>
        <v>-2.0379493963373863</v>
      </c>
      <c r="J52">
        <f t="shared" si="6"/>
        <v>18.685316440609025</v>
      </c>
    </row>
    <row r="53" spans="1:10" x14ac:dyDescent="0.25">
      <c r="A53">
        <v>2.5939100000000002</v>
      </c>
      <c r="B53">
        <v>775.81367</v>
      </c>
      <c r="C53" s="7">
        <f t="shared" si="0"/>
        <v>32.804949999999963</v>
      </c>
      <c r="D53">
        <f t="shared" si="1"/>
        <v>8.9795797573245757</v>
      </c>
      <c r="E53">
        <f t="shared" si="2"/>
        <v>1.1574402597629627E-2</v>
      </c>
      <c r="F53" s="23">
        <f t="shared" si="3"/>
        <v>0.13015004734037466</v>
      </c>
      <c r="H53">
        <f t="shared" si="4"/>
        <v>-4.4589592917776404</v>
      </c>
      <c r="I53">
        <f t="shared" si="5"/>
        <v>-2.0390672838045973</v>
      </c>
      <c r="J53">
        <f t="shared" si="6"/>
        <v>18.684198553141815</v>
      </c>
    </row>
    <row r="54" spans="1:10" x14ac:dyDescent="0.25">
      <c r="A54">
        <v>2.6454800000000001</v>
      </c>
      <c r="B54">
        <v>776.28147999999999</v>
      </c>
      <c r="C54" s="7">
        <f t="shared" si="0"/>
        <v>33.272759999999948</v>
      </c>
      <c r="D54">
        <f t="shared" si="1"/>
        <v>8.9595520803170068</v>
      </c>
      <c r="E54">
        <f t="shared" si="2"/>
        <v>1.1541628019152289E-2</v>
      </c>
      <c r="F54" s="23">
        <f t="shared" si="3"/>
        <v>0.12999639418027786</v>
      </c>
      <c r="H54">
        <f t="shared" si="4"/>
        <v>-4.4617949516694519</v>
      </c>
      <c r="I54">
        <f t="shared" si="5"/>
        <v>-2.0402485659860199</v>
      </c>
      <c r="J54">
        <f t="shared" si="6"/>
        <v>18.683017270960391</v>
      </c>
    </row>
    <row r="55" spans="1:10" x14ac:dyDescent="0.25">
      <c r="A55">
        <v>2.6974999999999998</v>
      </c>
      <c r="B55">
        <v>776.74179000000004</v>
      </c>
      <c r="C55" s="7">
        <f t="shared" si="0"/>
        <v>33.733069999999998</v>
      </c>
      <c r="D55">
        <f t="shared" si="1"/>
        <v>8.4006717850290329</v>
      </c>
      <c r="E55">
        <f t="shared" si="2"/>
        <v>1.081526949261869E-2</v>
      </c>
      <c r="F55" s="23">
        <f t="shared" si="3"/>
        <v>0.1298454698870844</v>
      </c>
      <c r="H55">
        <f t="shared" si="4"/>
        <v>-4.5267963014762289</v>
      </c>
      <c r="I55">
        <f t="shared" si="5"/>
        <v>-2.0414102287589331</v>
      </c>
      <c r="J55">
        <f t="shared" si="6"/>
        <v>18.68185560818748</v>
      </c>
    </row>
    <row r="56" spans="1:10" x14ac:dyDescent="0.25">
      <c r="A56">
        <v>2.7496800000000001</v>
      </c>
      <c r="B56">
        <v>777.15683000000001</v>
      </c>
      <c r="C56" s="7">
        <f t="shared" si="0"/>
        <v>34.148109999999974</v>
      </c>
      <c r="D56">
        <f t="shared" si="1"/>
        <v>8.1032063151736189</v>
      </c>
      <c r="E56">
        <f t="shared" si="2"/>
        <v>1.0426732420499501E-2</v>
      </c>
      <c r="F56" s="23">
        <f t="shared" si="3"/>
        <v>0.12970961375831064</v>
      </c>
      <c r="H56">
        <f t="shared" si="4"/>
        <v>-4.5633823456791305</v>
      </c>
      <c r="I56">
        <f t="shared" si="5"/>
        <v>-2.042457067366541</v>
      </c>
      <c r="J56">
        <f t="shared" si="6"/>
        <v>18.680808769579869</v>
      </c>
    </row>
    <row r="57" spans="1:10" x14ac:dyDescent="0.25">
      <c r="A57">
        <v>2.8001100000000001</v>
      </c>
      <c r="B57">
        <v>777.57326</v>
      </c>
      <c r="C57" s="7">
        <f t="shared" si="0"/>
        <v>34.564539999999965</v>
      </c>
      <c r="D57">
        <f t="shared" si="1"/>
        <v>7.9358007541175608</v>
      </c>
      <c r="E57">
        <f t="shared" si="2"/>
        <v>1.0205856042577338E-2</v>
      </c>
      <c r="F57" s="23">
        <f t="shared" si="3"/>
        <v>0.12957351684468471</v>
      </c>
      <c r="H57">
        <f t="shared" si="4"/>
        <v>-4.584793601615484</v>
      </c>
      <c r="I57">
        <f t="shared" si="5"/>
        <v>-2.0435068612795382</v>
      </c>
      <c r="J57">
        <f t="shared" si="6"/>
        <v>18.679758975666871</v>
      </c>
    </row>
    <row r="58" spans="1:10" x14ac:dyDescent="0.25">
      <c r="A58">
        <v>2.85046</v>
      </c>
      <c r="B58">
        <v>777.95659999999998</v>
      </c>
      <c r="C58" s="7">
        <f t="shared" si="0"/>
        <v>34.947879999999941</v>
      </c>
      <c r="D58">
        <f t="shared" si="1"/>
        <v>7.6212030970811249</v>
      </c>
      <c r="E58">
        <f t="shared" si="2"/>
        <v>9.79643735535006E-3</v>
      </c>
      <c r="F58" s="23">
        <f t="shared" si="3"/>
        <v>0.12944842362771802</v>
      </c>
      <c r="H58">
        <f t="shared" si="4"/>
        <v>-4.6257364945689003</v>
      </c>
      <c r="I58">
        <f t="shared" si="5"/>
        <v>-2.0444727503193927</v>
      </c>
      <c r="J58">
        <f t="shared" si="6"/>
        <v>18.678793086627017</v>
      </c>
    </row>
    <row r="59" spans="1:10" x14ac:dyDescent="0.25">
      <c r="A59">
        <v>2.9008500000000002</v>
      </c>
      <c r="B59">
        <v>778.34101999999996</v>
      </c>
      <c r="C59" s="7">
        <f t="shared" si="0"/>
        <v>35.332299999999918</v>
      </c>
      <c r="D59">
        <f t="shared" si="1"/>
        <v>7.9260527906508953</v>
      </c>
      <c r="E59">
        <f t="shared" si="2"/>
        <v>1.0183264901868971E-2</v>
      </c>
      <c r="F59" s="23">
        <f t="shared" si="3"/>
        <v>0.12932315983582454</v>
      </c>
      <c r="H59">
        <f t="shared" si="4"/>
        <v>-4.5870096020026221</v>
      </c>
      <c r="I59">
        <f t="shared" si="5"/>
        <v>-2.0454408921841289</v>
      </c>
      <c r="J59">
        <f t="shared" si="6"/>
        <v>18.677824944762282</v>
      </c>
    </row>
    <row r="60" spans="1:10" x14ac:dyDescent="0.25">
      <c r="A60">
        <v>2.9497200000000001</v>
      </c>
      <c r="B60">
        <v>778.74333999999999</v>
      </c>
      <c r="C60" s="7">
        <f t="shared" si="0"/>
        <v>35.73461999999995</v>
      </c>
      <c r="D60">
        <f t="shared" si="1"/>
        <v>8.4942112879884419</v>
      </c>
      <c r="E60">
        <f t="shared" si="2"/>
        <v>1.090758771431476E-2</v>
      </c>
      <c r="F60" s="23">
        <f t="shared" si="3"/>
        <v>0.12919225794953612</v>
      </c>
      <c r="H60">
        <f t="shared" si="4"/>
        <v>-4.5182966113472496</v>
      </c>
      <c r="I60">
        <f t="shared" si="5"/>
        <v>-2.0464536124202963</v>
      </c>
      <c r="J60">
        <f t="shared" si="6"/>
        <v>18.676812224526113</v>
      </c>
    </row>
    <row r="61" spans="1:10" x14ac:dyDescent="0.25">
      <c r="A61">
        <v>2.9975900000000002</v>
      </c>
      <c r="B61">
        <v>779.16274999999996</v>
      </c>
      <c r="C61" s="7">
        <f t="shared" si="0"/>
        <v>36.154029999999921</v>
      </c>
      <c r="D61">
        <f t="shared" si="1"/>
        <v>9.0189919649377437</v>
      </c>
      <c r="E61">
        <f t="shared" si="2"/>
        <v>1.1575235039069494E-2</v>
      </c>
      <c r="F61" s="23">
        <f t="shared" si="3"/>
        <v>0.12905600704089398</v>
      </c>
      <c r="H61">
        <f t="shared" si="4"/>
        <v>-4.4588873734648544</v>
      </c>
      <c r="I61">
        <f t="shared" si="5"/>
        <v>-2.0475088057342909</v>
      </c>
      <c r="J61">
        <f t="shared" si="6"/>
        <v>18.675757031212122</v>
      </c>
    </row>
    <row r="62" spans="1:10" x14ac:dyDescent="0.25">
      <c r="A62">
        <v>3.04555</v>
      </c>
      <c r="B62">
        <v>779.60762999999997</v>
      </c>
      <c r="C62" s="7">
        <f t="shared" si="0"/>
        <v>36.598909999999933</v>
      </c>
      <c r="D62">
        <f t="shared" si="1"/>
        <v>8.9665160230072622</v>
      </c>
      <c r="E62">
        <f t="shared" si="2"/>
        <v>1.1501318968629467E-2</v>
      </c>
      <c r="F62" s="23">
        <f t="shared" si="3"/>
        <v>0.12891171733784351</v>
      </c>
      <c r="H62">
        <f t="shared" si="4"/>
        <v>-4.4652935572653618</v>
      </c>
      <c r="I62">
        <f t="shared" si="5"/>
        <v>-2.0486274706249872</v>
      </c>
      <c r="J62">
        <f t="shared" si="6"/>
        <v>18.674638366321425</v>
      </c>
    </row>
    <row r="63" spans="1:10" x14ac:dyDescent="0.25">
      <c r="A63">
        <v>3.0949499999999999</v>
      </c>
      <c r="B63">
        <v>780.03572999999994</v>
      </c>
      <c r="C63" s="7">
        <f t="shared" si="0"/>
        <v>37.027009999999905</v>
      </c>
      <c r="D63">
        <f t="shared" si="1"/>
        <v>8.228333992877106</v>
      </c>
      <c r="E63">
        <f t="shared" si="2"/>
        <v>1.0548662934808264E-2</v>
      </c>
      <c r="F63" s="23">
        <f t="shared" si="3"/>
        <v>0.12877309833363648</v>
      </c>
      <c r="H63">
        <f t="shared" si="4"/>
        <v>-4.551756163128883</v>
      </c>
      <c r="I63">
        <f t="shared" si="5"/>
        <v>-2.0497033509962614</v>
      </c>
      <c r="J63">
        <f t="shared" si="6"/>
        <v>18.67356248595015</v>
      </c>
    </row>
    <row r="64" spans="1:10" x14ac:dyDescent="0.25">
      <c r="A64">
        <v>3.14663</v>
      </c>
      <c r="B64">
        <v>780.43934999999999</v>
      </c>
      <c r="C64" s="7">
        <f t="shared" si="0"/>
        <v>37.430629999999951</v>
      </c>
      <c r="D64">
        <f t="shared" si="1"/>
        <v>7.8056629300357958</v>
      </c>
      <c r="E64">
        <f t="shared" si="2"/>
        <v>1.0001626558214672E-2</v>
      </c>
      <c r="F64" s="23">
        <f t="shared" si="3"/>
        <v>0.12864261066674099</v>
      </c>
      <c r="H64">
        <f t="shared" si="4"/>
        <v>-4.6050075433936479</v>
      </c>
      <c r="I64">
        <f t="shared" si="5"/>
        <v>-2.050717179395305</v>
      </c>
      <c r="J64">
        <f t="shared" si="6"/>
        <v>18.672548657551108</v>
      </c>
    </row>
    <row r="65" spans="1:10" x14ac:dyDescent="0.25">
      <c r="A65">
        <v>3.1984300000000001</v>
      </c>
      <c r="B65">
        <v>780.84346000000005</v>
      </c>
      <c r="C65" s="7">
        <f t="shared" si="0"/>
        <v>37.834740000000011</v>
      </c>
      <c r="D65">
        <f t="shared" si="1"/>
        <v>8.0577659888004831</v>
      </c>
      <c r="E65">
        <f t="shared" si="2"/>
        <v>1.031931033756815E-2</v>
      </c>
      <c r="F65" s="23">
        <f t="shared" si="3"/>
        <v>0.12851216321198258</v>
      </c>
      <c r="H65">
        <f t="shared" si="4"/>
        <v>-4.5737383489168186</v>
      </c>
      <c r="I65">
        <f t="shared" si="5"/>
        <v>-2.0517317237802293</v>
      </c>
      <c r="J65">
        <f t="shared" si="6"/>
        <v>18.671534113166182</v>
      </c>
    </row>
    <row r="66" spans="1:10" x14ac:dyDescent="0.25">
      <c r="A66">
        <v>3.2484199999999999</v>
      </c>
      <c r="B66">
        <v>781.25954999999999</v>
      </c>
      <c r="C66" s="7">
        <f t="shared" si="0"/>
        <v>38.250829999999951</v>
      </c>
      <c r="D66">
        <f t="shared" si="1"/>
        <v>7.9759360958556371</v>
      </c>
      <c r="E66">
        <f t="shared" si="2"/>
        <v>1.0209073406981888E-2</v>
      </c>
      <c r="F66" s="23">
        <f t="shared" si="3"/>
        <v>0.1283780558376135</v>
      </c>
      <c r="H66">
        <f t="shared" si="4"/>
        <v>-4.5844784044026659</v>
      </c>
      <c r="I66">
        <f t="shared" si="5"/>
        <v>-2.052775807023631</v>
      </c>
      <c r="J66">
        <f t="shared" si="6"/>
        <v>18.670490029922782</v>
      </c>
    </row>
    <row r="67" spans="1:10" x14ac:dyDescent="0.25">
      <c r="A67">
        <v>3.2985799999999998</v>
      </c>
      <c r="B67">
        <v>781.64224999999999</v>
      </c>
      <c r="C67" s="7">
        <f t="shared" ref="C67:C100" si="7">B67-$B$2</f>
        <v>38.633529999999951</v>
      </c>
      <c r="D67">
        <f t="shared" si="1"/>
        <v>8.0743918441507603</v>
      </c>
      <c r="E67">
        <f t="shared" si="2"/>
        <v>1.03300350565118E-2</v>
      </c>
      <c r="F67" s="23">
        <f t="shared" si="3"/>
        <v>0.12825489545261826</v>
      </c>
      <c r="H67">
        <f t="shared" si="4"/>
        <v>-4.5726996021959607</v>
      </c>
      <c r="I67">
        <f t="shared" si="5"/>
        <v>-2.0537356244892457</v>
      </c>
      <c r="J67">
        <f t="shared" si="6"/>
        <v>18.669530212457165</v>
      </c>
    </row>
    <row r="68" spans="1:10" x14ac:dyDescent="0.25">
      <c r="A68">
        <v>3.3474900000000001</v>
      </c>
      <c r="B68">
        <v>782.05948000000001</v>
      </c>
      <c r="C68" s="7">
        <f t="shared" si="7"/>
        <v>39.050759999999968</v>
      </c>
      <c r="D68">
        <f t="shared" ref="D68:D100" si="8">(B69-B67)/(A69-A67)</f>
        <v>8.8303368464559018</v>
      </c>
      <c r="E68">
        <f t="shared" ref="E68:E100" si="9">(1/B68)*D68</f>
        <v>1.1291132033149066E-2</v>
      </c>
      <c r="F68" s="23">
        <f t="shared" ref="F68:F100" si="10">((0.002)/((0.0000008*B68*0.000000001)+(0.0000000245*0.000000001*B68^2)))*10^-9</f>
        <v>0.1281208244946786</v>
      </c>
      <c r="H68">
        <f t="shared" ref="H68:H100" si="11">LN(E68)</f>
        <v>-4.4837376371891109</v>
      </c>
      <c r="I68">
        <f t="shared" ref="I68:I100" si="12">LN((0.002)/((0.0000008*B68)+(0.0000000245*B68^2)))</f>
        <v>-2.0547815189303331</v>
      </c>
      <c r="J68">
        <f t="shared" ref="J68:J100" si="13">LN(F68*10^9)</f>
        <v>18.668484318016077</v>
      </c>
    </row>
    <row r="69" spans="1:10" x14ac:dyDescent="0.25">
      <c r="A69">
        <v>3.3953600000000002</v>
      </c>
      <c r="B69">
        <v>782.49684999999999</v>
      </c>
      <c r="C69" s="7">
        <f t="shared" si="7"/>
        <v>39.488129999999956</v>
      </c>
      <c r="D69">
        <f t="shared" si="8"/>
        <v>9.4543953776314744</v>
      </c>
      <c r="E69">
        <f t="shared" si="9"/>
        <v>1.2082343050494675E-2</v>
      </c>
      <c r="F69" s="23">
        <f t="shared" si="10"/>
        <v>0.12798050743128397</v>
      </c>
      <c r="H69">
        <f t="shared" si="11"/>
        <v>-4.4160101441498316</v>
      </c>
      <c r="I69">
        <f t="shared" si="12"/>
        <v>-2.0558773123522576</v>
      </c>
      <c r="J69">
        <f t="shared" si="13"/>
        <v>18.667388524594156</v>
      </c>
    </row>
    <row r="70" spans="1:10" x14ac:dyDescent="0.25">
      <c r="A70">
        <v>3.44441</v>
      </c>
      <c r="B70">
        <v>782.97580000000005</v>
      </c>
      <c r="C70" s="7">
        <f t="shared" si="7"/>
        <v>39.96708000000001</v>
      </c>
      <c r="D70">
        <f t="shared" si="8"/>
        <v>9.2856414440144732</v>
      </c>
      <c r="E70">
        <f t="shared" si="9"/>
        <v>1.185942329764786E-2</v>
      </c>
      <c r="F70" s="23">
        <f t="shared" si="10"/>
        <v>0.12782711496866928</v>
      </c>
      <c r="H70">
        <f t="shared" si="11"/>
        <v>-4.4346325124255346</v>
      </c>
      <c r="I70">
        <f t="shared" si="12"/>
        <v>-2.057076592338996</v>
      </c>
      <c r="J70">
        <f t="shared" si="13"/>
        <v>18.666189244607416</v>
      </c>
    </row>
    <row r="71" spans="1:10" x14ac:dyDescent="0.25">
      <c r="A71">
        <v>3.49342</v>
      </c>
      <c r="B71">
        <v>783.40740000000005</v>
      </c>
      <c r="C71" s="7">
        <f t="shared" si="7"/>
        <v>40.398680000000013</v>
      </c>
      <c r="D71">
        <f t="shared" si="8"/>
        <v>8.5865864845573423</v>
      </c>
      <c r="E71">
        <f t="shared" si="9"/>
        <v>1.0960563411268954E-2</v>
      </c>
      <c r="F71" s="23">
        <f t="shared" si="10"/>
        <v>0.12768912334351967</v>
      </c>
      <c r="H71">
        <f t="shared" si="11"/>
        <v>-4.5134515926458398</v>
      </c>
      <c r="I71">
        <f t="shared" si="12"/>
        <v>-2.0581566930752651</v>
      </c>
      <c r="J71">
        <f t="shared" si="13"/>
        <v>18.665109143871145</v>
      </c>
    </row>
    <row r="72" spans="1:10" x14ac:dyDescent="0.25">
      <c r="A72">
        <v>3.5425200000000001</v>
      </c>
      <c r="B72">
        <v>783.81822999999997</v>
      </c>
      <c r="C72" s="7">
        <f t="shared" si="7"/>
        <v>40.809509999999932</v>
      </c>
      <c r="D72">
        <f t="shared" si="8"/>
        <v>8.4000403469836105</v>
      </c>
      <c r="E72">
        <f t="shared" si="9"/>
        <v>1.0716821866957101E-2</v>
      </c>
      <c r="F72" s="23">
        <f t="shared" si="10"/>
        <v>0.12755797982537023</v>
      </c>
      <c r="H72">
        <f t="shared" si="11"/>
        <v>-4.5359406349292968</v>
      </c>
      <c r="I72">
        <f t="shared" si="12"/>
        <v>-2.0591842740198563</v>
      </c>
      <c r="J72">
        <f t="shared" si="13"/>
        <v>18.664081562926555</v>
      </c>
    </row>
    <row r="73" spans="1:10" x14ac:dyDescent="0.25">
      <c r="A73">
        <v>3.5925600000000002</v>
      </c>
      <c r="B73">
        <v>784.24018000000001</v>
      </c>
      <c r="C73" s="7">
        <f t="shared" si="7"/>
        <v>41.23145999999997</v>
      </c>
      <c r="D73">
        <f t="shared" si="8"/>
        <v>8.4963605543929202</v>
      </c>
      <c r="E73">
        <f t="shared" si="9"/>
        <v>1.0833875604783372E-2</v>
      </c>
      <c r="F73" s="23">
        <f t="shared" si="10"/>
        <v>0.1274234968562514</v>
      </c>
      <c r="H73">
        <f t="shared" si="11"/>
        <v>-4.5250774237411484</v>
      </c>
      <c r="I73">
        <f t="shared" si="12"/>
        <v>-2.0602391191273433</v>
      </c>
      <c r="J73">
        <f t="shared" si="13"/>
        <v>18.663026717819069</v>
      </c>
    </row>
    <row r="74" spans="1:10" x14ac:dyDescent="0.25">
      <c r="A74">
        <v>3.6428099999999999</v>
      </c>
      <c r="B74">
        <v>784.67033000000004</v>
      </c>
      <c r="C74" s="7">
        <f t="shared" si="7"/>
        <v>41.661609999999996</v>
      </c>
      <c r="D74">
        <f t="shared" si="8"/>
        <v>7.5014365064158408</v>
      </c>
      <c r="E74">
        <f t="shared" si="9"/>
        <v>9.5599849001756464E-3</v>
      </c>
      <c r="F74" s="23">
        <f t="shared" si="10"/>
        <v>0.12728661922885712</v>
      </c>
      <c r="H74">
        <f t="shared" si="11"/>
        <v>-4.6501691313996094</v>
      </c>
      <c r="I74">
        <f t="shared" si="12"/>
        <v>-2.0613138910498265</v>
      </c>
      <c r="J74">
        <f t="shared" si="13"/>
        <v>18.661951945896586</v>
      </c>
    </row>
    <row r="75" spans="1:10" x14ac:dyDescent="0.25">
      <c r="A75">
        <v>3.6969799999999999</v>
      </c>
      <c r="B75">
        <v>785.02347999999995</v>
      </c>
      <c r="C75" s="7">
        <f t="shared" si="7"/>
        <v>42.01475999999991</v>
      </c>
      <c r="D75">
        <f t="shared" si="8"/>
        <v>6.5362305237469469</v>
      </c>
      <c r="E75">
        <f t="shared" si="9"/>
        <v>8.3261592681876818E-3</v>
      </c>
      <c r="F75" s="23">
        <f t="shared" si="10"/>
        <v>0.12717440851789533</v>
      </c>
      <c r="H75">
        <f t="shared" si="11"/>
        <v>-4.7883530013762545</v>
      </c>
      <c r="I75">
        <f t="shared" si="12"/>
        <v>-2.0621958392147683</v>
      </c>
      <c r="J75">
        <f t="shared" si="13"/>
        <v>18.661069997731644</v>
      </c>
    </row>
    <row r="76" spans="1:10" x14ac:dyDescent="0.25">
      <c r="A76">
        <v>3.7493500000000002</v>
      </c>
      <c r="B76">
        <v>785.36670000000004</v>
      </c>
      <c r="C76" s="7">
        <f t="shared" si="7"/>
        <v>42.357979999999998</v>
      </c>
      <c r="D76">
        <f t="shared" si="8"/>
        <v>7.5281676220598621</v>
      </c>
      <c r="E76">
        <f t="shared" si="9"/>
        <v>9.5855447169581574E-3</v>
      </c>
      <c r="F76" s="23">
        <f t="shared" si="10"/>
        <v>0.12706549512874502</v>
      </c>
      <c r="H76">
        <f t="shared" si="11"/>
        <v>-4.647499073952388</v>
      </c>
      <c r="I76">
        <f t="shared" si="12"/>
        <v>-2.0630526157809217</v>
      </c>
      <c r="J76">
        <f t="shared" si="13"/>
        <v>18.660213221165488</v>
      </c>
    </row>
    <row r="77" spans="1:10" x14ac:dyDescent="0.25">
      <c r="A77">
        <v>3.7981600000000002</v>
      </c>
      <c r="B77">
        <v>785.78517999999997</v>
      </c>
      <c r="C77" s="7">
        <f t="shared" si="7"/>
        <v>42.776459999999929</v>
      </c>
      <c r="D77">
        <f t="shared" si="8"/>
        <v>8.2557717511847279</v>
      </c>
      <c r="E77">
        <f t="shared" si="9"/>
        <v>1.050639788241454E-2</v>
      </c>
      <c r="F77" s="23">
        <f t="shared" si="10"/>
        <v>0.12693288883403617</v>
      </c>
      <c r="H77">
        <f t="shared" si="11"/>
        <v>-4.5557708852452992</v>
      </c>
      <c r="I77">
        <f t="shared" si="12"/>
        <v>-2.0640967665718661</v>
      </c>
      <c r="J77">
        <f t="shared" si="13"/>
        <v>18.659169070374546</v>
      </c>
    </row>
    <row r="78" spans="1:10" x14ac:dyDescent="0.25">
      <c r="A78">
        <v>3.8485399999999998</v>
      </c>
      <c r="B78">
        <v>786.18559000000005</v>
      </c>
      <c r="C78" s="7">
        <f t="shared" si="7"/>
        <v>43.176870000000008</v>
      </c>
      <c r="D78">
        <f t="shared" si="8"/>
        <v>8.037160505931837</v>
      </c>
      <c r="E78">
        <f t="shared" si="9"/>
        <v>1.0222981199555992E-2</v>
      </c>
      <c r="F78" s="23">
        <f t="shared" si="10"/>
        <v>0.12680620275244237</v>
      </c>
      <c r="H78">
        <f t="shared" si="11"/>
        <v>-4.5831170342428953</v>
      </c>
      <c r="I78">
        <f t="shared" si="12"/>
        <v>-2.065095320569426</v>
      </c>
      <c r="J78">
        <f t="shared" si="13"/>
        <v>18.658170516376984</v>
      </c>
    </row>
    <row r="79" spans="1:10" x14ac:dyDescent="0.25">
      <c r="A79">
        <v>3.90015</v>
      </c>
      <c r="B79">
        <v>786.60488999999995</v>
      </c>
      <c r="C79" s="7">
        <f t="shared" si="7"/>
        <v>43.596169999999915</v>
      </c>
      <c r="D79">
        <f t="shared" si="8"/>
        <v>7.8944806775033598</v>
      </c>
      <c r="E79">
        <f t="shared" si="9"/>
        <v>1.0036144928495626E-2</v>
      </c>
      <c r="F79" s="23">
        <f t="shared" si="10"/>
        <v>0.12667374325884123</v>
      </c>
      <c r="H79">
        <f t="shared" si="11"/>
        <v>-4.6015622097197717</v>
      </c>
      <c r="I79">
        <f t="shared" si="12"/>
        <v>-2.0661404486574075</v>
      </c>
      <c r="J79">
        <f t="shared" si="13"/>
        <v>18.657125388289003</v>
      </c>
    </row>
    <row r="80" spans="1:10" x14ac:dyDescent="0.25">
      <c r="A80">
        <v>3.9512700000000001</v>
      </c>
      <c r="B80">
        <v>786.99658999999997</v>
      </c>
      <c r="C80" s="7">
        <f t="shared" si="7"/>
        <v>43.98786999999993</v>
      </c>
      <c r="D80">
        <f t="shared" si="8"/>
        <v>7.5826069730596579</v>
      </c>
      <c r="E80">
        <f t="shared" si="9"/>
        <v>9.6348663633468324E-3</v>
      </c>
      <c r="F80" s="23">
        <f t="shared" si="10"/>
        <v>0.1265501902189092</v>
      </c>
      <c r="H80">
        <f t="shared" si="11"/>
        <v>-4.6423668471292938</v>
      </c>
      <c r="I80">
        <f t="shared" si="12"/>
        <v>-2.0671162888794572</v>
      </c>
      <c r="J80">
        <f t="shared" si="13"/>
        <v>18.656149548066953</v>
      </c>
    </row>
    <row r="81" spans="1:10" x14ac:dyDescent="0.25">
      <c r="A81">
        <v>4.0011099999999997</v>
      </c>
      <c r="B81">
        <v>787.37043000000006</v>
      </c>
      <c r="C81" s="7">
        <f t="shared" si="7"/>
        <v>44.361710000000016</v>
      </c>
      <c r="D81">
        <f t="shared" si="8"/>
        <v>7.6082653061230312</v>
      </c>
      <c r="E81">
        <f t="shared" si="9"/>
        <v>9.6628791433315975E-3</v>
      </c>
      <c r="F81" s="23">
        <f t="shared" si="10"/>
        <v>0.12643243925266751</v>
      </c>
      <c r="H81">
        <f t="shared" si="11"/>
        <v>-4.6394636272012475</v>
      </c>
      <c r="I81">
        <f t="shared" si="12"/>
        <v>-2.068047190538524</v>
      </c>
      <c r="J81">
        <f t="shared" si="13"/>
        <v>18.655218646407889</v>
      </c>
    </row>
    <row r="82" spans="1:10" x14ac:dyDescent="0.25">
      <c r="A82">
        <v>4.0492699999999999</v>
      </c>
      <c r="B82">
        <v>787.74220000000003</v>
      </c>
      <c r="C82" s="7">
        <f t="shared" si="7"/>
        <v>44.733479999999986</v>
      </c>
      <c r="D82">
        <f t="shared" si="8"/>
        <v>7.082849552296441</v>
      </c>
      <c r="E82">
        <f t="shared" si="9"/>
        <v>8.9913293362935756E-3</v>
      </c>
      <c r="F82" s="23">
        <f t="shared" si="10"/>
        <v>0.12631550321862969</v>
      </c>
      <c r="H82">
        <f t="shared" si="11"/>
        <v>-4.7114945730992872</v>
      </c>
      <c r="I82">
        <f t="shared" si="12"/>
        <v>-2.0689725080009569</v>
      </c>
      <c r="J82">
        <f t="shared" si="13"/>
        <v>18.654293328945453</v>
      </c>
    </row>
    <row r="83" spans="1:10" x14ac:dyDescent="0.25">
      <c r="A83">
        <v>4.1027399999999998</v>
      </c>
      <c r="B83">
        <v>788.09025999999994</v>
      </c>
      <c r="C83" s="7">
        <f t="shared" si="7"/>
        <v>45.081539999999904</v>
      </c>
      <c r="D83">
        <f t="shared" si="8"/>
        <v>6.1753632459101251</v>
      </c>
      <c r="E83">
        <f t="shared" si="9"/>
        <v>7.835857844392247E-3</v>
      </c>
      <c r="F83" s="23">
        <f t="shared" si="10"/>
        <v>0.12620617189375241</v>
      </c>
      <c r="H83">
        <f t="shared" si="11"/>
        <v>-4.8490449204130144</v>
      </c>
      <c r="I83">
        <f t="shared" si="12"/>
        <v>-2.0698384244151424</v>
      </c>
      <c r="J83">
        <f t="shared" si="13"/>
        <v>18.653427412531268</v>
      </c>
    </row>
    <row r="84" spans="1:10" x14ac:dyDescent="0.25">
      <c r="A84">
        <v>4.1586999999999996</v>
      </c>
      <c r="B84">
        <v>788.41796999999997</v>
      </c>
      <c r="C84" s="7">
        <f t="shared" si="7"/>
        <v>45.409249999999929</v>
      </c>
      <c r="D84">
        <f t="shared" si="8"/>
        <v>6.0919433909915144</v>
      </c>
      <c r="E84">
        <f t="shared" si="9"/>
        <v>7.7267941914001713E-3</v>
      </c>
      <c r="F84" s="23">
        <f t="shared" si="10"/>
        <v>0.12610336254202692</v>
      </c>
      <c r="H84">
        <f t="shared" si="11"/>
        <v>-4.8630612253795622</v>
      </c>
      <c r="I84">
        <f t="shared" si="12"/>
        <v>-2.0706533706885391</v>
      </c>
      <c r="J84">
        <f t="shared" si="13"/>
        <v>18.652612466257871</v>
      </c>
    </row>
    <row r="85" spans="1:10" x14ac:dyDescent="0.25">
      <c r="A85">
        <v>4.2108499999999998</v>
      </c>
      <c r="B85">
        <v>788.74886000000004</v>
      </c>
      <c r="C85" s="7">
        <f t="shared" si="7"/>
        <v>45.740139999999997</v>
      </c>
      <c r="D85">
        <f t="shared" si="8"/>
        <v>6.4567211806948848</v>
      </c>
      <c r="E85">
        <f t="shared" si="9"/>
        <v>8.1860291762512142E-3</v>
      </c>
      <c r="F85" s="23">
        <f t="shared" si="10"/>
        <v>0.12599968298334469</v>
      </c>
      <c r="H85">
        <f t="shared" si="11"/>
        <v>-4.8053263367537022</v>
      </c>
      <c r="I85">
        <f t="shared" si="12"/>
        <v>-2.0714758880390249</v>
      </c>
      <c r="J85">
        <f t="shared" si="13"/>
        <v>18.651789948907386</v>
      </c>
    </row>
    <row r="86" spans="1:10" x14ac:dyDescent="0.25">
      <c r="A86">
        <v>4.2589800000000002</v>
      </c>
      <c r="B86">
        <v>789.06545000000006</v>
      </c>
      <c r="C86" s="7">
        <f t="shared" si="7"/>
        <v>46.056730000000016</v>
      </c>
      <c r="D86">
        <f t="shared" si="8"/>
        <v>5.9220937309798733</v>
      </c>
      <c r="E86">
        <f t="shared" si="9"/>
        <v>7.5051996396241563E-3</v>
      </c>
      <c r="F86" s="23">
        <f t="shared" si="10"/>
        <v>0.12590060378657736</v>
      </c>
      <c r="H86">
        <f t="shared" si="11"/>
        <v>-4.8921592133678766</v>
      </c>
      <c r="I86">
        <f t="shared" si="12"/>
        <v>-2.0722625421802108</v>
      </c>
      <c r="J86">
        <f t="shared" si="13"/>
        <v>18.651003294766202</v>
      </c>
    </row>
    <row r="87" spans="1:10" x14ac:dyDescent="0.25">
      <c r="A87">
        <v>4.3094299999999999</v>
      </c>
      <c r="B87">
        <v>789.33266000000003</v>
      </c>
      <c r="C87" s="7">
        <f t="shared" si="7"/>
        <v>46.323939999999993</v>
      </c>
      <c r="D87">
        <f t="shared" si="8"/>
        <v>5.5056872951606186</v>
      </c>
      <c r="E87">
        <f t="shared" si="9"/>
        <v>6.9751165435883757E-3</v>
      </c>
      <c r="F87" s="23">
        <f t="shared" si="10"/>
        <v>0.12581706935752962</v>
      </c>
      <c r="H87">
        <f t="shared" si="11"/>
        <v>-4.9654062426561074</v>
      </c>
      <c r="I87">
        <f t="shared" si="12"/>
        <v>-2.0729262574535237</v>
      </c>
      <c r="J87">
        <f t="shared" si="13"/>
        <v>18.650339579492886</v>
      </c>
    </row>
    <row r="88" spans="1:10" x14ac:dyDescent="0.25">
      <c r="A88">
        <v>4.3627200000000004</v>
      </c>
      <c r="B88">
        <v>789.63661000000002</v>
      </c>
      <c r="C88" s="7">
        <f t="shared" si="7"/>
        <v>46.627889999999979</v>
      </c>
      <c r="D88">
        <f t="shared" si="8"/>
        <v>5.7069236821402063</v>
      </c>
      <c r="E88">
        <f t="shared" si="9"/>
        <v>7.2272784846439762E-3</v>
      </c>
      <c r="F88" s="23">
        <f t="shared" si="10"/>
        <v>0.12572215041772525</v>
      </c>
      <c r="H88">
        <f t="shared" si="11"/>
        <v>-4.9298927335031335</v>
      </c>
      <c r="I88">
        <f t="shared" si="12"/>
        <v>-2.0736809623810055</v>
      </c>
      <c r="J88">
        <f t="shared" si="13"/>
        <v>18.649584874565406</v>
      </c>
    </row>
    <row r="89" spans="1:10" x14ac:dyDescent="0.25">
      <c r="A89">
        <v>4.4111099999999999</v>
      </c>
      <c r="B89">
        <v>789.91294000000005</v>
      </c>
      <c r="C89" s="7">
        <f t="shared" si="7"/>
        <v>46.904220000000009</v>
      </c>
      <c r="D89">
        <f t="shared" si="8"/>
        <v>6.1977977161503457</v>
      </c>
      <c r="E89">
        <f t="shared" si="9"/>
        <v>7.8461782334523413E-3</v>
      </c>
      <c r="F89" s="23">
        <f t="shared" si="10"/>
        <v>0.12563594997929484</v>
      </c>
      <c r="H89">
        <f t="shared" si="11"/>
        <v>-4.847728714979131</v>
      </c>
      <c r="I89">
        <f t="shared" si="12"/>
        <v>-2.0743668399530715</v>
      </c>
      <c r="J89">
        <f t="shared" si="13"/>
        <v>18.648898996993339</v>
      </c>
    </row>
    <row r="90" spans="1:10" x14ac:dyDescent="0.25">
      <c r="A90">
        <v>4.4607999999999999</v>
      </c>
      <c r="B90">
        <v>790.24449000000004</v>
      </c>
      <c r="C90" s="7">
        <f t="shared" si="7"/>
        <v>47.235770000000002</v>
      </c>
      <c r="D90">
        <f t="shared" si="8"/>
        <v>6.260568260567223</v>
      </c>
      <c r="E90">
        <f t="shared" si="9"/>
        <v>7.9223181430435833E-3</v>
      </c>
      <c r="F90" s="23">
        <f t="shared" si="10"/>
        <v>0.12553264076616283</v>
      </c>
      <c r="H90">
        <f t="shared" si="11"/>
        <v>-4.8380714211538418</v>
      </c>
      <c r="I90">
        <f t="shared" si="12"/>
        <v>-2.0751894684405854</v>
      </c>
      <c r="J90">
        <f t="shared" si="13"/>
        <v>18.648076368505826</v>
      </c>
    </row>
    <row r="91" spans="1:10" x14ac:dyDescent="0.25">
      <c r="A91">
        <v>4.5121200000000004</v>
      </c>
      <c r="B91">
        <v>790.54531999999995</v>
      </c>
      <c r="C91" s="7">
        <f t="shared" si="7"/>
        <v>47.536599999999908</v>
      </c>
      <c r="D91">
        <f t="shared" si="8"/>
        <v>5.7170200235570476</v>
      </c>
      <c r="E91">
        <f t="shared" si="9"/>
        <v>7.2317422909505659E-3</v>
      </c>
      <c r="F91" s="23">
        <f t="shared" si="10"/>
        <v>0.12543901397883617</v>
      </c>
      <c r="H91">
        <f t="shared" si="11"/>
        <v>-4.9292752910749522</v>
      </c>
      <c r="I91">
        <f t="shared" si="12"/>
        <v>-2.0759355829112827</v>
      </c>
      <c r="J91">
        <f t="shared" si="13"/>
        <v>18.647330254035129</v>
      </c>
    </row>
    <row r="92" spans="1:10" x14ac:dyDescent="0.25">
      <c r="A92">
        <v>4.5626800000000003</v>
      </c>
      <c r="B92">
        <v>790.82694000000004</v>
      </c>
      <c r="C92" s="7">
        <f t="shared" si="7"/>
        <v>47.818219999999997</v>
      </c>
      <c r="D92">
        <f t="shared" si="8"/>
        <v>5.5734055354996928</v>
      </c>
      <c r="E92">
        <f t="shared" si="9"/>
        <v>7.0475666085675999E-3</v>
      </c>
      <c r="F92" s="23">
        <f t="shared" si="10"/>
        <v>0.12535146079219334</v>
      </c>
      <c r="H92">
        <f t="shared" si="11"/>
        <v>-4.9550728836453457</v>
      </c>
      <c r="I92">
        <f t="shared" si="12"/>
        <v>-2.0766338007385721</v>
      </c>
      <c r="J92">
        <f t="shared" si="13"/>
        <v>18.646632036207841</v>
      </c>
    </row>
    <row r="93" spans="1:10" x14ac:dyDescent="0.25">
      <c r="A93">
        <v>4.6118399999999999</v>
      </c>
      <c r="B93">
        <v>791.10109999999997</v>
      </c>
      <c r="C93" s="7">
        <f t="shared" si="7"/>
        <v>48.092379999999935</v>
      </c>
      <c r="D93">
        <f t="shared" si="8"/>
        <v>5.7351902311021439</v>
      </c>
      <c r="E93">
        <f t="shared" si="9"/>
        <v>7.249629953873335E-3</v>
      </c>
      <c r="F93" s="23">
        <f t="shared" si="10"/>
        <v>0.12526631489114717</v>
      </c>
      <c r="H93">
        <f t="shared" si="11"/>
        <v>-4.9268048522632393</v>
      </c>
      <c r="I93">
        <f t="shared" si="12"/>
        <v>-2.0773132888881256</v>
      </c>
      <c r="J93">
        <f t="shared" si="13"/>
        <v>18.645952548058286</v>
      </c>
    </row>
    <row r="94" spans="1:10" x14ac:dyDescent="0.25">
      <c r="A94">
        <v>4.6617699999999997</v>
      </c>
      <c r="B94">
        <v>791.39523999999994</v>
      </c>
      <c r="C94" s="7">
        <f t="shared" si="7"/>
        <v>48.386519999999905</v>
      </c>
      <c r="D94">
        <f t="shared" si="8"/>
        <v>5.6413639131323929</v>
      </c>
      <c r="E94">
        <f t="shared" si="9"/>
        <v>7.1283773619012338E-3</v>
      </c>
      <c r="F94" s="23">
        <f t="shared" si="10"/>
        <v>0.12517506024444</v>
      </c>
      <c r="H94">
        <f t="shared" si="11"/>
        <v>-4.9436716494319413</v>
      </c>
      <c r="I94">
        <f t="shared" si="12"/>
        <v>-2.0780420394845187</v>
      </c>
      <c r="J94">
        <f t="shared" si="13"/>
        <v>18.645223797461892</v>
      </c>
    </row>
    <row r="95" spans="1:10" x14ac:dyDescent="0.25">
      <c r="A95">
        <v>4.7103799999999998</v>
      </c>
      <c r="B95">
        <v>791.65700000000004</v>
      </c>
      <c r="C95" s="7">
        <f t="shared" si="7"/>
        <v>48.64828</v>
      </c>
      <c r="D95">
        <f t="shared" si="8"/>
        <v>5.5484686141725534</v>
      </c>
      <c r="E95">
        <f t="shared" si="9"/>
        <v>7.0086775133328619E-3</v>
      </c>
      <c r="F95" s="23">
        <f t="shared" si="10"/>
        <v>0.12509393508113434</v>
      </c>
      <c r="H95">
        <f t="shared" si="11"/>
        <v>-4.9606062528901482</v>
      </c>
      <c r="I95">
        <f t="shared" si="12"/>
        <v>-2.0786903432509645</v>
      </c>
      <c r="J95">
        <f t="shared" si="13"/>
        <v>18.644575493695445</v>
      </c>
    </row>
    <row r="96" spans="1:10" x14ac:dyDescent="0.25">
      <c r="A96">
        <v>4.7606999999999999</v>
      </c>
      <c r="B96">
        <v>791.94415000000004</v>
      </c>
      <c r="C96" s="7">
        <f t="shared" si="7"/>
        <v>48.935429999999997</v>
      </c>
      <c r="D96">
        <f t="shared" si="8"/>
        <v>4.014091398374763</v>
      </c>
      <c r="E96">
        <f t="shared" si="9"/>
        <v>5.0686546499204054E-3</v>
      </c>
      <c r="F96" s="23">
        <f t="shared" si="10"/>
        <v>0.12500503168987137</v>
      </c>
      <c r="H96">
        <f t="shared" si="11"/>
        <v>-5.2846798516372093</v>
      </c>
      <c r="I96">
        <f t="shared" si="12"/>
        <v>-2.0794012889710163</v>
      </c>
      <c r="J96">
        <f t="shared" si="13"/>
        <v>18.643864547975394</v>
      </c>
    </row>
    <row r="97" spans="1:10" x14ac:dyDescent="0.25">
      <c r="A97">
        <v>4.81257</v>
      </c>
      <c r="B97">
        <v>792.06719999999996</v>
      </c>
      <c r="C97" s="7">
        <f t="shared" si="7"/>
        <v>49.058479999999918</v>
      </c>
      <c r="D97">
        <f t="shared" si="8"/>
        <v>3.1095332671301059</v>
      </c>
      <c r="E97">
        <f t="shared" si="9"/>
        <v>3.9258452655659849E-3</v>
      </c>
      <c r="F97" s="23">
        <f t="shared" si="10"/>
        <v>0.12496696366914145</v>
      </c>
      <c r="H97">
        <f t="shared" si="11"/>
        <v>-5.5401735966488435</v>
      </c>
      <c r="I97">
        <f t="shared" si="12"/>
        <v>-2.0797058672576321</v>
      </c>
      <c r="J97">
        <f t="shared" si="13"/>
        <v>18.643559969688781</v>
      </c>
    </row>
    <row r="98" spans="1:10" x14ac:dyDescent="0.25">
      <c r="A98">
        <v>4.8613999999999997</v>
      </c>
      <c r="B98">
        <v>792.25728000000004</v>
      </c>
      <c r="C98" s="7">
        <f t="shared" si="7"/>
        <v>49.248559999999998</v>
      </c>
      <c r="D98">
        <f t="shared" si="8"/>
        <v>5.850978372811487</v>
      </c>
      <c r="E98">
        <f t="shared" si="9"/>
        <v>7.3851998845772511E-3</v>
      </c>
      <c r="F98" s="23">
        <f t="shared" si="10"/>
        <v>0.12490819272840718</v>
      </c>
      <c r="H98">
        <f t="shared" si="11"/>
        <v>-4.9082772970716126</v>
      </c>
      <c r="I98">
        <f t="shared" si="12"/>
        <v>-2.0801762696991175</v>
      </c>
      <c r="J98">
        <f t="shared" si="13"/>
        <v>18.643089567247294</v>
      </c>
    </row>
    <row r="99" spans="1:10" x14ac:dyDescent="0.25">
      <c r="A99">
        <v>4.9096700000000002</v>
      </c>
      <c r="B99">
        <v>792.63532999999995</v>
      </c>
      <c r="C99" s="7">
        <f t="shared" si="7"/>
        <v>49.626609999999914</v>
      </c>
      <c r="D99">
        <f t="shared" si="8"/>
        <v>11.396757767846964</v>
      </c>
      <c r="E99">
        <f t="shared" si="9"/>
        <v>1.4378311610014865E-2</v>
      </c>
      <c r="F99" s="23">
        <f t="shared" si="10"/>
        <v>0.12479142641829122</v>
      </c>
      <c r="H99">
        <f t="shared" si="11"/>
        <v>-4.2420343459598788</v>
      </c>
      <c r="I99">
        <f t="shared" si="12"/>
        <v>-2.0811115239780489</v>
      </c>
      <c r="J99">
        <f t="shared" si="13"/>
        <v>18.642154312968362</v>
      </c>
    </row>
    <row r="100" spans="1:10" x14ac:dyDescent="0.25">
      <c r="A100">
        <v>4.95763</v>
      </c>
      <c r="B100">
        <v>793.35398999999995</v>
      </c>
      <c r="C100" s="7">
        <f t="shared" si="7"/>
        <v>50.345269999999914</v>
      </c>
      <c r="D100">
        <f t="shared" si="8"/>
        <v>161.44370802925653</v>
      </c>
      <c r="E100">
        <f t="shared" si="9"/>
        <v>0.20349517373607276</v>
      </c>
      <c r="F100" s="23">
        <f t="shared" si="10"/>
        <v>0.12456990875352761</v>
      </c>
      <c r="H100">
        <f t="shared" si="11"/>
        <v>-1.5921129906653777</v>
      </c>
      <c r="I100">
        <f t="shared" si="12"/>
        <v>-2.082888204575954</v>
      </c>
      <c r="J100">
        <f t="shared" si="13"/>
        <v>18.640377632370456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396C3-1396-4E6F-B6C2-8462ABC9B131}">
  <dimension ref="A1:J99"/>
  <sheetViews>
    <sheetView workbookViewId="0">
      <pane ySplit="1" topLeftCell="A2" activePane="bottomLeft" state="frozen"/>
      <selection pane="bottomLeft" activeCell="M15" sqref="M15"/>
    </sheetView>
  </sheetViews>
  <sheetFormatPr defaultRowHeight="15" x14ac:dyDescent="0.25"/>
  <cols>
    <col min="2" max="2" width="14.85546875" customWidth="1"/>
    <col min="3" max="3" width="20.85546875" style="7" bestFit="1" customWidth="1"/>
    <col min="5" max="5" width="17.140625" customWidth="1"/>
    <col min="6" max="6" width="18.7109375" style="23" bestFit="1" customWidth="1"/>
    <col min="8" max="8" width="15.28515625" customWidth="1"/>
    <col min="9" max="9" width="16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1942.43013</v>
      </c>
      <c r="C2" s="7">
        <f>B2-$B$2</f>
        <v>0</v>
      </c>
    </row>
    <row r="3" spans="1:10" x14ac:dyDescent="0.25">
      <c r="A3">
        <v>5.2269999999999997E-2</v>
      </c>
      <c r="B3">
        <v>1946.07275</v>
      </c>
      <c r="C3" s="7">
        <f t="shared" ref="C3:C66" si="0">B3-$B$2</f>
        <v>3.642620000000079</v>
      </c>
      <c r="D3">
        <f>(B4-B2)/(A4-A2)</f>
        <v>61.85816307641354</v>
      </c>
      <c r="E3">
        <f>(1/B3)*D3</f>
        <v>3.178615140488121E-2</v>
      </c>
      <c r="F3" s="23">
        <f>((0.0125)/((0.0000008*B3*0.000000001)+(0.0000000245*0.000000001*B3^2)))*10^-9</f>
        <v>0.13249492336008103</v>
      </c>
      <c r="H3">
        <f>LN(E3)</f>
        <v>-3.4487245744620356</v>
      </c>
      <c r="I3">
        <f>LN((0.0125)/((0.0000008*B3)+(0.0000000245*B3^2)))</f>
        <v>-2.0212109485534095</v>
      </c>
      <c r="J3">
        <f>LN(F3*10^9)</f>
        <v>18.702054888393</v>
      </c>
    </row>
    <row r="4" spans="1:10" x14ac:dyDescent="0.25">
      <c r="A4">
        <v>0.10264</v>
      </c>
      <c r="B4">
        <v>1948.77919</v>
      </c>
      <c r="C4" s="7">
        <f t="shared" si="0"/>
        <v>6.3490600000000086</v>
      </c>
      <c r="D4">
        <f t="shared" ref="D4:D67" si="1">(B5-B3)/(A5-A3)</f>
        <v>54.620306822768541</v>
      </c>
      <c r="E4">
        <f t="shared" ref="E4:E67" si="2">(1/B4)*D4</f>
        <v>2.80279608398161E-2</v>
      </c>
      <c r="F4" s="23">
        <f t="shared" ref="F4:F67" si="3">((0.0125)/((0.0000008*B4*0.000000001)+(0.0000000245*0.000000001*B4^2)))*10^-9</f>
        <v>0.1321301924859051</v>
      </c>
      <c r="H4">
        <f t="shared" ref="H4:H67" si="4">LN(E4)</f>
        <v>-3.5745526656556414</v>
      </c>
      <c r="I4">
        <f t="shared" ref="I4:I67" si="5">LN((0.0125)/((0.0000008*B4)+(0.0000000245*B4^2)))</f>
        <v>-2.0239675357652382</v>
      </c>
      <c r="J4">
        <f t="shared" ref="J4:J67" si="6">LN(F4*10^9)</f>
        <v>18.699298301181173</v>
      </c>
    </row>
    <row r="5" spans="1:10" x14ac:dyDescent="0.25">
      <c r="A5">
        <v>0.15135000000000001</v>
      </c>
      <c r="B5">
        <v>1951.4845299999999</v>
      </c>
      <c r="C5" s="7">
        <f t="shared" si="0"/>
        <v>9.0543999999999869</v>
      </c>
      <c r="D5">
        <f t="shared" si="1"/>
        <v>52.769230769230177</v>
      </c>
      <c r="E5">
        <f t="shared" si="2"/>
        <v>2.7040558076691586E-2</v>
      </c>
      <c r="F5" s="23">
        <f t="shared" si="3"/>
        <v>0.13176711294266288</v>
      </c>
      <c r="H5">
        <f t="shared" si="4"/>
        <v>-3.6104173890894518</v>
      </c>
      <c r="I5">
        <f t="shared" si="5"/>
        <v>-2.0267192104876992</v>
      </c>
      <c r="J5">
        <f t="shared" si="6"/>
        <v>18.696546626458712</v>
      </c>
    </row>
    <row r="6" spans="1:10" x14ac:dyDescent="0.25">
      <c r="A6">
        <v>0.20027</v>
      </c>
      <c r="B6">
        <v>1953.9310499999999</v>
      </c>
      <c r="C6" s="7">
        <f t="shared" si="0"/>
        <v>11.500919999999951</v>
      </c>
      <c r="D6">
        <f t="shared" si="1"/>
        <v>45.359667558273784</v>
      </c>
      <c r="E6">
        <f t="shared" si="2"/>
        <v>2.3214569192845258E-2</v>
      </c>
      <c r="F6" s="23">
        <f t="shared" si="3"/>
        <v>0.13144005636297573</v>
      </c>
      <c r="H6">
        <f t="shared" si="4"/>
        <v>-3.762975214958113</v>
      </c>
      <c r="I6">
        <f t="shared" si="5"/>
        <v>-2.0292043764417755</v>
      </c>
      <c r="J6">
        <f t="shared" si="6"/>
        <v>18.694061460504635</v>
      </c>
    </row>
    <row r="7" spans="1:10" x14ac:dyDescent="0.25">
      <c r="A7">
        <v>0.25602999999999998</v>
      </c>
      <c r="B7">
        <v>1956.23278</v>
      </c>
      <c r="C7" s="7">
        <f t="shared" si="0"/>
        <v>13.802650000000085</v>
      </c>
      <c r="D7">
        <f t="shared" si="1"/>
        <v>42.110954924562762</v>
      </c>
      <c r="E7">
        <f t="shared" si="2"/>
        <v>2.152655622331549E-2</v>
      </c>
      <c r="F7" s="23">
        <f t="shared" si="3"/>
        <v>0.13113346611601118</v>
      </c>
      <c r="H7">
        <f t="shared" si="4"/>
        <v>-3.8384679328698774</v>
      </c>
      <c r="I7">
        <f t="shared" si="5"/>
        <v>-2.0315396491181863</v>
      </c>
      <c r="J7">
        <f t="shared" si="6"/>
        <v>18.691726187828223</v>
      </c>
    </row>
    <row r="8" spans="1:10" x14ac:dyDescent="0.25">
      <c r="A8">
        <v>0.30697999999999998</v>
      </c>
      <c r="B8">
        <v>1958.42471</v>
      </c>
      <c r="C8" s="7">
        <f t="shared" si="0"/>
        <v>15.994580000000042</v>
      </c>
      <c r="D8">
        <f t="shared" si="1"/>
        <v>43.883637091928307</v>
      </c>
      <c r="E8">
        <f t="shared" si="2"/>
        <v>2.2407620199976084E-2</v>
      </c>
      <c r="F8" s="23">
        <f t="shared" si="3"/>
        <v>0.13084249732278963</v>
      </c>
      <c r="H8">
        <f t="shared" si="4"/>
        <v>-3.7983541904728582</v>
      </c>
      <c r="I8">
        <f t="shared" si="5"/>
        <v>-2.0337609896491831</v>
      </c>
      <c r="J8">
        <f t="shared" si="6"/>
        <v>18.689504847297229</v>
      </c>
    </row>
    <row r="9" spans="1:10" x14ac:dyDescent="0.25">
      <c r="A9">
        <v>0.35588999999999998</v>
      </c>
      <c r="B9">
        <v>1960.615</v>
      </c>
      <c r="C9" s="7">
        <f t="shared" si="0"/>
        <v>18.184870000000046</v>
      </c>
      <c r="D9">
        <f t="shared" si="1"/>
        <v>45.181056503524047</v>
      </c>
      <c r="E9">
        <f t="shared" si="2"/>
        <v>2.3044328694580039E-2</v>
      </c>
      <c r="F9" s="23">
        <f t="shared" si="3"/>
        <v>0.13055271253158729</v>
      </c>
      <c r="H9">
        <f t="shared" si="4"/>
        <v>-3.770335583432264</v>
      </c>
      <c r="I9">
        <f t="shared" si="5"/>
        <v>-2.0359782063310052</v>
      </c>
      <c r="J9">
        <f t="shared" si="6"/>
        <v>18.687287630615405</v>
      </c>
    </row>
    <row r="10" spans="1:10" x14ac:dyDescent="0.25">
      <c r="A10">
        <v>0.40484999999999999</v>
      </c>
      <c r="B10">
        <v>1962.8465799999999</v>
      </c>
      <c r="C10" s="7">
        <f t="shared" si="0"/>
        <v>20.416449999999941</v>
      </c>
      <c r="D10">
        <f t="shared" si="1"/>
        <v>44.392316999394986</v>
      </c>
      <c r="E10">
        <f t="shared" si="2"/>
        <v>2.2616294850408017E-2</v>
      </c>
      <c r="F10" s="23">
        <f t="shared" si="3"/>
        <v>0.1302584538947445</v>
      </c>
      <c r="H10">
        <f t="shared" si="4"/>
        <v>-3.7890846214275116</v>
      </c>
      <c r="I10">
        <f t="shared" si="5"/>
        <v>-2.0382346953129158</v>
      </c>
      <c r="J10">
        <f t="shared" si="6"/>
        <v>18.685031141633495</v>
      </c>
    </row>
    <row r="11" spans="1:10" x14ac:dyDescent="0.25">
      <c r="A11">
        <v>0.45506999999999997</v>
      </c>
      <c r="B11">
        <v>1965.01783</v>
      </c>
      <c r="C11" s="7">
        <f t="shared" si="0"/>
        <v>22.587700000000041</v>
      </c>
      <c r="D11">
        <f t="shared" si="1"/>
        <v>41.443984201907895</v>
      </c>
      <c r="E11">
        <f t="shared" si="2"/>
        <v>2.1090894733463001E-2</v>
      </c>
      <c r="F11" s="23">
        <f t="shared" si="3"/>
        <v>0.12997310430852529</v>
      </c>
      <c r="H11">
        <f t="shared" si="4"/>
        <v>-3.8589138608554077</v>
      </c>
      <c r="I11">
        <f t="shared" si="5"/>
        <v>-2.0404277398656503</v>
      </c>
      <c r="J11">
        <f t="shared" si="6"/>
        <v>18.682838097080761</v>
      </c>
    </row>
    <row r="12" spans="1:10" x14ac:dyDescent="0.25">
      <c r="A12">
        <v>0.50866</v>
      </c>
      <c r="B12">
        <v>1967.14888</v>
      </c>
      <c r="C12" s="7">
        <f t="shared" si="0"/>
        <v>24.71875</v>
      </c>
      <c r="D12">
        <f t="shared" si="1"/>
        <v>43.444313029765702</v>
      </c>
      <c r="E12">
        <f t="shared" si="2"/>
        <v>2.2084913588119318E-2</v>
      </c>
      <c r="F12" s="23">
        <f t="shared" si="3"/>
        <v>0.12969394869453454</v>
      </c>
      <c r="H12">
        <f t="shared" si="4"/>
        <v>-3.8128605466368275</v>
      </c>
      <c r="I12">
        <f t="shared" si="5"/>
        <v>-2.0425778449198404</v>
      </c>
      <c r="J12">
        <f t="shared" si="6"/>
        <v>18.68068799202657</v>
      </c>
    </row>
    <row r="13" spans="1:10" x14ac:dyDescent="0.25">
      <c r="A13">
        <v>0.55652999999999997</v>
      </c>
      <c r="B13">
        <v>1969.42569</v>
      </c>
      <c r="C13" s="7">
        <f t="shared" si="0"/>
        <v>26.995560000000069</v>
      </c>
      <c r="D13">
        <f t="shared" si="1"/>
        <v>46.164978292331192</v>
      </c>
      <c r="E13">
        <f t="shared" si="2"/>
        <v>2.3440832790360924E-2</v>
      </c>
      <c r="F13" s="23">
        <f t="shared" si="3"/>
        <v>0.12939669192468287</v>
      </c>
      <c r="H13">
        <f t="shared" si="4"/>
        <v>-3.7532757863054353</v>
      </c>
      <c r="I13">
        <f t="shared" si="5"/>
        <v>-2.0448724619663636</v>
      </c>
      <c r="J13">
        <f t="shared" si="6"/>
        <v>18.678393374980047</v>
      </c>
    </row>
    <row r="14" spans="1:10" x14ac:dyDescent="0.25">
      <c r="A14">
        <v>0.60540000000000005</v>
      </c>
      <c r="B14">
        <v>1971.6148800000001</v>
      </c>
      <c r="C14" s="7">
        <f t="shared" si="0"/>
        <v>29.184750000000122</v>
      </c>
      <c r="D14">
        <f t="shared" si="1"/>
        <v>44.537356618787022</v>
      </c>
      <c r="E14">
        <f t="shared" si="2"/>
        <v>2.2589277992661031E-2</v>
      </c>
      <c r="F14" s="23">
        <f t="shared" si="3"/>
        <v>0.12911183738674012</v>
      </c>
      <c r="H14">
        <f t="shared" si="4"/>
        <v>-3.7902799103825875</v>
      </c>
      <c r="I14">
        <f t="shared" si="5"/>
        <v>-2.0470762937238178</v>
      </c>
      <c r="J14">
        <f t="shared" si="6"/>
        <v>18.676189543222595</v>
      </c>
    </row>
    <row r="15" spans="1:10" x14ac:dyDescent="0.25">
      <c r="A15">
        <v>0.65329999999999999</v>
      </c>
      <c r="B15">
        <v>1973.7355700000001</v>
      </c>
      <c r="C15" s="7">
        <f t="shared" si="0"/>
        <v>31.30544000000009</v>
      </c>
      <c r="D15">
        <f t="shared" si="1"/>
        <v>44.342132721201509</v>
      </c>
      <c r="E15">
        <f t="shared" si="2"/>
        <v>2.2466095962997468E-2</v>
      </c>
      <c r="F15" s="23">
        <f t="shared" si="3"/>
        <v>0.12883679198672937</v>
      </c>
      <c r="H15">
        <f t="shared" si="4"/>
        <v>-3.7957479522950965</v>
      </c>
      <c r="I15">
        <f t="shared" si="5"/>
        <v>-2.0492088540317885</v>
      </c>
      <c r="J15">
        <f t="shared" si="6"/>
        <v>18.674056982914621</v>
      </c>
    </row>
    <row r="16" spans="1:10" x14ac:dyDescent="0.25">
      <c r="A16">
        <v>0.70123999999999997</v>
      </c>
      <c r="B16">
        <v>1975.86463</v>
      </c>
      <c r="C16" s="7">
        <f t="shared" si="0"/>
        <v>33.434500000000071</v>
      </c>
      <c r="D16">
        <f t="shared" si="1"/>
        <v>43.286215435409211</v>
      </c>
      <c r="E16">
        <f t="shared" si="2"/>
        <v>2.1907480288975673E-2</v>
      </c>
      <c r="F16" s="23">
        <f t="shared" si="3"/>
        <v>0.12856154420265098</v>
      </c>
      <c r="H16">
        <f t="shared" si="4"/>
        <v>-3.8209271347733162</v>
      </c>
      <c r="I16">
        <f t="shared" si="5"/>
        <v>-2.0513475460922628</v>
      </c>
      <c r="J16">
        <f t="shared" si="6"/>
        <v>18.671918290854148</v>
      </c>
    </row>
    <row r="17" spans="1:10" x14ac:dyDescent="0.25">
      <c r="A17">
        <v>0.75022</v>
      </c>
      <c r="B17">
        <v>1977.9308699999999</v>
      </c>
      <c r="C17" s="7">
        <f t="shared" si="0"/>
        <v>35.500739999999951</v>
      </c>
      <c r="D17">
        <f t="shared" si="1"/>
        <v>42.062660239974484</v>
      </c>
      <c r="E17">
        <f t="shared" si="2"/>
        <v>2.1265991080858394E-2</v>
      </c>
      <c r="F17" s="23">
        <f t="shared" si="3"/>
        <v>0.12829526043471573</v>
      </c>
      <c r="H17">
        <f t="shared" si="4"/>
        <v>-3.8506461451618517</v>
      </c>
      <c r="I17">
        <f t="shared" si="5"/>
        <v>-2.0534209493155675</v>
      </c>
      <c r="J17">
        <f t="shared" si="6"/>
        <v>18.669844887630845</v>
      </c>
    </row>
    <row r="18" spans="1:10" x14ac:dyDescent="0.25">
      <c r="A18">
        <v>0.79874999999999996</v>
      </c>
      <c r="B18">
        <v>1979.9661599999999</v>
      </c>
      <c r="C18" s="7">
        <f t="shared" si="0"/>
        <v>37.536029999999982</v>
      </c>
      <c r="D18">
        <f t="shared" si="1"/>
        <v>41.420821413977208</v>
      </c>
      <c r="E18">
        <f t="shared" si="2"/>
        <v>2.0919964315944273E-2</v>
      </c>
      <c r="F18" s="23">
        <f t="shared" si="3"/>
        <v>0.12803377331919572</v>
      </c>
      <c r="H18">
        <f t="shared" si="4"/>
        <v>-3.8670513455256712</v>
      </c>
      <c r="I18">
        <f t="shared" si="5"/>
        <v>-2.0554611958096629</v>
      </c>
      <c r="J18">
        <f t="shared" si="6"/>
        <v>18.667804641136748</v>
      </c>
    </row>
    <row r="19" spans="1:10" x14ac:dyDescent="0.25">
      <c r="A19">
        <v>0.84809999999999997</v>
      </c>
      <c r="B19">
        <v>1981.98514</v>
      </c>
      <c r="C19" s="7">
        <f t="shared" si="0"/>
        <v>39.555010000000038</v>
      </c>
      <c r="D19">
        <f t="shared" si="1"/>
        <v>40.342991778625802</v>
      </c>
      <c r="E19">
        <f t="shared" si="2"/>
        <v>2.0354840692007308E-2</v>
      </c>
      <c r="F19" s="23">
        <f t="shared" si="3"/>
        <v>0.12777517072642977</v>
      </c>
      <c r="H19">
        <f t="shared" si="4"/>
        <v>-3.8944365235374434</v>
      </c>
      <c r="I19">
        <f t="shared" si="5"/>
        <v>-2.0574830381797544</v>
      </c>
      <c r="J19">
        <f t="shared" si="6"/>
        <v>18.665782798766656</v>
      </c>
    </row>
    <row r="20" spans="1:10" x14ac:dyDescent="0.25">
      <c r="A20">
        <v>0.89849000000000001</v>
      </c>
      <c r="B20">
        <v>1983.9899700000001</v>
      </c>
      <c r="C20" s="7">
        <f t="shared" si="0"/>
        <v>41.559840000000122</v>
      </c>
      <c r="D20">
        <f t="shared" si="1"/>
        <v>38.151805382626172</v>
      </c>
      <c r="E20">
        <f t="shared" si="2"/>
        <v>1.9229837831602634E-2</v>
      </c>
      <c r="F20" s="23">
        <f t="shared" si="3"/>
        <v>0.12751915506031178</v>
      </c>
      <c r="H20">
        <f t="shared" si="4"/>
        <v>-3.9512921525109941</v>
      </c>
      <c r="I20">
        <f t="shared" si="5"/>
        <v>-2.0594886899007676</v>
      </c>
      <c r="J20">
        <f t="shared" si="6"/>
        <v>18.663777147045643</v>
      </c>
    </row>
    <row r="21" spans="1:10" x14ac:dyDescent="0.25">
      <c r="A21">
        <v>0.95250999999999997</v>
      </c>
      <c r="B21">
        <v>1985.96857</v>
      </c>
      <c r="C21" s="7">
        <f t="shared" si="0"/>
        <v>43.538440000000037</v>
      </c>
      <c r="D21">
        <f t="shared" si="1"/>
        <v>36.746267255140964</v>
      </c>
      <c r="E21">
        <f t="shared" si="2"/>
        <v>1.8502945016466682E-2</v>
      </c>
      <c r="F21" s="23">
        <f t="shared" si="3"/>
        <v>0.12726724263615311</v>
      </c>
      <c r="H21">
        <f t="shared" si="4"/>
        <v>-3.9898253694879737</v>
      </c>
      <c r="I21">
        <f t="shared" si="5"/>
        <v>-2.0614661306787947</v>
      </c>
      <c r="J21">
        <f t="shared" si="6"/>
        <v>18.661799706267615</v>
      </c>
    </row>
    <row r="22" spans="1:10" x14ac:dyDescent="0.25">
      <c r="A22">
        <v>1.00498</v>
      </c>
      <c r="B22">
        <v>1987.90308</v>
      </c>
      <c r="C22" s="7">
        <f t="shared" si="0"/>
        <v>45.472950000000083</v>
      </c>
      <c r="D22">
        <f t="shared" si="1"/>
        <v>38.002526479448115</v>
      </c>
      <c r="E22">
        <f t="shared" si="2"/>
        <v>1.9116890990202657E-2</v>
      </c>
      <c r="F22" s="23">
        <f t="shared" si="3"/>
        <v>0.12702166471927123</v>
      </c>
      <c r="H22">
        <f t="shared" si="4"/>
        <v>-3.9571829896954505</v>
      </c>
      <c r="I22">
        <f t="shared" si="5"/>
        <v>-2.0633976187313641</v>
      </c>
      <c r="J22">
        <f t="shared" si="6"/>
        <v>18.659868218215045</v>
      </c>
    </row>
    <row r="23" spans="1:10" x14ac:dyDescent="0.25">
      <c r="A23">
        <v>1.05542</v>
      </c>
      <c r="B23">
        <v>1989.87941</v>
      </c>
      <c r="C23" s="7">
        <f t="shared" si="0"/>
        <v>47.449280000000044</v>
      </c>
      <c r="D23">
        <f t="shared" si="1"/>
        <v>39.03171289392467</v>
      </c>
      <c r="E23">
        <f t="shared" si="2"/>
        <v>1.9615114713873377E-2</v>
      </c>
      <c r="F23" s="23">
        <f t="shared" si="3"/>
        <v>0.12677151124223529</v>
      </c>
      <c r="H23">
        <f t="shared" si="4"/>
        <v>-3.9314548510647995</v>
      </c>
      <c r="I23">
        <f t="shared" si="5"/>
        <v>-2.0653689369679418</v>
      </c>
      <c r="J23">
        <f t="shared" si="6"/>
        <v>18.657896899978468</v>
      </c>
    </row>
    <row r="24" spans="1:10" x14ac:dyDescent="0.25">
      <c r="A24">
        <v>1.1055699999999999</v>
      </c>
      <c r="B24">
        <v>1991.8292799999999</v>
      </c>
      <c r="C24" s="7">
        <f t="shared" si="0"/>
        <v>49.399149999999963</v>
      </c>
      <c r="D24">
        <f t="shared" si="1"/>
        <v>38.951802389798722</v>
      </c>
      <c r="E24">
        <f t="shared" si="2"/>
        <v>1.9555793652053715E-2</v>
      </c>
      <c r="F24" s="23">
        <f t="shared" si="3"/>
        <v>0.12652543044457037</v>
      </c>
      <c r="H24">
        <f t="shared" si="4"/>
        <v>-3.9344836859652137</v>
      </c>
      <c r="I24">
        <f t="shared" si="5"/>
        <v>-2.0673119598362479</v>
      </c>
      <c r="J24">
        <f t="shared" si="6"/>
        <v>18.655953877110164</v>
      </c>
    </row>
    <row r="25" spans="1:10" x14ac:dyDescent="0.25">
      <c r="A25">
        <v>1.1550100000000001</v>
      </c>
      <c r="B25">
        <v>1993.7586200000001</v>
      </c>
      <c r="C25" s="7">
        <f t="shared" si="0"/>
        <v>51.328490000000102</v>
      </c>
      <c r="D25">
        <f t="shared" si="1"/>
        <v>36.080380701094072</v>
      </c>
      <c r="E25">
        <f t="shared" si="2"/>
        <v>1.8096664430267927E-2</v>
      </c>
      <c r="F25" s="23">
        <f t="shared" si="3"/>
        <v>0.1262826451880914</v>
      </c>
      <c r="H25">
        <f t="shared" si="4"/>
        <v>-4.0120276433135951</v>
      </c>
      <c r="I25">
        <f t="shared" si="5"/>
        <v>-2.0692326685043558</v>
      </c>
      <c r="J25">
        <f t="shared" si="6"/>
        <v>18.654033168442055</v>
      </c>
    </row>
    <row r="26" spans="1:10" x14ac:dyDescent="0.25">
      <c r="A26">
        <v>1.2116899999999999</v>
      </c>
      <c r="B26">
        <v>1995.65813</v>
      </c>
      <c r="C26" s="7">
        <f t="shared" si="0"/>
        <v>53.228000000000065</v>
      </c>
      <c r="D26">
        <f t="shared" si="1"/>
        <v>33.406230473978766</v>
      </c>
      <c r="E26">
        <f t="shared" si="2"/>
        <v>1.6739455506830102E-2</v>
      </c>
      <c r="F26" s="23">
        <f t="shared" si="3"/>
        <v>0.12604429575332071</v>
      </c>
      <c r="H26">
        <f t="shared" si="4"/>
        <v>-4.0899867409235142</v>
      </c>
      <c r="I26">
        <f t="shared" si="5"/>
        <v>-2.0711218802133629</v>
      </c>
      <c r="J26">
        <f t="shared" si="6"/>
        <v>18.652143956733049</v>
      </c>
    </row>
    <row r="27" spans="1:10" x14ac:dyDescent="0.25">
      <c r="A27">
        <v>1.2670399999999999</v>
      </c>
      <c r="B27">
        <v>1997.5011199999999</v>
      </c>
      <c r="C27" s="7">
        <f t="shared" si="0"/>
        <v>55.070989999999938</v>
      </c>
      <c r="D27">
        <f t="shared" si="1"/>
        <v>32.654354273389409</v>
      </c>
      <c r="E27">
        <f t="shared" si="2"/>
        <v>1.6347602485143744E-2</v>
      </c>
      <c r="F27" s="23">
        <f t="shared" si="3"/>
        <v>0.12581368282788341</v>
      </c>
      <c r="H27">
        <f t="shared" si="4"/>
        <v>-4.1136740293853959</v>
      </c>
      <c r="I27">
        <f t="shared" si="5"/>
        <v>-2.0729531741130893</v>
      </c>
      <c r="J27">
        <f t="shared" si="6"/>
        <v>18.650312662833322</v>
      </c>
    </row>
    <row r="28" spans="1:10" x14ac:dyDescent="0.25">
      <c r="A28">
        <v>1.3229599999999999</v>
      </c>
      <c r="B28">
        <v>1999.2915800000001</v>
      </c>
      <c r="C28" s="7">
        <f t="shared" si="0"/>
        <v>56.861450000000104</v>
      </c>
      <c r="D28">
        <f t="shared" si="1"/>
        <v>33.348061653434478</v>
      </c>
      <c r="E28">
        <f t="shared" si="2"/>
        <v>1.667993902792032E-2</v>
      </c>
      <c r="F28" s="23">
        <f t="shared" si="3"/>
        <v>0.12559024854834047</v>
      </c>
      <c r="H28">
        <f t="shared" si="4"/>
        <v>-4.0935485374586777</v>
      </c>
      <c r="I28">
        <f t="shared" si="5"/>
        <v>-2.0747306669084318</v>
      </c>
      <c r="J28">
        <f t="shared" si="6"/>
        <v>18.648535170037981</v>
      </c>
    </row>
    <row r="29" spans="1:10" x14ac:dyDescent="0.25">
      <c r="A29">
        <v>1.37409</v>
      </c>
      <c r="B29">
        <v>2001.0710300000001</v>
      </c>
      <c r="C29" s="7">
        <f t="shared" si="0"/>
        <v>58.640900000000101</v>
      </c>
      <c r="D29">
        <f t="shared" si="1"/>
        <v>33.94702242845991</v>
      </c>
      <c r="E29">
        <f t="shared" si="2"/>
        <v>1.6964426509367789E-2</v>
      </c>
      <c r="F29" s="23">
        <f t="shared" si="3"/>
        <v>0.1253687774389757</v>
      </c>
      <c r="H29">
        <f t="shared" si="4"/>
        <v>-4.0766366856575651</v>
      </c>
      <c r="I29">
        <f t="shared" si="5"/>
        <v>-2.0764956655251399</v>
      </c>
      <c r="J29">
        <f t="shared" si="6"/>
        <v>18.64677017142127</v>
      </c>
    </row>
    <row r="30" spans="1:10" x14ac:dyDescent="0.25">
      <c r="A30">
        <v>1.4263999999999999</v>
      </c>
      <c r="B30">
        <v>2002.80306</v>
      </c>
      <c r="C30" s="7">
        <f t="shared" si="0"/>
        <v>60.372929999999997</v>
      </c>
      <c r="D30">
        <f t="shared" si="1"/>
        <v>31.648275862067646</v>
      </c>
      <c r="E30">
        <f t="shared" si="2"/>
        <v>1.5801990966634358E-2</v>
      </c>
      <c r="F30" s="23">
        <f t="shared" si="3"/>
        <v>0.12515377039518369</v>
      </c>
      <c r="H30">
        <f t="shared" si="4"/>
        <v>-4.1476193363413998</v>
      </c>
      <c r="I30">
        <f t="shared" si="5"/>
        <v>-2.0782121345491045</v>
      </c>
      <c r="J30">
        <f t="shared" si="6"/>
        <v>18.645053702397306</v>
      </c>
    </row>
    <row r="31" spans="1:10" x14ac:dyDescent="0.25">
      <c r="A31">
        <v>1.48139</v>
      </c>
      <c r="B31">
        <v>2004.4668899999999</v>
      </c>
      <c r="C31" s="7">
        <f t="shared" si="0"/>
        <v>62.036759999999958</v>
      </c>
      <c r="D31">
        <f t="shared" si="1"/>
        <v>30.675231053604747</v>
      </c>
      <c r="E31">
        <f t="shared" si="2"/>
        <v>1.5303436143864042E-2</v>
      </c>
      <c r="F31" s="23">
        <f t="shared" si="3"/>
        <v>0.1249477498708616</v>
      </c>
      <c r="H31">
        <f t="shared" si="4"/>
        <v>-4.1796778912328083</v>
      </c>
      <c r="I31">
        <f t="shared" si="5"/>
        <v>-2.0798596300997274</v>
      </c>
      <c r="J31">
        <f t="shared" si="6"/>
        <v>18.643406206846684</v>
      </c>
    </row>
    <row r="32" spans="1:10" x14ac:dyDescent="0.25">
      <c r="A32">
        <v>1.5346</v>
      </c>
      <c r="B32">
        <v>2006.12212</v>
      </c>
      <c r="C32" s="7">
        <f t="shared" si="0"/>
        <v>63.691990000000033</v>
      </c>
      <c r="D32">
        <f t="shared" si="1"/>
        <v>31.625192604005981</v>
      </c>
      <c r="E32">
        <f t="shared" si="2"/>
        <v>1.5764340709231592E-2</v>
      </c>
      <c r="F32" s="23">
        <f t="shared" si="3"/>
        <v>0.12474329859389507</v>
      </c>
      <c r="H32">
        <f t="shared" si="4"/>
        <v>-4.1500048067624382</v>
      </c>
      <c r="I32">
        <f t="shared" si="5"/>
        <v>-2.081497264479621</v>
      </c>
      <c r="J32">
        <f t="shared" si="6"/>
        <v>18.641768572466791</v>
      </c>
    </row>
    <row r="33" spans="1:10" x14ac:dyDescent="0.25">
      <c r="A33">
        <v>1.5852299999999999</v>
      </c>
      <c r="B33">
        <v>2007.7508499999999</v>
      </c>
      <c r="C33" s="7">
        <f t="shared" si="0"/>
        <v>65.320719999999937</v>
      </c>
      <c r="D33">
        <f t="shared" si="1"/>
        <v>32.253514155613594</v>
      </c>
      <c r="E33">
        <f t="shared" si="2"/>
        <v>1.606450031168638E-2</v>
      </c>
      <c r="F33" s="23">
        <f t="shared" si="3"/>
        <v>0.12454260999889447</v>
      </c>
      <c r="H33">
        <f t="shared" si="4"/>
        <v>-4.131143391057015</v>
      </c>
      <c r="I33">
        <f t="shared" si="5"/>
        <v>-2.0831073726440956</v>
      </c>
      <c r="J33">
        <f t="shared" si="6"/>
        <v>18.640158464302317</v>
      </c>
    </row>
    <row r="34" spans="1:10" x14ac:dyDescent="0.25">
      <c r="A34">
        <v>1.6356200000000001</v>
      </c>
      <c r="B34">
        <v>2009.3803700000001</v>
      </c>
      <c r="C34" s="7">
        <f t="shared" si="0"/>
        <v>66.950240000000122</v>
      </c>
      <c r="D34">
        <f t="shared" si="1"/>
        <v>32.445968953430231</v>
      </c>
      <c r="E34">
        <f t="shared" si="2"/>
        <v>1.6147250882833211E-2</v>
      </c>
      <c r="F34" s="23">
        <f t="shared" si="3"/>
        <v>0.12434230834038978</v>
      </c>
      <c r="H34">
        <f t="shared" si="4"/>
        <v>-4.126005467776392</v>
      </c>
      <c r="I34">
        <f t="shared" si="5"/>
        <v>-2.0847169655682967</v>
      </c>
      <c r="J34">
        <f t="shared" si="6"/>
        <v>18.638548871378113</v>
      </c>
    </row>
    <row r="35" spans="1:10" x14ac:dyDescent="0.25">
      <c r="A35">
        <v>1.6850799999999999</v>
      </c>
      <c r="B35">
        <v>2010.9905799999999</v>
      </c>
      <c r="C35" s="7">
        <f t="shared" si="0"/>
        <v>68.560449999999946</v>
      </c>
      <c r="D35">
        <f t="shared" si="1"/>
        <v>32.613886365930206</v>
      </c>
      <c r="E35">
        <f t="shared" si="2"/>
        <v>1.6217821550377532E-2</v>
      </c>
      <c r="F35" s="23">
        <f t="shared" si="3"/>
        <v>0.12414485457635847</v>
      </c>
      <c r="H35">
        <f t="shared" si="4"/>
        <v>-4.1216445457033419</v>
      </c>
      <c r="I35">
        <f t="shared" si="5"/>
        <v>-2.0863062131034433</v>
      </c>
      <c r="J35">
        <f t="shared" si="6"/>
        <v>18.636959623842969</v>
      </c>
    </row>
    <row r="36" spans="1:10" x14ac:dyDescent="0.25">
      <c r="A36">
        <v>1.73471</v>
      </c>
      <c r="B36">
        <v>2012.6120800000001</v>
      </c>
      <c r="C36" s="7">
        <f t="shared" si="0"/>
        <v>70.181950000000143</v>
      </c>
      <c r="D36">
        <f t="shared" si="1"/>
        <v>31.845508982035962</v>
      </c>
      <c r="E36">
        <f t="shared" si="2"/>
        <v>1.5822974182901635E-2</v>
      </c>
      <c r="F36" s="23">
        <f t="shared" si="3"/>
        <v>0.12394649128201236</v>
      </c>
      <c r="H36">
        <f t="shared" si="4"/>
        <v>-4.1462923328650483</v>
      </c>
      <c r="I36">
        <f t="shared" si="5"/>
        <v>-2.0879053284287319</v>
      </c>
      <c r="J36">
        <f t="shared" si="6"/>
        <v>18.635360508517678</v>
      </c>
    </row>
    <row r="37" spans="1:10" x14ac:dyDescent="0.25">
      <c r="A37">
        <v>1.78528</v>
      </c>
      <c r="B37">
        <v>2014.1814999999999</v>
      </c>
      <c r="C37" s="7">
        <f t="shared" si="0"/>
        <v>71.751369999999952</v>
      </c>
      <c r="D37">
        <f t="shared" si="1"/>
        <v>30.186764422148887</v>
      </c>
      <c r="E37">
        <f t="shared" si="2"/>
        <v>1.4987112344219669E-2</v>
      </c>
      <c r="F37" s="23">
        <f t="shared" si="3"/>
        <v>0.12375495153347098</v>
      </c>
      <c r="H37">
        <f t="shared" si="4"/>
        <v>-4.2005646242360992</v>
      </c>
      <c r="I37">
        <f t="shared" si="5"/>
        <v>-2.0894518659421273</v>
      </c>
      <c r="J37">
        <f t="shared" si="6"/>
        <v>18.633813971004283</v>
      </c>
    </row>
    <row r="38" spans="1:10" x14ac:dyDescent="0.25">
      <c r="A38">
        <v>1.8383700000000001</v>
      </c>
      <c r="B38">
        <v>2015.7412400000001</v>
      </c>
      <c r="C38" s="7">
        <f t="shared" si="0"/>
        <v>73.311110000000099</v>
      </c>
      <c r="D38">
        <f t="shared" si="1"/>
        <v>29.553020134228721</v>
      </c>
      <c r="E38">
        <f t="shared" si="2"/>
        <v>1.4661117978728619E-2</v>
      </c>
      <c r="F38" s="23">
        <f t="shared" si="3"/>
        <v>0.12356503274481663</v>
      </c>
      <c r="H38">
        <f t="shared" si="4"/>
        <v>-4.2225563249450513</v>
      </c>
      <c r="I38">
        <f t="shared" si="5"/>
        <v>-2.0909876805795014</v>
      </c>
      <c r="J38">
        <f t="shared" si="6"/>
        <v>18.632278156366908</v>
      </c>
    </row>
    <row r="39" spans="1:10" x14ac:dyDescent="0.25">
      <c r="A39">
        <v>1.88958</v>
      </c>
      <c r="B39">
        <v>2017.26388</v>
      </c>
      <c r="C39" s="7">
        <f t="shared" si="0"/>
        <v>74.833750000000009</v>
      </c>
      <c r="D39">
        <f t="shared" si="1"/>
        <v>30.066487775790527</v>
      </c>
      <c r="E39">
        <f t="shared" si="2"/>
        <v>1.4904588375314849E-2</v>
      </c>
      <c r="F39" s="23">
        <f t="shared" si="3"/>
        <v>0.12338005277301932</v>
      </c>
      <c r="H39">
        <f t="shared" si="4"/>
        <v>-4.2060861687839433</v>
      </c>
      <c r="I39">
        <f t="shared" si="5"/>
        <v>-2.092485827473233</v>
      </c>
      <c r="J39">
        <f t="shared" si="6"/>
        <v>18.630780009473177</v>
      </c>
    </row>
    <row r="40" spans="1:10" x14ac:dyDescent="0.25">
      <c r="A40">
        <v>1.93899</v>
      </c>
      <c r="B40">
        <v>2018.7665300000001</v>
      </c>
      <c r="C40" s="7">
        <f t="shared" si="0"/>
        <v>76.33640000000014</v>
      </c>
      <c r="D40">
        <f t="shared" si="1"/>
        <v>30.286221590910131</v>
      </c>
      <c r="E40">
        <f t="shared" si="2"/>
        <v>1.5002339864882806E-2</v>
      </c>
      <c r="F40" s="23">
        <f t="shared" si="3"/>
        <v>0.12319790825809565</v>
      </c>
      <c r="H40">
        <f t="shared" si="4"/>
        <v>-4.1995490990530699</v>
      </c>
      <c r="I40">
        <f t="shared" si="5"/>
        <v>-2.0939632064514009</v>
      </c>
      <c r="J40">
        <f t="shared" si="6"/>
        <v>18.629302630495012</v>
      </c>
    </row>
    <row r="41" spans="1:10" x14ac:dyDescent="0.25">
      <c r="A41">
        <v>1.98814</v>
      </c>
      <c r="B41">
        <v>2020.2488900000001</v>
      </c>
      <c r="C41" s="7">
        <f t="shared" si="0"/>
        <v>77.818760000000111</v>
      </c>
      <c r="D41">
        <f t="shared" si="1"/>
        <v>30.432429646426353</v>
      </c>
      <c r="E41">
        <f t="shared" si="2"/>
        <v>1.5063703188782028E-2</v>
      </c>
      <c r="F41" s="23">
        <f t="shared" si="3"/>
        <v>0.12301861814242421</v>
      </c>
      <c r="H41">
        <f t="shared" si="4"/>
        <v>-4.1954671911683175</v>
      </c>
      <c r="I41">
        <f t="shared" si="5"/>
        <v>-2.095419568052971</v>
      </c>
      <c r="J41">
        <f t="shared" si="6"/>
        <v>18.627846268893439</v>
      </c>
    </row>
    <row r="42" spans="1:10" x14ac:dyDescent="0.25">
      <c r="A42">
        <v>2.036</v>
      </c>
      <c r="B42">
        <v>2021.7187799999999</v>
      </c>
      <c r="C42" s="7">
        <f t="shared" si="0"/>
        <v>79.288649999999961</v>
      </c>
      <c r="D42">
        <f t="shared" si="1"/>
        <v>30.154440552235577</v>
      </c>
      <c r="E42">
        <f t="shared" si="2"/>
        <v>1.4915249762004774E-2</v>
      </c>
      <c r="F42" s="23">
        <f t="shared" si="3"/>
        <v>0.12284122244951545</v>
      </c>
      <c r="H42">
        <f t="shared" si="4"/>
        <v>-4.2053711154630564</v>
      </c>
      <c r="I42">
        <f t="shared" si="5"/>
        <v>-2.0968626318999677</v>
      </c>
      <c r="J42">
        <f t="shared" si="6"/>
        <v>18.626403205046444</v>
      </c>
    </row>
    <row r="43" spans="1:10" x14ac:dyDescent="0.25">
      <c r="A43">
        <v>2.0851999999999999</v>
      </c>
      <c r="B43">
        <v>2023.1756800000001</v>
      </c>
      <c r="C43" s="7">
        <f t="shared" si="0"/>
        <v>80.745550000000094</v>
      </c>
      <c r="D43">
        <f t="shared" si="1"/>
        <v>29.696820512820551</v>
      </c>
      <c r="E43">
        <f t="shared" si="2"/>
        <v>1.4678320230114939E-2</v>
      </c>
      <c r="F43" s="23">
        <f t="shared" si="3"/>
        <v>0.12266577285254428</v>
      </c>
      <c r="H43">
        <f t="shared" si="4"/>
        <v>-4.2213836880843809</v>
      </c>
      <c r="I43">
        <f t="shared" si="5"/>
        <v>-2.0982919160360343</v>
      </c>
      <c r="J43">
        <f t="shared" si="6"/>
        <v>18.624973920910378</v>
      </c>
    </row>
    <row r="44" spans="1:10" x14ac:dyDescent="0.25">
      <c r="A44">
        <v>2.1335000000000002</v>
      </c>
      <c r="B44">
        <v>2024.6142199999999</v>
      </c>
      <c r="C44" s="7">
        <f t="shared" si="0"/>
        <v>82.184089999999969</v>
      </c>
      <c r="D44">
        <f t="shared" si="1"/>
        <v>29.041462418300842</v>
      </c>
      <c r="E44">
        <f t="shared" si="2"/>
        <v>1.4344195615844704E-2</v>
      </c>
      <c r="F44" s="23">
        <f t="shared" si="3"/>
        <v>0.12249290284486293</v>
      </c>
      <c r="H44">
        <f t="shared" si="4"/>
        <v>-4.2444099053040363</v>
      </c>
      <c r="I44">
        <f t="shared" si="5"/>
        <v>-2.0997021866360104</v>
      </c>
      <c r="J44">
        <f t="shared" si="6"/>
        <v>18.623563650310402</v>
      </c>
    </row>
    <row r="45" spans="1:10" x14ac:dyDescent="0.25">
      <c r="A45">
        <v>2.1831200000000002</v>
      </c>
      <c r="B45">
        <v>2026.0194200000001</v>
      </c>
      <c r="C45" s="7">
        <f t="shared" si="0"/>
        <v>83.589290000000119</v>
      </c>
      <c r="D45">
        <f t="shared" si="1"/>
        <v>28.680347115875914</v>
      </c>
      <c r="E45">
        <f t="shared" si="2"/>
        <v>1.4156007999111833E-2</v>
      </c>
      <c r="F45" s="23">
        <f t="shared" si="3"/>
        <v>0.12232439191349841</v>
      </c>
      <c r="H45">
        <f t="shared" si="4"/>
        <v>-4.2576161514304278</v>
      </c>
      <c r="I45">
        <f t="shared" si="5"/>
        <v>-2.1010788128922799</v>
      </c>
      <c r="J45">
        <f t="shared" si="6"/>
        <v>18.622187024054131</v>
      </c>
    </row>
    <row r="46" spans="1:10" x14ac:dyDescent="0.25">
      <c r="A46">
        <v>2.2314500000000002</v>
      </c>
      <c r="B46">
        <v>2027.42346</v>
      </c>
      <c r="C46" s="7">
        <f t="shared" si="0"/>
        <v>84.993330000000014</v>
      </c>
      <c r="D46">
        <f t="shared" si="1"/>
        <v>28.181836387302607</v>
      </c>
      <c r="E46">
        <f t="shared" si="2"/>
        <v>1.3900320748632655E-2</v>
      </c>
      <c r="F46" s="23">
        <f t="shared" si="3"/>
        <v>0.12215636715270727</v>
      </c>
      <c r="H46">
        <f t="shared" si="4"/>
        <v>-4.2758433636705266</v>
      </c>
      <c r="I46">
        <f t="shared" si="5"/>
        <v>-2.1024533569495545</v>
      </c>
      <c r="J46">
        <f t="shared" si="6"/>
        <v>18.620812479996857</v>
      </c>
    </row>
    <row r="47" spans="1:10" x14ac:dyDescent="0.25">
      <c r="A47">
        <v>2.2829899999999999</v>
      </c>
      <c r="B47">
        <v>2028.83394</v>
      </c>
      <c r="C47" s="7">
        <f t="shared" si="0"/>
        <v>86.403810000000021</v>
      </c>
      <c r="D47">
        <f t="shared" si="1"/>
        <v>26.861036725326137</v>
      </c>
      <c r="E47">
        <f t="shared" si="2"/>
        <v>1.3239642829184007E-2</v>
      </c>
      <c r="F47" s="23">
        <f t="shared" si="3"/>
        <v>0.12198792005238647</v>
      </c>
      <c r="H47">
        <f t="shared" si="4"/>
        <v>-4.3245397054848844</v>
      </c>
      <c r="I47">
        <f t="shared" si="5"/>
        <v>-2.10383325511533</v>
      </c>
      <c r="J47">
        <f t="shared" si="6"/>
        <v>18.619432581831081</v>
      </c>
    </row>
    <row r="48" spans="1:10" x14ac:dyDescent="0.25">
      <c r="A48">
        <v>2.3360099999999999</v>
      </c>
      <c r="B48">
        <v>2030.2320500000001</v>
      </c>
      <c r="C48" s="7">
        <f t="shared" si="0"/>
        <v>87.801920000000109</v>
      </c>
      <c r="D48">
        <f t="shared" si="1"/>
        <v>27.778741010737171</v>
      </c>
      <c r="E48">
        <f t="shared" si="2"/>
        <v>1.3682544815868298E-2</v>
      </c>
      <c r="F48" s="23">
        <f t="shared" si="3"/>
        <v>0.12182129386628951</v>
      </c>
      <c r="H48">
        <f t="shared" si="4"/>
        <v>-4.2916343595363777</v>
      </c>
      <c r="I48">
        <f t="shared" si="5"/>
        <v>-2.1052001124982902</v>
      </c>
      <c r="J48">
        <f t="shared" si="6"/>
        <v>18.618065724448122</v>
      </c>
    </row>
    <row r="49" spans="1:10" x14ac:dyDescent="0.25">
      <c r="A49">
        <v>2.3845000000000001</v>
      </c>
      <c r="B49">
        <v>2031.6537599999999</v>
      </c>
      <c r="C49" s="7">
        <f t="shared" si="0"/>
        <v>89.223629999999957</v>
      </c>
      <c r="D49">
        <f t="shared" si="1"/>
        <v>28.154945165508337</v>
      </c>
      <c r="E49">
        <f t="shared" si="2"/>
        <v>1.3858141441142186E-2</v>
      </c>
      <c r="F49" s="23">
        <f t="shared" si="3"/>
        <v>0.12165220489556366</v>
      </c>
      <c r="H49">
        <f t="shared" si="4"/>
        <v>-4.2788823893676255</v>
      </c>
      <c r="I49">
        <f t="shared" si="5"/>
        <v>-2.1065890850047047</v>
      </c>
      <c r="J49">
        <f t="shared" si="6"/>
        <v>18.616676751941707</v>
      </c>
    </row>
    <row r="50" spans="1:10" x14ac:dyDescent="0.25">
      <c r="A50">
        <v>2.4354</v>
      </c>
      <c r="B50">
        <v>2033.0303699999999</v>
      </c>
      <c r="C50" s="7">
        <f t="shared" si="0"/>
        <v>90.600239999999985</v>
      </c>
      <c r="D50">
        <f t="shared" si="1"/>
        <v>27.183460261667701</v>
      </c>
      <c r="E50">
        <f t="shared" si="2"/>
        <v>1.3370907126029652E-2</v>
      </c>
      <c r="F50" s="23">
        <f t="shared" si="3"/>
        <v>0.12148881508163405</v>
      </c>
      <c r="H50">
        <f t="shared" si="4"/>
        <v>-4.3146740422992682</v>
      </c>
      <c r="I50">
        <f t="shared" si="5"/>
        <v>-2.1079330773803178</v>
      </c>
      <c r="J50">
        <f t="shared" si="6"/>
        <v>18.615332759566094</v>
      </c>
    </row>
    <row r="51" spans="1:10" x14ac:dyDescent="0.25">
      <c r="A51">
        <v>2.48692</v>
      </c>
      <c r="B51">
        <v>2034.4378899999999</v>
      </c>
      <c r="C51" s="7">
        <f t="shared" si="0"/>
        <v>92.007759999999962</v>
      </c>
      <c r="D51">
        <f t="shared" si="1"/>
        <v>27.230368512443935</v>
      </c>
      <c r="E51">
        <f t="shared" si="2"/>
        <v>1.3384713608752114E-2</v>
      </c>
      <c r="F51" s="23">
        <f t="shared" si="3"/>
        <v>0.12132209667272308</v>
      </c>
      <c r="H51">
        <f t="shared" si="4"/>
        <v>-4.3136419986711436</v>
      </c>
      <c r="I51">
        <f t="shared" si="5"/>
        <v>-2.1093063141422563</v>
      </c>
      <c r="J51">
        <f t="shared" si="6"/>
        <v>18.613959522804155</v>
      </c>
    </row>
    <row r="52" spans="1:10" x14ac:dyDescent="0.25">
      <c r="A52">
        <v>2.5390600000000001</v>
      </c>
      <c r="B52">
        <v>2035.8530699999999</v>
      </c>
      <c r="C52" s="7">
        <f t="shared" si="0"/>
        <v>93.422939999999926</v>
      </c>
      <c r="D52">
        <f t="shared" si="1"/>
        <v>27.386038360433254</v>
      </c>
      <c r="E52">
        <f t="shared" si="2"/>
        <v>1.345187369559693E-2</v>
      </c>
      <c r="F52" s="23">
        <f t="shared" si="3"/>
        <v>0.12115481670448694</v>
      </c>
      <c r="H52">
        <f t="shared" si="4"/>
        <v>-4.308636874413958</v>
      </c>
      <c r="I52">
        <f t="shared" si="5"/>
        <v>-2.1106860743218494</v>
      </c>
      <c r="J52">
        <f t="shared" si="6"/>
        <v>18.612579762624563</v>
      </c>
    </row>
    <row r="53" spans="1:10" x14ac:dyDescent="0.25">
      <c r="A53">
        <v>2.5896300000000001</v>
      </c>
      <c r="B53">
        <v>2037.25071</v>
      </c>
      <c r="C53" s="7">
        <f t="shared" si="0"/>
        <v>94.820580000000064</v>
      </c>
      <c r="D53">
        <f t="shared" si="1"/>
        <v>27.247798865193534</v>
      </c>
      <c r="E53">
        <f t="shared" si="2"/>
        <v>1.3374789235043896E-2</v>
      </c>
      <c r="F53" s="23">
        <f t="shared" si="3"/>
        <v>0.12098994937702387</v>
      </c>
      <c r="H53">
        <f t="shared" si="4"/>
        <v>-4.3143837444517867</v>
      </c>
      <c r="I53">
        <f t="shared" si="5"/>
        <v>-2.1120477998351208</v>
      </c>
      <c r="J53">
        <f t="shared" si="6"/>
        <v>18.611218037111289</v>
      </c>
    </row>
    <row r="54" spans="1:10" x14ac:dyDescent="0.25">
      <c r="A54">
        <v>2.6412800000000001</v>
      </c>
      <c r="B54">
        <v>2038.63834</v>
      </c>
      <c r="C54" s="7">
        <f t="shared" si="0"/>
        <v>96.208210000000008</v>
      </c>
      <c r="D54">
        <f t="shared" si="1"/>
        <v>26.825119082335906</v>
      </c>
      <c r="E54">
        <f t="shared" si="2"/>
        <v>1.3158351118980676E-2</v>
      </c>
      <c r="F54" s="23">
        <f t="shared" si="3"/>
        <v>0.1208265955443827</v>
      </c>
      <c r="H54">
        <f t="shared" si="4"/>
        <v>-4.3306986558453122</v>
      </c>
      <c r="I54">
        <f t="shared" si="5"/>
        <v>-2.1133988559222252</v>
      </c>
      <c r="J54">
        <f t="shared" si="6"/>
        <v>18.609866981024187</v>
      </c>
    </row>
    <row r="55" spans="1:10" x14ac:dyDescent="0.25">
      <c r="A55">
        <v>2.6924999999999999</v>
      </c>
      <c r="B55">
        <v>2040.0102099999999</v>
      </c>
      <c r="C55" s="7">
        <f t="shared" si="0"/>
        <v>97.580079999999953</v>
      </c>
      <c r="D55">
        <f t="shared" si="1"/>
        <v>26.787083456207743</v>
      </c>
      <c r="E55">
        <f t="shared" si="2"/>
        <v>1.3130857544192263E-2</v>
      </c>
      <c r="F55" s="23">
        <f t="shared" si="3"/>
        <v>0.12066542200477016</v>
      </c>
      <c r="H55">
        <f t="shared" si="4"/>
        <v>-4.3327902809804861</v>
      </c>
      <c r="I55">
        <f t="shared" si="5"/>
        <v>-2.1147336707552697</v>
      </c>
      <c r="J55">
        <f t="shared" si="6"/>
        <v>18.608532166191143</v>
      </c>
    </row>
    <row r="56" spans="1:10" x14ac:dyDescent="0.25">
      <c r="A56">
        <v>2.7430099999999999</v>
      </c>
      <c r="B56">
        <v>2041.36339</v>
      </c>
      <c r="C56" s="7">
        <f t="shared" si="0"/>
        <v>98.933260000000018</v>
      </c>
      <c r="D56">
        <f t="shared" si="1"/>
        <v>24.996069623807507</v>
      </c>
      <c r="E56">
        <f t="shared" si="2"/>
        <v>1.2244791763316333E-2</v>
      </c>
      <c r="F56" s="23">
        <f t="shared" si="3"/>
        <v>0.12050675998100924</v>
      </c>
      <c r="H56">
        <f t="shared" si="4"/>
        <v>-4.4026545945767248</v>
      </c>
      <c r="I56">
        <f t="shared" si="5"/>
        <v>-2.1160494281974791</v>
      </c>
      <c r="J56">
        <f t="shared" si="6"/>
        <v>18.607216408748933</v>
      </c>
    </row>
    <row r="57" spans="1:10" x14ac:dyDescent="0.25">
      <c r="A57">
        <v>2.7993600000000001</v>
      </c>
      <c r="B57">
        <v>2042.68129</v>
      </c>
      <c r="C57" s="7">
        <f t="shared" si="0"/>
        <v>100.25116000000003</v>
      </c>
      <c r="D57">
        <f t="shared" si="1"/>
        <v>23.157303370787155</v>
      </c>
      <c r="E57">
        <f t="shared" si="2"/>
        <v>1.1336718794142945E-2</v>
      </c>
      <c r="F57" s="23">
        <f t="shared" si="3"/>
        <v>0.12035253519959213</v>
      </c>
      <c r="H57">
        <f t="shared" si="4"/>
        <v>-4.4797083705109042</v>
      </c>
      <c r="I57">
        <f t="shared" si="5"/>
        <v>-2.117330049751891</v>
      </c>
      <c r="J57">
        <f t="shared" si="6"/>
        <v>18.605935787194522</v>
      </c>
    </row>
    <row r="58" spans="1:10" x14ac:dyDescent="0.25">
      <c r="A58">
        <v>2.85426</v>
      </c>
      <c r="B58">
        <v>2043.9396400000001</v>
      </c>
      <c r="C58" s="7">
        <f t="shared" si="0"/>
        <v>101.50951000000009</v>
      </c>
      <c r="D58">
        <f t="shared" si="1"/>
        <v>22.569542332054393</v>
      </c>
      <c r="E58">
        <f t="shared" si="2"/>
        <v>1.1042176535141906E-2</v>
      </c>
      <c r="F58" s="23">
        <f t="shared" si="3"/>
        <v>0.12020555528637829</v>
      </c>
      <c r="H58">
        <f t="shared" si="4"/>
        <v>-4.5060331076424056</v>
      </c>
      <c r="I58">
        <f t="shared" si="5"/>
        <v>-2.118552040924226</v>
      </c>
      <c r="J58">
        <f t="shared" si="6"/>
        <v>18.604713796022185</v>
      </c>
    </row>
    <row r="59" spans="1:10" x14ac:dyDescent="0.25">
      <c r="A59">
        <v>2.9114499999999999</v>
      </c>
      <c r="B59">
        <v>2045.21111</v>
      </c>
      <c r="C59" s="7">
        <f t="shared" si="0"/>
        <v>102.78098</v>
      </c>
      <c r="D59">
        <f t="shared" si="1"/>
        <v>22.844135941583417</v>
      </c>
      <c r="E59">
        <f t="shared" si="2"/>
        <v>1.1169573561324638E-2</v>
      </c>
      <c r="F59" s="23">
        <f t="shared" si="3"/>
        <v>0.12005731621858651</v>
      </c>
      <c r="H59">
        <f t="shared" si="4"/>
        <v>-4.4945618437717236</v>
      </c>
      <c r="I59">
        <f t="shared" si="5"/>
        <v>-2.1197860150765648</v>
      </c>
      <c r="J59">
        <f t="shared" si="6"/>
        <v>18.603479821869847</v>
      </c>
    </row>
    <row r="60" spans="1:10" x14ac:dyDescent="0.25">
      <c r="A60">
        <v>2.9651900000000002</v>
      </c>
      <c r="B60">
        <v>2046.4737399999999</v>
      </c>
      <c r="C60" s="7">
        <f t="shared" si="0"/>
        <v>104.04360999999994</v>
      </c>
      <c r="D60">
        <f t="shared" si="1"/>
        <v>24.231826154745715</v>
      </c>
      <c r="E60">
        <f t="shared" si="2"/>
        <v>1.184077062955409E-2</v>
      </c>
      <c r="F60" s="23">
        <f t="shared" si="3"/>
        <v>0.1199103789975276</v>
      </c>
      <c r="H60">
        <f t="shared" si="4"/>
        <v>-4.4362065646887592</v>
      </c>
      <c r="I60">
        <f t="shared" si="5"/>
        <v>-2.1210106569125475</v>
      </c>
      <c r="J60">
        <f t="shared" si="6"/>
        <v>18.602255180033865</v>
      </c>
    </row>
    <row r="61" spans="1:10" x14ac:dyDescent="0.25">
      <c r="A61">
        <v>3.0140699999999998</v>
      </c>
      <c r="B61">
        <v>2047.69778</v>
      </c>
      <c r="C61" s="7">
        <f t="shared" si="0"/>
        <v>105.26765</v>
      </c>
      <c r="D61">
        <f t="shared" si="1"/>
        <v>24.208655634977603</v>
      </c>
      <c r="E61">
        <f t="shared" si="2"/>
        <v>1.1822377243080082E-2</v>
      </c>
      <c r="F61" s="23">
        <f t="shared" si="3"/>
        <v>0.11976819001310407</v>
      </c>
      <c r="H61">
        <f t="shared" si="4"/>
        <v>-4.4377611668302341</v>
      </c>
      <c r="I61">
        <f t="shared" si="5"/>
        <v>-2.122197154326074</v>
      </c>
      <c r="J61">
        <f t="shared" si="6"/>
        <v>18.601068682620337</v>
      </c>
    </row>
    <row r="62" spans="1:10" x14ac:dyDescent="0.25">
      <c r="A62">
        <v>3.06732</v>
      </c>
      <c r="B62">
        <v>2048.9461700000002</v>
      </c>
      <c r="C62" s="7">
        <f t="shared" si="0"/>
        <v>106.5160400000002</v>
      </c>
      <c r="D62">
        <f t="shared" si="1"/>
        <v>23.361566569848058</v>
      </c>
      <c r="E62">
        <f t="shared" si="2"/>
        <v>1.1401747352810179E-2</v>
      </c>
      <c r="F62" s="23">
        <f t="shared" si="3"/>
        <v>0.11962343279719448</v>
      </c>
      <c r="H62">
        <f t="shared" si="4"/>
        <v>-4.4739886587650428</v>
      </c>
      <c r="I62">
        <f t="shared" si="5"/>
        <v>-2.1234065302587286</v>
      </c>
      <c r="J62">
        <f t="shared" si="6"/>
        <v>18.599859306687684</v>
      </c>
    </row>
    <row r="63" spans="1:10" x14ac:dyDescent="0.25">
      <c r="A63">
        <v>3.1208</v>
      </c>
      <c r="B63">
        <v>2050.1911599999999</v>
      </c>
      <c r="C63" s="7">
        <f t="shared" si="0"/>
        <v>107.76102999999989</v>
      </c>
      <c r="D63">
        <f t="shared" si="1"/>
        <v>23.849280920419766</v>
      </c>
      <c r="E63">
        <f t="shared" si="2"/>
        <v>1.1632710834837356E-2</v>
      </c>
      <c r="F63" s="23">
        <f t="shared" si="3"/>
        <v>0.11947933104579357</v>
      </c>
      <c r="H63">
        <f t="shared" si="4"/>
        <v>-4.4539342497729386</v>
      </c>
      <c r="I63">
        <f t="shared" si="5"/>
        <v>-2.1246118845301027</v>
      </c>
      <c r="J63">
        <f t="shared" si="6"/>
        <v>18.59865395241631</v>
      </c>
    </row>
    <row r="64" spans="1:10" x14ac:dyDescent="0.25">
      <c r="A64">
        <v>3.1716199999999999</v>
      </c>
      <c r="B64">
        <v>2051.4336499999999</v>
      </c>
      <c r="C64" s="7">
        <f t="shared" si="0"/>
        <v>109.00351999999998</v>
      </c>
      <c r="D64">
        <f t="shared" si="1"/>
        <v>24.853400503777781</v>
      </c>
      <c r="E64">
        <f t="shared" si="2"/>
        <v>1.2115137383935271E-2</v>
      </c>
      <c r="F64" s="23">
        <f t="shared" si="3"/>
        <v>0.11933577810696008</v>
      </c>
      <c r="H64">
        <f t="shared" si="4"/>
        <v>-4.4132995847915426</v>
      </c>
      <c r="I64">
        <f t="shared" si="5"/>
        <v>-2.1258140945295678</v>
      </c>
      <c r="J64">
        <f t="shared" si="6"/>
        <v>18.597451742416844</v>
      </c>
    </row>
    <row r="65" spans="1:10" x14ac:dyDescent="0.25">
      <c r="A65">
        <v>3.2200500000000001</v>
      </c>
      <c r="B65">
        <v>2052.6578599999998</v>
      </c>
      <c r="C65" s="7">
        <f t="shared" si="0"/>
        <v>110.22772999999984</v>
      </c>
      <c r="D65">
        <f t="shared" si="1"/>
        <v>24.727070031418343</v>
      </c>
      <c r="E65">
        <f t="shared" si="2"/>
        <v>1.204636706061591E-2</v>
      </c>
      <c r="F65" s="23">
        <f t="shared" si="3"/>
        <v>0.11919459006567547</v>
      </c>
      <c r="H65">
        <f t="shared" si="4"/>
        <v>-4.4189921532479088</v>
      </c>
      <c r="I65">
        <f t="shared" si="5"/>
        <v>-2.1269979107359056</v>
      </c>
      <c r="J65">
        <f t="shared" si="6"/>
        <v>18.596267926210505</v>
      </c>
    </row>
    <row r="66" spans="1:10" x14ac:dyDescent="0.25">
      <c r="A66">
        <v>3.2702900000000001</v>
      </c>
      <c r="B66">
        <v>2053.87347</v>
      </c>
      <c r="C66" s="7">
        <f t="shared" si="0"/>
        <v>111.44334000000003</v>
      </c>
      <c r="D66">
        <f t="shared" si="1"/>
        <v>22.488119358999455</v>
      </c>
      <c r="E66">
        <f t="shared" si="2"/>
        <v>1.0949125974639254E-2</v>
      </c>
      <c r="F66" s="23">
        <f t="shared" si="3"/>
        <v>0.11905464165022306</v>
      </c>
      <c r="H66">
        <f t="shared" si="4"/>
        <v>-4.5144956455730343</v>
      </c>
      <c r="I66">
        <f t="shared" si="5"/>
        <v>-2.1281727177272276</v>
      </c>
      <c r="J66">
        <f t="shared" si="6"/>
        <v>18.595093119219182</v>
      </c>
    </row>
    <row r="67" spans="1:10" x14ac:dyDescent="0.25">
      <c r="A67">
        <v>3.32863</v>
      </c>
      <c r="B67">
        <v>2055.09962</v>
      </c>
      <c r="C67" s="7">
        <f t="shared" ref="C67:C99" si="7">B67-$B$2</f>
        <v>112.66949</v>
      </c>
      <c r="D67">
        <f t="shared" si="1"/>
        <v>21.544740833257801</v>
      </c>
      <c r="E67">
        <f t="shared" si="2"/>
        <v>1.0483550589755742E-2</v>
      </c>
      <c r="F67" s="23">
        <f t="shared" si="3"/>
        <v>0.11891372935145882</v>
      </c>
      <c r="H67">
        <f t="shared" si="4"/>
        <v>-4.5579478607354762</v>
      </c>
      <c r="I67">
        <f t="shared" si="5"/>
        <v>-2.1293570122167922</v>
      </c>
      <c r="J67">
        <f t="shared" si="6"/>
        <v>18.59390882472962</v>
      </c>
    </row>
    <row r="68" spans="1:10" x14ac:dyDescent="0.25">
      <c r="A68">
        <v>3.3823799999999999</v>
      </c>
      <c r="B68">
        <v>2056.2884199999999</v>
      </c>
      <c r="C68" s="7">
        <f t="shared" si="7"/>
        <v>113.8582899999999</v>
      </c>
      <c r="D68">
        <f t="shared" ref="D68:D99" si="8">(B69-B67)/(A69-A67)</f>
        <v>23.260382140768822</v>
      </c>
      <c r="E68">
        <f t="shared" ref="E68:E99" si="9">(1/B68)*D68</f>
        <v>1.1311828591034337E-2</v>
      </c>
      <c r="F68" s="23">
        <f t="shared" ref="F68:F99" si="10">((0.0125)/((0.0000008*B68*0.000000001)+(0.0000000245*0.000000001*B68^2)))*10^-9</f>
        <v>0.11877734813922737</v>
      </c>
      <c r="H68">
        <f t="shared" ref="H68:H99" si="11">LN(E68)</f>
        <v>-4.4819063227862248</v>
      </c>
      <c r="I68">
        <f t="shared" ref="I68:I99" si="12">LN((0.0125)/((0.0000008*B68)+(0.0000000245*B68^2)))</f>
        <v>-2.1305045624625785</v>
      </c>
      <c r="J68">
        <f t="shared" ref="J68:J99" si="13">LN(F68*10^9)</f>
        <v>18.592761274483834</v>
      </c>
    </row>
    <row r="69" spans="1:10" x14ac:dyDescent="0.25">
      <c r="A69">
        <v>3.4312100000000001</v>
      </c>
      <c r="B69">
        <v>2057.48567</v>
      </c>
      <c r="C69" s="7">
        <f t="shared" si="7"/>
        <v>115.05554000000006</v>
      </c>
      <c r="D69">
        <f t="shared" si="8"/>
        <v>24.407300175785153</v>
      </c>
      <c r="E69">
        <f t="shared" si="9"/>
        <v>1.186268294922567E-2</v>
      </c>
      <c r="F69" s="23">
        <f t="shared" si="10"/>
        <v>0.11864023452519656</v>
      </c>
      <c r="H69">
        <f t="shared" si="11"/>
        <v>-4.4343576926802388</v>
      </c>
      <c r="I69">
        <f t="shared" si="12"/>
        <v>-2.1316596043742679</v>
      </c>
      <c r="J69">
        <f t="shared" si="13"/>
        <v>18.591606232572143</v>
      </c>
    </row>
    <row r="70" spans="1:10" x14ac:dyDescent="0.25">
      <c r="A70">
        <v>3.4790899999999998</v>
      </c>
      <c r="B70">
        <v>2058.64885</v>
      </c>
      <c r="C70" s="7">
        <f t="shared" si="7"/>
        <v>116.21872000000008</v>
      </c>
      <c r="D70">
        <f t="shared" si="8"/>
        <v>24.478991596640498</v>
      </c>
      <c r="E70">
        <f t="shared" si="9"/>
        <v>1.1890804785206809E-2</v>
      </c>
      <c r="F70" s="23">
        <f t="shared" si="10"/>
        <v>0.11850724999792543</v>
      </c>
      <c r="H70">
        <f t="shared" si="11"/>
        <v>-4.4319898846821602</v>
      </c>
      <c r="I70">
        <f t="shared" si="12"/>
        <v>-2.1327811388613656</v>
      </c>
      <c r="J70">
        <f t="shared" si="13"/>
        <v>18.590484698085046</v>
      </c>
    </row>
    <row r="71" spans="1:10" x14ac:dyDescent="0.25">
      <c r="A71">
        <v>3.5276000000000001</v>
      </c>
      <c r="B71">
        <v>2059.8452000000002</v>
      </c>
      <c r="C71" s="7">
        <f t="shared" si="7"/>
        <v>117.41507000000024</v>
      </c>
      <c r="D71">
        <f t="shared" si="8"/>
        <v>24.333641499743081</v>
      </c>
      <c r="E71">
        <f t="shared" si="9"/>
        <v>1.1813335050489754E-2</v>
      </c>
      <c r="F71" s="23">
        <f t="shared" si="10"/>
        <v>0.1183707063161283</v>
      </c>
      <c r="H71">
        <f t="shared" si="11"/>
        <v>-4.4385262965558923</v>
      </c>
      <c r="I71">
        <f t="shared" si="12"/>
        <v>-2.1339340000143832</v>
      </c>
      <c r="J71">
        <f t="shared" si="13"/>
        <v>18.589331836932029</v>
      </c>
    </row>
    <row r="72" spans="1:10" x14ac:dyDescent="0.25">
      <c r="A72">
        <v>3.5764399999999998</v>
      </c>
      <c r="B72">
        <v>2061.01773</v>
      </c>
      <c r="C72" s="7">
        <f t="shared" si="7"/>
        <v>118.58760000000007</v>
      </c>
      <c r="D72">
        <f t="shared" si="8"/>
        <v>24.175741295588342</v>
      </c>
      <c r="E72">
        <f t="shared" si="9"/>
        <v>1.1730001612159029E-2</v>
      </c>
      <c r="F72" s="23">
        <f t="shared" si="10"/>
        <v>0.11823711015864023</v>
      </c>
      <c r="H72">
        <f t="shared" si="11"/>
        <v>-4.4456054788778001</v>
      </c>
      <c r="I72">
        <f t="shared" si="12"/>
        <v>-2.1350632625524999</v>
      </c>
      <c r="J72">
        <f t="shared" si="13"/>
        <v>18.588202574393911</v>
      </c>
    </row>
    <row r="73" spans="1:10" x14ac:dyDescent="0.25">
      <c r="A73">
        <v>3.62439</v>
      </c>
      <c r="B73">
        <v>2062.1851700000002</v>
      </c>
      <c r="C73" s="7">
        <f t="shared" si="7"/>
        <v>119.75504000000024</v>
      </c>
      <c r="D73">
        <f t="shared" si="8"/>
        <v>23.434165492247519</v>
      </c>
      <c r="E73">
        <f t="shared" si="9"/>
        <v>1.1363754251150743E-2</v>
      </c>
      <c r="F73" s="23">
        <f t="shared" si="10"/>
        <v>0.11810431852546055</v>
      </c>
      <c r="H73">
        <f t="shared" si="11"/>
        <v>-4.477326440430752</v>
      </c>
      <c r="I73">
        <f t="shared" si="12"/>
        <v>-2.1361869897626868</v>
      </c>
      <c r="J73">
        <f t="shared" si="13"/>
        <v>18.587078847183726</v>
      </c>
    </row>
    <row r="74" spans="1:10" x14ac:dyDescent="0.25">
      <c r="A74">
        <v>3.67578</v>
      </c>
      <c r="B74">
        <v>2063.3456799999999</v>
      </c>
      <c r="C74" s="7">
        <f t="shared" si="7"/>
        <v>120.91554999999994</v>
      </c>
      <c r="D74">
        <f t="shared" si="8"/>
        <v>21.670081013126151</v>
      </c>
      <c r="E74">
        <f t="shared" si="9"/>
        <v>1.0502399681824594E-2</v>
      </c>
      <c r="F74" s="23">
        <f t="shared" si="10"/>
        <v>0.11797253675184764</v>
      </c>
      <c r="H74">
        <f t="shared" si="11"/>
        <v>-4.5561515068040528</v>
      </c>
      <c r="I74">
        <f t="shared" si="12"/>
        <v>-2.1373034209956092</v>
      </c>
      <c r="J74">
        <f t="shared" si="13"/>
        <v>18.585962415950803</v>
      </c>
    </row>
    <row r="75" spans="1:10" x14ac:dyDescent="0.25">
      <c r="A75">
        <v>3.7317800000000001</v>
      </c>
      <c r="B75">
        <v>2064.5123199999998</v>
      </c>
      <c r="C75" s="7">
        <f t="shared" si="7"/>
        <v>122.08218999999985</v>
      </c>
      <c r="D75">
        <f t="shared" si="8"/>
        <v>20.662739454986262</v>
      </c>
      <c r="E75">
        <f t="shared" si="9"/>
        <v>1.0008532889252152E-2</v>
      </c>
      <c r="F75" s="23">
        <f t="shared" si="10"/>
        <v>0.11784028108093299</v>
      </c>
      <c r="H75">
        <f t="shared" si="11"/>
        <v>-4.6043172609069094</v>
      </c>
      <c r="I75">
        <f t="shared" si="12"/>
        <v>-2.1384251215545294</v>
      </c>
      <c r="J75">
        <f t="shared" si="13"/>
        <v>18.584840715391881</v>
      </c>
    </row>
    <row r="76" spans="1:10" x14ac:dyDescent="0.25">
      <c r="A76">
        <v>3.7869700000000002</v>
      </c>
      <c r="B76">
        <v>2065.6431699999998</v>
      </c>
      <c r="C76" s="7">
        <f t="shared" si="7"/>
        <v>123.21303999999986</v>
      </c>
      <c r="D76">
        <f t="shared" si="8"/>
        <v>21.084158882915194</v>
      </c>
      <c r="E76">
        <f t="shared" si="9"/>
        <v>1.0207067314010094E-2</v>
      </c>
      <c r="F76" s="23">
        <f t="shared" si="10"/>
        <v>0.11771229489171105</v>
      </c>
      <c r="H76">
        <f t="shared" si="11"/>
        <v>-4.58467492469567</v>
      </c>
      <c r="I76">
        <f t="shared" si="12"/>
        <v>-2.139511810598691</v>
      </c>
      <c r="J76">
        <f t="shared" si="13"/>
        <v>18.583754026347719</v>
      </c>
    </row>
    <row r="77" spans="1:10" x14ac:dyDescent="0.25">
      <c r="A77">
        <v>3.8377699999999999</v>
      </c>
      <c r="B77">
        <v>2066.74703</v>
      </c>
      <c r="C77" s="7">
        <f t="shared" si="7"/>
        <v>124.31690000000003</v>
      </c>
      <c r="D77">
        <f t="shared" si="8"/>
        <v>21.9634798099788</v>
      </c>
      <c r="E77">
        <f t="shared" si="9"/>
        <v>1.0627076991603951E-2</v>
      </c>
      <c r="F77" s="23">
        <f t="shared" si="10"/>
        <v>0.1175875643507938</v>
      </c>
      <c r="H77">
        <f t="shared" si="11"/>
        <v>-4.5443501017129631</v>
      </c>
      <c r="I77">
        <f t="shared" si="12"/>
        <v>-2.1405719944254198</v>
      </c>
      <c r="J77">
        <f t="shared" si="13"/>
        <v>18.582693842520992</v>
      </c>
    </row>
    <row r="78" spans="1:10" x14ac:dyDescent="0.25">
      <c r="A78">
        <v>3.88801</v>
      </c>
      <c r="B78">
        <v>2067.8623600000001</v>
      </c>
      <c r="C78" s="7">
        <f t="shared" si="7"/>
        <v>125.43223000000012</v>
      </c>
      <c r="D78">
        <f t="shared" si="8"/>
        <v>22.865229653503469</v>
      </c>
      <c r="E78">
        <f t="shared" si="9"/>
        <v>1.105742340293068E-2</v>
      </c>
      <c r="F78" s="23">
        <f t="shared" si="10"/>
        <v>0.11746173900600872</v>
      </c>
      <c r="H78">
        <f t="shared" si="11"/>
        <v>-4.5046532754055697</v>
      </c>
      <c r="I78">
        <f t="shared" si="12"/>
        <v>-2.1416426239061885</v>
      </c>
      <c r="J78">
        <f t="shared" si="13"/>
        <v>18.581623213040221</v>
      </c>
    </row>
    <row r="79" spans="1:10" x14ac:dyDescent="0.25">
      <c r="A79">
        <v>3.9370500000000002</v>
      </c>
      <c r="B79">
        <v>2069.0170899999998</v>
      </c>
      <c r="C79" s="7">
        <f t="shared" si="7"/>
        <v>126.58695999999986</v>
      </c>
      <c r="D79">
        <f t="shared" si="8"/>
        <v>22.53837869590496</v>
      </c>
      <c r="E79">
        <f t="shared" si="9"/>
        <v>1.0893278168091382E-2</v>
      </c>
      <c r="F79" s="23">
        <f t="shared" si="10"/>
        <v>0.11733168144494248</v>
      </c>
      <c r="H79">
        <f t="shared" si="11"/>
        <v>-4.5196093617999651</v>
      </c>
      <c r="I79">
        <f t="shared" si="12"/>
        <v>-2.1427504707454941</v>
      </c>
      <c r="J79">
        <f t="shared" si="13"/>
        <v>18.580515366200917</v>
      </c>
    </row>
    <row r="80" spans="1:10" x14ac:dyDescent="0.25">
      <c r="A80">
        <v>3.9901499999999999</v>
      </c>
      <c r="B80">
        <v>2070.1644299999998</v>
      </c>
      <c r="C80" s="7">
        <f t="shared" si="7"/>
        <v>127.73429999999985</v>
      </c>
      <c r="D80">
        <f t="shared" si="8"/>
        <v>20.809838472834844</v>
      </c>
      <c r="E80">
        <f t="shared" si="9"/>
        <v>1.0052263564800427E-2</v>
      </c>
      <c r="F80" s="23">
        <f t="shared" si="10"/>
        <v>0.11720267004557894</v>
      </c>
      <c r="H80">
        <f t="shared" si="11"/>
        <v>-4.5999574395091942</v>
      </c>
      <c r="I80">
        <f t="shared" si="12"/>
        <v>-2.1438506201398648</v>
      </c>
      <c r="J80">
        <f t="shared" si="13"/>
        <v>18.579415216806545</v>
      </c>
    </row>
    <row r="81" spans="1:10" x14ac:dyDescent="0.25">
      <c r="A81">
        <v>4.0460099999999999</v>
      </c>
      <c r="B81">
        <v>2071.2845299999999</v>
      </c>
      <c r="C81" s="7">
        <f t="shared" si="7"/>
        <v>128.85439999999994</v>
      </c>
      <c r="D81">
        <f t="shared" si="8"/>
        <v>21.132847533632376</v>
      </c>
      <c r="E81">
        <f t="shared" si="9"/>
        <v>1.0202773799325569E-2</v>
      </c>
      <c r="F81" s="23">
        <f t="shared" si="10"/>
        <v>0.11707692677627464</v>
      </c>
      <c r="H81">
        <f t="shared" si="11"/>
        <v>-4.5850956545508437</v>
      </c>
      <c r="I81">
        <f t="shared" si="12"/>
        <v>-2.1449240664244278</v>
      </c>
      <c r="J81">
        <f t="shared" si="13"/>
        <v>18.578341770521984</v>
      </c>
    </row>
    <row r="82" spans="1:10" x14ac:dyDescent="0.25">
      <c r="A82">
        <v>4.0971900000000003</v>
      </c>
      <c r="B82">
        <v>2072.4264899999998</v>
      </c>
      <c r="C82" s="7">
        <f t="shared" si="7"/>
        <v>129.99635999999987</v>
      </c>
      <c r="D82">
        <f t="shared" si="8"/>
        <v>22.766105454179467</v>
      </c>
      <c r="E82">
        <f t="shared" si="9"/>
        <v>1.0985241485780985E-2</v>
      </c>
      <c r="F82" s="23">
        <f t="shared" si="10"/>
        <v>0.11694893769832564</v>
      </c>
      <c r="H82">
        <f t="shared" si="11"/>
        <v>-4.511202590157243</v>
      </c>
      <c r="I82">
        <f t="shared" si="12"/>
        <v>-2.1460178693764811</v>
      </c>
      <c r="J82">
        <f t="shared" si="13"/>
        <v>18.577247967569932</v>
      </c>
    </row>
    <row r="83" spans="1:10" x14ac:dyDescent="0.25">
      <c r="A83">
        <v>4.1452</v>
      </c>
      <c r="B83">
        <v>2073.5427</v>
      </c>
      <c r="C83" s="7">
        <f t="shared" si="7"/>
        <v>131.11257000000001</v>
      </c>
      <c r="D83">
        <f t="shared" si="8"/>
        <v>21.790428557419464</v>
      </c>
      <c r="E83">
        <f t="shared" si="9"/>
        <v>1.0508791816739277E-2</v>
      </c>
      <c r="F83" s="23">
        <f t="shared" si="10"/>
        <v>0.11682403736847961</v>
      </c>
      <c r="H83">
        <f t="shared" si="11"/>
        <v>-4.5555430562921124</v>
      </c>
      <c r="I83">
        <f t="shared" si="12"/>
        <v>-2.1470864303741313</v>
      </c>
      <c r="J83">
        <f t="shared" si="13"/>
        <v>18.57617940657228</v>
      </c>
    </row>
    <row r="84" spans="1:10" x14ac:dyDescent="0.25">
      <c r="A84">
        <v>4.19916</v>
      </c>
      <c r="B84">
        <v>2074.6484599999999</v>
      </c>
      <c r="C84" s="7">
        <f t="shared" si="7"/>
        <v>132.21832999999992</v>
      </c>
      <c r="D84">
        <f t="shared" si="8"/>
        <v>20.690202001134619</v>
      </c>
      <c r="E84">
        <f t="shared" si="9"/>
        <v>9.9728712599023266E-3</v>
      </c>
      <c r="F84" s="23">
        <f t="shared" si="10"/>
        <v>0.11670050354766261</v>
      </c>
      <c r="H84">
        <f t="shared" si="11"/>
        <v>-4.6078867465094255</v>
      </c>
      <c r="I84">
        <f t="shared" si="12"/>
        <v>-2.148144424808939</v>
      </c>
      <c r="J84">
        <f t="shared" si="13"/>
        <v>18.57512141213747</v>
      </c>
    </row>
    <row r="85" spans="1:10" x14ac:dyDescent="0.25">
      <c r="A85">
        <v>4.2511400000000004</v>
      </c>
      <c r="B85">
        <v>2075.7346200000002</v>
      </c>
      <c r="C85" s="7">
        <f t="shared" si="7"/>
        <v>133.30449000000021</v>
      </c>
      <c r="D85">
        <f t="shared" si="8"/>
        <v>20.634547026614321</v>
      </c>
      <c r="E85">
        <f t="shared" si="9"/>
        <v>9.9408406198930772E-3</v>
      </c>
      <c r="F85" s="23">
        <f t="shared" si="10"/>
        <v>0.11657935007889016</v>
      </c>
      <c r="H85">
        <f t="shared" si="11"/>
        <v>-4.6111036924837032</v>
      </c>
      <c r="I85">
        <f t="shared" si="12"/>
        <v>-2.1491831212739929</v>
      </c>
      <c r="J85">
        <f t="shared" si="13"/>
        <v>18.574082715672418</v>
      </c>
    </row>
    <row r="86" spans="1:10" x14ac:dyDescent="0.25">
      <c r="A86">
        <v>4.3032500000000002</v>
      </c>
      <c r="B86">
        <v>2076.7963100000002</v>
      </c>
      <c r="C86" s="7">
        <f t="shared" si="7"/>
        <v>134.36618000000021</v>
      </c>
      <c r="D86">
        <f t="shared" si="8"/>
        <v>19.918481879575278</v>
      </c>
      <c r="E86">
        <f t="shared" si="9"/>
        <v>9.5909655577032862E-3</v>
      </c>
      <c r="F86" s="23">
        <f t="shared" si="10"/>
        <v>0.11646110831433541</v>
      </c>
      <c r="H86">
        <f t="shared" si="11"/>
        <v>-4.6469337113486739</v>
      </c>
      <c r="I86">
        <f t="shared" si="12"/>
        <v>-2.15019789592314</v>
      </c>
      <c r="J86">
        <f t="shared" si="13"/>
        <v>18.573067941023272</v>
      </c>
    </row>
    <row r="87" spans="1:10" x14ac:dyDescent="0.25">
      <c r="A87">
        <v>4.3562700000000003</v>
      </c>
      <c r="B87">
        <v>2077.8286499999999</v>
      </c>
      <c r="C87" s="7">
        <f t="shared" si="7"/>
        <v>135.39851999999996</v>
      </c>
      <c r="D87">
        <f t="shared" si="8"/>
        <v>19.237436826545974</v>
      </c>
      <c r="E87">
        <f t="shared" si="9"/>
        <v>9.2584327521646088E-3</v>
      </c>
      <c r="F87" s="23">
        <f t="shared" si="10"/>
        <v>0.1163463077168624</v>
      </c>
      <c r="H87">
        <f t="shared" si="11"/>
        <v>-4.6822204938745999</v>
      </c>
      <c r="I87">
        <f t="shared" si="12"/>
        <v>-2.1511841240144536</v>
      </c>
      <c r="J87">
        <f t="shared" si="13"/>
        <v>18.572081712931958</v>
      </c>
    </row>
    <row r="88" spans="1:10" x14ac:dyDescent="0.25">
      <c r="A88">
        <v>4.4081200000000003</v>
      </c>
      <c r="B88">
        <v>2078.8137400000001</v>
      </c>
      <c r="C88" s="7">
        <f t="shared" si="7"/>
        <v>136.38361000000009</v>
      </c>
      <c r="D88">
        <f t="shared" si="8"/>
        <v>19.413659293755007</v>
      </c>
      <c r="E88">
        <f t="shared" si="9"/>
        <v>9.3388161335488402E-3</v>
      </c>
      <c r="F88" s="23">
        <f t="shared" si="10"/>
        <v>0.11623691971988456</v>
      </c>
      <c r="H88">
        <f t="shared" si="11"/>
        <v>-4.6735757870718349</v>
      </c>
      <c r="I88">
        <f t="shared" si="12"/>
        <v>-2.1521247593839843</v>
      </c>
      <c r="J88">
        <f t="shared" si="13"/>
        <v>18.571141077562427</v>
      </c>
    </row>
    <row r="89" spans="1:10" x14ac:dyDescent="0.25">
      <c r="A89">
        <v>4.4593499999999997</v>
      </c>
      <c r="B89">
        <v>2079.8298100000002</v>
      </c>
      <c r="C89" s="7">
        <f t="shared" si="7"/>
        <v>137.39968000000022</v>
      </c>
      <c r="D89">
        <f t="shared" si="8"/>
        <v>20.037301742704955</v>
      </c>
      <c r="E89">
        <f t="shared" si="9"/>
        <v>9.6341064284990469E-3</v>
      </c>
      <c r="F89" s="23">
        <f t="shared" si="10"/>
        <v>0.11612425313694612</v>
      </c>
      <c r="H89">
        <f t="shared" si="11"/>
        <v>-4.6424457236585601</v>
      </c>
      <c r="I89">
        <f t="shared" si="12"/>
        <v>-2.1530945134128761</v>
      </c>
      <c r="J89">
        <f t="shared" si="13"/>
        <v>18.570171323533536</v>
      </c>
    </row>
    <row r="90" spans="1:10" x14ac:dyDescent="0.25">
      <c r="A90">
        <v>4.5102599999999997</v>
      </c>
      <c r="B90">
        <v>2080.8603499999999</v>
      </c>
      <c r="C90" s="7">
        <f t="shared" si="7"/>
        <v>138.43021999999996</v>
      </c>
      <c r="D90">
        <f t="shared" si="8"/>
        <v>20.333400180486734</v>
      </c>
      <c r="E90">
        <f t="shared" si="9"/>
        <v>9.7716313257094518E-3</v>
      </c>
      <c r="F90" s="23">
        <f t="shared" si="10"/>
        <v>0.11601014929838645</v>
      </c>
      <c r="H90">
        <f t="shared" si="11"/>
        <v>-4.6282718539171102</v>
      </c>
      <c r="I90">
        <f t="shared" si="12"/>
        <v>-2.1540775977515376</v>
      </c>
      <c r="J90">
        <f t="shared" si="13"/>
        <v>18.569188239194872</v>
      </c>
    </row>
    <row r="91" spans="1:10" x14ac:dyDescent="0.25">
      <c r="A91">
        <v>4.5590799999999998</v>
      </c>
      <c r="B91">
        <v>2081.8576600000001</v>
      </c>
      <c r="C91" s="7">
        <f t="shared" si="7"/>
        <v>139.42753000000016</v>
      </c>
      <c r="D91">
        <f t="shared" si="8"/>
        <v>20.450592078401364</v>
      </c>
      <c r="E91">
        <f t="shared" si="9"/>
        <v>9.8232422280019674E-3</v>
      </c>
      <c r="F91" s="23">
        <f t="shared" si="10"/>
        <v>0.11589988482328693</v>
      </c>
      <c r="H91">
        <f t="shared" si="11"/>
        <v>-4.6230040453241763</v>
      </c>
      <c r="I91">
        <f t="shared" si="12"/>
        <v>-2.1550285223963126</v>
      </c>
      <c r="J91">
        <f t="shared" si="13"/>
        <v>18.5682373145501</v>
      </c>
    </row>
    <row r="92" spans="1:10" x14ac:dyDescent="0.25">
      <c r="A92">
        <v>4.6082200000000002</v>
      </c>
      <c r="B92">
        <v>2082.8636900000001</v>
      </c>
      <c r="C92" s="7">
        <f t="shared" si="7"/>
        <v>140.43356000000017</v>
      </c>
      <c r="D92">
        <f t="shared" si="8"/>
        <v>19.621556886224464</v>
      </c>
      <c r="E92">
        <f t="shared" si="9"/>
        <v>9.4204709508496267E-3</v>
      </c>
      <c r="F92" s="23">
        <f t="shared" si="10"/>
        <v>0.11578881544805462</v>
      </c>
      <c r="H92">
        <f t="shared" si="11"/>
        <v>-4.6648701968612247</v>
      </c>
      <c r="I92">
        <f t="shared" si="12"/>
        <v>-2.1559873035851296</v>
      </c>
      <c r="J92">
        <f t="shared" si="13"/>
        <v>18.567278533361282</v>
      </c>
    </row>
    <row r="93" spans="1:10" x14ac:dyDescent="0.25">
      <c r="A93">
        <v>4.6592799999999999</v>
      </c>
      <c r="B93">
        <v>2083.8237399999998</v>
      </c>
      <c r="C93" s="7">
        <f t="shared" si="7"/>
        <v>141.39360999999985</v>
      </c>
      <c r="D93">
        <f t="shared" si="8"/>
        <v>18.008721469659069</v>
      </c>
      <c r="E93">
        <f t="shared" si="9"/>
        <v>8.642151984341569E-3</v>
      </c>
      <c r="F93" s="23">
        <f t="shared" si="10"/>
        <v>0.11568297124956063</v>
      </c>
      <c r="H93">
        <f t="shared" si="11"/>
        <v>-4.7511036549177632</v>
      </c>
      <c r="I93">
        <f t="shared" si="12"/>
        <v>-2.1569018358258067</v>
      </c>
      <c r="J93">
        <f t="shared" si="13"/>
        <v>18.566364001120604</v>
      </c>
    </row>
    <row r="94" spans="1:10" x14ac:dyDescent="0.25">
      <c r="A94">
        <v>4.7160000000000002</v>
      </c>
      <c r="B94">
        <v>2084.80467</v>
      </c>
      <c r="C94" s="7">
        <f t="shared" si="7"/>
        <v>142.37454000000002</v>
      </c>
      <c r="D94">
        <f t="shared" si="8"/>
        <v>17.627723311547747</v>
      </c>
      <c r="E94">
        <f t="shared" si="9"/>
        <v>8.4553356797439187E-3</v>
      </c>
      <c r="F94" s="23">
        <f t="shared" si="10"/>
        <v>0.11557497489167544</v>
      </c>
      <c r="H94">
        <f t="shared" si="11"/>
        <v>-4.7729575954984735</v>
      </c>
      <c r="I94">
        <f t="shared" si="12"/>
        <v>-2.1578358263548933</v>
      </c>
      <c r="J94">
        <f t="shared" si="13"/>
        <v>18.565430010591516</v>
      </c>
    </row>
    <row r="95" spans="1:10" x14ac:dyDescent="0.25">
      <c r="A95">
        <v>4.7694400000000003</v>
      </c>
      <c r="B95">
        <v>2085.7656099999999</v>
      </c>
      <c r="C95" s="7">
        <f t="shared" si="7"/>
        <v>143.33547999999996</v>
      </c>
      <c r="D95">
        <f t="shared" si="8"/>
        <v>18.097801364672279</v>
      </c>
      <c r="E95">
        <f t="shared" si="9"/>
        <v>8.6768145365443434E-3</v>
      </c>
      <c r="F95" s="23">
        <f t="shared" si="10"/>
        <v>0.11546932592626573</v>
      </c>
      <c r="H95">
        <f t="shared" si="11"/>
        <v>-4.7471008065441564</v>
      </c>
      <c r="I95">
        <f t="shared" si="12"/>
        <v>-2.1587503606879124</v>
      </c>
      <c r="J95">
        <f t="shared" si="13"/>
        <v>18.564515476258499</v>
      </c>
    </row>
    <row r="96" spans="1:10" x14ac:dyDescent="0.25">
      <c r="A96">
        <v>4.8215199999999996</v>
      </c>
      <c r="B96">
        <v>2086.7143500000002</v>
      </c>
      <c r="C96" s="7">
        <f t="shared" si="7"/>
        <v>144.28422000000023</v>
      </c>
      <c r="D96">
        <f t="shared" si="8"/>
        <v>16.393029077605664</v>
      </c>
      <c r="E96">
        <f t="shared" si="9"/>
        <v>7.8559047037778142E-3</v>
      </c>
      <c r="F96" s="23">
        <f t="shared" si="10"/>
        <v>0.11536516032486301</v>
      </c>
      <c r="H96">
        <f t="shared" si="11"/>
        <v>-4.8464898383780604</v>
      </c>
      <c r="I96">
        <f t="shared" si="12"/>
        <v>-2.1596528740875778</v>
      </c>
      <c r="J96">
        <f t="shared" si="13"/>
        <v>18.563612962858834</v>
      </c>
    </row>
    <row r="97" spans="1:10" x14ac:dyDescent="0.25">
      <c r="A97">
        <v>4.8733000000000004</v>
      </c>
      <c r="B97">
        <v>2087.46819</v>
      </c>
      <c r="C97" s="7">
        <f t="shared" si="7"/>
        <v>145.03806000000009</v>
      </c>
      <c r="D97">
        <f t="shared" si="8"/>
        <v>13.57400370261883</v>
      </c>
      <c r="E97">
        <f t="shared" si="9"/>
        <v>6.5026158327322007E-3</v>
      </c>
      <c r="F97" s="23">
        <f t="shared" si="10"/>
        <v>0.11528249396254167</v>
      </c>
      <c r="H97">
        <f t="shared" si="11"/>
        <v>-5.0355507472311611</v>
      </c>
      <c r="I97">
        <f t="shared" si="12"/>
        <v>-2.1603696935680654</v>
      </c>
      <c r="J97">
        <f t="shared" si="13"/>
        <v>18.562896143378346</v>
      </c>
    </row>
    <row r="98" spans="1:10" x14ac:dyDescent="0.25">
      <c r="A98">
        <v>4.92415</v>
      </c>
      <c r="B98">
        <v>2088.10745</v>
      </c>
      <c r="C98" s="7">
        <f t="shared" si="7"/>
        <v>145.67732000000001</v>
      </c>
      <c r="D98">
        <f t="shared" si="8"/>
        <v>18.161045274992642</v>
      </c>
      <c r="E98">
        <f t="shared" si="9"/>
        <v>8.697371045246087E-3</v>
      </c>
      <c r="F98" s="23">
        <f t="shared" si="10"/>
        <v>0.1152124620871296</v>
      </c>
      <c r="H98">
        <f t="shared" si="11"/>
        <v>-4.7447344776941307</v>
      </c>
      <c r="I98">
        <f t="shared" si="12"/>
        <v>-2.16097735873148</v>
      </c>
      <c r="J98">
        <f t="shared" si="13"/>
        <v>18.562288478214931</v>
      </c>
    </row>
    <row r="99" spans="1:10" x14ac:dyDescent="0.25">
      <c r="A99">
        <v>4.9720300000000002</v>
      </c>
      <c r="B99">
        <v>2089.2612300000001</v>
      </c>
      <c r="C99" s="7">
        <f t="shared" si="7"/>
        <v>146.83110000000011</v>
      </c>
      <c r="D99">
        <f t="shared" si="8"/>
        <v>424.05439517480175</v>
      </c>
      <c r="E99">
        <f t="shared" si="9"/>
        <v>0.20296858482115313</v>
      </c>
      <c r="F99" s="23">
        <f t="shared" si="10"/>
        <v>0.1150862252165991</v>
      </c>
      <c r="H99">
        <f t="shared" si="11"/>
        <v>-1.594704066491675</v>
      </c>
      <c r="I99">
        <f t="shared" si="12"/>
        <v>-2.1620736470746884</v>
      </c>
      <c r="J99">
        <f t="shared" si="13"/>
        <v>18.561192189871722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2C15F-B39F-4AB8-B1A8-7C1E8006BB10}">
  <dimension ref="A1:J99"/>
  <sheetViews>
    <sheetView workbookViewId="0">
      <pane ySplit="1" topLeftCell="A2" activePane="bottomLeft" state="frozen"/>
      <selection pane="bottomLeft" activeCell="M16" sqref="M16"/>
    </sheetView>
  </sheetViews>
  <sheetFormatPr defaultRowHeight="15" x14ac:dyDescent="0.25"/>
  <cols>
    <col min="2" max="2" width="16.7109375" customWidth="1"/>
    <col min="3" max="3" width="20.85546875" style="7" bestFit="1" customWidth="1"/>
    <col min="5" max="5" width="15" customWidth="1"/>
    <col min="6" max="6" width="18.7109375" style="23" bestFit="1" customWidth="1"/>
    <col min="8" max="8" width="14.140625" customWidth="1"/>
    <col min="9" max="9" width="16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3317.6123400000001</v>
      </c>
      <c r="C2" s="7">
        <f>B2-$B$2</f>
        <v>0</v>
      </c>
    </row>
    <row r="3" spans="1:10" x14ac:dyDescent="0.25">
      <c r="A3">
        <v>5.6399999999999999E-2</v>
      </c>
      <c r="B3">
        <v>3322.7113300000001</v>
      </c>
      <c r="C3" s="7">
        <f t="shared" ref="C3:C66" si="0">B3-$B$2</f>
        <v>5.0989899999999579</v>
      </c>
      <c r="D3">
        <f>(B4-B2)/(A4-A2)</f>
        <v>88.068231841523399</v>
      </c>
      <c r="E3">
        <f>(1/B3)*D3</f>
        <v>2.6504930189503822E-2</v>
      </c>
      <c r="F3" s="23">
        <f>((0.032)/((0.0000008*B3*0.000000001)+(0.0000000245*0.000000001*B3^2)))*10^-9</f>
        <v>0.11715250798073952</v>
      </c>
      <c r="H3">
        <f>LN(E3)</f>
        <v>-3.6304245184072275</v>
      </c>
      <c r="I3">
        <f>LN((0.032)/((0.0000008*B3)+(0.0000000245*B3^2)))</f>
        <v>-2.1442787059711907</v>
      </c>
      <c r="J3">
        <f>LN(F3*10^9)</f>
        <v>18.578987130975221</v>
      </c>
    </row>
    <row r="4" spans="1:10" x14ac:dyDescent="0.25">
      <c r="A4">
        <v>0.10904</v>
      </c>
      <c r="B4">
        <v>3327.2152999999998</v>
      </c>
      <c r="C4" s="7">
        <f t="shared" si="0"/>
        <v>9.6029599999997117</v>
      </c>
      <c r="D4">
        <f t="shared" ref="D4:D67" si="1">(B5-B3)/(A5-A3)</f>
        <v>85.549071102030652</v>
      </c>
      <c r="E4">
        <f t="shared" ref="E4:E67" si="2">(1/B4)*D4</f>
        <v>2.5711913233276686E-2</v>
      </c>
      <c r="F4" s="23">
        <f t="shared" ref="F4:F67" si="3">((0.032)/((0.0000008*B4*0.000000001)+(0.0000000245*0.000000001*B4^2)))*10^-9</f>
        <v>0.11683708882907826</v>
      </c>
      <c r="H4">
        <f t="shared" ref="H4:H67" si="4">LN(E4)</f>
        <v>-3.6608008445540974</v>
      </c>
      <c r="I4">
        <f t="shared" ref="I4:I67" si="5">LN((0.032)/((0.0000008*B4)+(0.0000000245*B4^2)))</f>
        <v>-2.146974717648745</v>
      </c>
      <c r="J4">
        <f t="shared" ref="J4:J67" si="6">LN(F4*10^9)</f>
        <v>18.576291119297668</v>
      </c>
    </row>
    <row r="5" spans="1:10" x14ac:dyDescent="0.25">
      <c r="A5">
        <v>0.15920999999999999</v>
      </c>
      <c r="B5">
        <v>3331.5066299999999</v>
      </c>
      <c r="C5" s="7">
        <f t="shared" si="0"/>
        <v>13.894289999999728</v>
      </c>
      <c r="D5">
        <f t="shared" si="1"/>
        <v>81.260697764071821</v>
      </c>
      <c r="E5">
        <f t="shared" si="2"/>
        <v>2.4391576181276225E-2</v>
      </c>
      <c r="F5" s="23">
        <f t="shared" si="3"/>
        <v>0.11653774471430633</v>
      </c>
      <c r="H5">
        <f t="shared" si="4"/>
        <v>-3.713517444763788</v>
      </c>
      <c r="I5">
        <f t="shared" si="5"/>
        <v>-2.1495400694854698</v>
      </c>
      <c r="J5">
        <f t="shared" si="6"/>
        <v>18.573725767460942</v>
      </c>
    </row>
    <row r="6" spans="1:10" x14ac:dyDescent="0.25">
      <c r="A6">
        <v>0.21279999999999999</v>
      </c>
      <c r="B6">
        <v>3335.6469099999999</v>
      </c>
      <c r="C6" s="7">
        <f t="shared" si="0"/>
        <v>18.034569999999803</v>
      </c>
      <c r="D6">
        <f t="shared" si="1"/>
        <v>80.352620300021925</v>
      </c>
      <c r="E6">
        <f t="shared" si="2"/>
        <v>2.4089066519340299E-2</v>
      </c>
      <c r="F6" s="23">
        <f t="shared" si="3"/>
        <v>0.11625002623653782</v>
      </c>
      <c r="H6">
        <f t="shared" si="4"/>
        <v>-3.725997212822199</v>
      </c>
      <c r="I6">
        <f t="shared" si="5"/>
        <v>-2.1520120088240491</v>
      </c>
      <c r="J6">
        <f t="shared" si="6"/>
        <v>18.571253828122362</v>
      </c>
    </row>
    <row r="7" spans="1:10" x14ac:dyDescent="0.25">
      <c r="A7">
        <v>0.26186999999999999</v>
      </c>
      <c r="B7">
        <v>3339.7556300000001</v>
      </c>
      <c r="C7" s="7">
        <f t="shared" si="0"/>
        <v>22.143289999999979</v>
      </c>
      <c r="D7">
        <f t="shared" si="1"/>
        <v>80.328927902159762</v>
      </c>
      <c r="E7">
        <f t="shared" si="2"/>
        <v>2.4052336997530489E-2</v>
      </c>
      <c r="F7" s="23">
        <f t="shared" si="3"/>
        <v>0.11596555302950798</v>
      </c>
      <c r="H7">
        <f t="shared" si="4"/>
        <v>-3.727523114696814</v>
      </c>
      <c r="I7">
        <f t="shared" si="5"/>
        <v>-2.1544620886182995</v>
      </c>
      <c r="J7">
        <f t="shared" si="6"/>
        <v>18.568803748328111</v>
      </c>
    </row>
    <row r="8" spans="1:10" x14ac:dyDescent="0.25">
      <c r="A8">
        <v>0.31419000000000002</v>
      </c>
      <c r="B8">
        <v>3343.7914599999999</v>
      </c>
      <c r="C8" s="7">
        <f t="shared" si="0"/>
        <v>26.179119999999784</v>
      </c>
      <c r="D8">
        <f t="shared" si="1"/>
        <v>77.056834742055628</v>
      </c>
      <c r="E8">
        <f t="shared" si="2"/>
        <v>2.3044748951555619E-2</v>
      </c>
      <c r="F8" s="23">
        <f t="shared" si="3"/>
        <v>0.11568714183380757</v>
      </c>
      <c r="H8">
        <f t="shared" si="4"/>
        <v>-3.7703173467047328</v>
      </c>
      <c r="I8">
        <f t="shared" si="5"/>
        <v>-2.1568657846332671</v>
      </c>
      <c r="J8">
        <f t="shared" si="6"/>
        <v>18.566400052313146</v>
      </c>
    </row>
    <row r="9" spans="1:10" x14ac:dyDescent="0.25">
      <c r="A9">
        <v>0.36480000000000001</v>
      </c>
      <c r="B9">
        <v>3347.6870899999999</v>
      </c>
      <c r="C9" s="7">
        <f t="shared" si="0"/>
        <v>30.074749999999767</v>
      </c>
      <c r="D9">
        <f t="shared" si="1"/>
        <v>76.245042912103372</v>
      </c>
      <c r="E9">
        <f t="shared" si="2"/>
        <v>2.2775438941070019E-2</v>
      </c>
      <c r="F9" s="23">
        <f t="shared" si="3"/>
        <v>0.1154193522150096</v>
      </c>
      <c r="H9">
        <f t="shared" si="4"/>
        <v>-3.7820725630879162</v>
      </c>
      <c r="I9">
        <f t="shared" si="5"/>
        <v>-2.1591832421305091</v>
      </c>
      <c r="J9">
        <f t="shared" si="6"/>
        <v>18.564082594815901</v>
      </c>
    </row>
    <row r="10" spans="1:10" x14ac:dyDescent="0.25">
      <c r="A10">
        <v>0.41555999999999998</v>
      </c>
      <c r="B10">
        <v>3351.5204199999998</v>
      </c>
      <c r="C10" s="7">
        <f t="shared" si="0"/>
        <v>33.9080799999997</v>
      </c>
      <c r="D10">
        <f t="shared" si="1"/>
        <v>71.605824874301078</v>
      </c>
      <c r="E10">
        <f t="shared" si="2"/>
        <v>2.1365176368014216E-2</v>
      </c>
      <c r="F10" s="23">
        <f t="shared" si="3"/>
        <v>0.11515675176550931</v>
      </c>
      <c r="H10">
        <f t="shared" si="4"/>
        <v>-3.8459929549230663</v>
      </c>
      <c r="I10">
        <f t="shared" si="5"/>
        <v>-2.1614610199097655</v>
      </c>
      <c r="J10">
        <f t="shared" si="6"/>
        <v>18.561804817036645</v>
      </c>
    </row>
    <row r="11" spans="1:10" x14ac:dyDescent="0.25">
      <c r="A11">
        <v>0.47021000000000002</v>
      </c>
      <c r="B11">
        <v>3355.23506</v>
      </c>
      <c r="C11" s="7">
        <f t="shared" si="0"/>
        <v>37.622719999999845</v>
      </c>
      <c r="D11">
        <f t="shared" si="1"/>
        <v>69.083019223521745</v>
      </c>
      <c r="E11">
        <f t="shared" si="2"/>
        <v>2.0589621289758976E-2</v>
      </c>
      <c r="F11" s="23">
        <f t="shared" si="3"/>
        <v>0.11490313619694542</v>
      </c>
      <c r="H11">
        <f t="shared" si="4"/>
        <v>-3.8829681510324758</v>
      </c>
      <c r="I11">
        <f t="shared" si="5"/>
        <v>-2.1636657994873496</v>
      </c>
      <c r="J11">
        <f t="shared" si="6"/>
        <v>18.559600037459063</v>
      </c>
    </row>
    <row r="12" spans="1:10" x14ac:dyDescent="0.25">
      <c r="A12">
        <v>0.52168000000000003</v>
      </c>
      <c r="B12">
        <v>3358.85151</v>
      </c>
      <c r="C12" s="7">
        <f t="shared" si="0"/>
        <v>41.239169999999831</v>
      </c>
      <c r="D12">
        <f t="shared" si="1"/>
        <v>68.51457833548838</v>
      </c>
      <c r="E12">
        <f t="shared" si="2"/>
        <v>2.0398215917406953E-2</v>
      </c>
      <c r="F12" s="23">
        <f t="shared" si="3"/>
        <v>0.11465702856229051</v>
      </c>
      <c r="H12">
        <f t="shared" si="4"/>
        <v>-3.8923078369854514</v>
      </c>
      <c r="I12">
        <f t="shared" si="5"/>
        <v>-2.1658099670453583</v>
      </c>
      <c r="J12">
        <f t="shared" si="6"/>
        <v>18.557455869901052</v>
      </c>
    </row>
    <row r="13" spans="1:10" x14ac:dyDescent="0.25">
      <c r="A13">
        <v>0.57859000000000005</v>
      </c>
      <c r="B13">
        <v>3362.6606700000002</v>
      </c>
      <c r="C13" s="7">
        <f t="shared" si="0"/>
        <v>45.048330000000078</v>
      </c>
      <c r="D13">
        <f t="shared" si="1"/>
        <v>70.698912635920209</v>
      </c>
      <c r="E13">
        <f t="shared" si="2"/>
        <v>2.1024694304323074E-2</v>
      </c>
      <c r="F13" s="23">
        <f t="shared" si="3"/>
        <v>0.11439866062088054</v>
      </c>
      <c r="H13">
        <f t="shared" si="4"/>
        <v>-3.8620576128567423</v>
      </c>
      <c r="I13">
        <f t="shared" si="5"/>
        <v>-2.1680659079644129</v>
      </c>
      <c r="J13">
        <f t="shared" si="6"/>
        <v>18.555199928981999</v>
      </c>
    </row>
    <row r="14" spans="1:10" x14ac:dyDescent="0.25">
      <c r="A14">
        <v>0.62836000000000003</v>
      </c>
      <c r="B14">
        <v>3366.3936699999999</v>
      </c>
      <c r="C14" s="7">
        <f t="shared" si="0"/>
        <v>48.781329999999798</v>
      </c>
      <c r="D14">
        <f t="shared" si="1"/>
        <v>75.551843552653992</v>
      </c>
      <c r="E14">
        <f t="shared" si="2"/>
        <v>2.2442961506832323E-2</v>
      </c>
      <c r="F14" s="23">
        <f t="shared" si="3"/>
        <v>0.11414630483504458</v>
      </c>
      <c r="H14">
        <f t="shared" si="4"/>
        <v>-3.7967782325777355</v>
      </c>
      <c r="I14">
        <f t="shared" si="5"/>
        <v>-2.1702742776643706</v>
      </c>
      <c r="J14">
        <f t="shared" si="6"/>
        <v>18.552991559282042</v>
      </c>
    </row>
    <row r="15" spans="1:10" x14ac:dyDescent="0.25">
      <c r="A15">
        <v>0.67676999999999998</v>
      </c>
      <c r="B15">
        <v>3370.0783499999998</v>
      </c>
      <c r="C15" s="7">
        <f t="shared" si="0"/>
        <v>52.466009999999642</v>
      </c>
      <c r="D15">
        <f t="shared" si="1"/>
        <v>73.042774335400267</v>
      </c>
      <c r="E15">
        <f t="shared" si="2"/>
        <v>2.1673909847051559E-2</v>
      </c>
      <c r="F15" s="23">
        <f t="shared" si="3"/>
        <v>0.11389803354249275</v>
      </c>
      <c r="H15">
        <f t="shared" si="4"/>
        <v>-3.831646052987467</v>
      </c>
      <c r="I15">
        <f t="shared" si="5"/>
        <v>-2.1724516734498316</v>
      </c>
      <c r="J15">
        <f t="shared" si="6"/>
        <v>18.550814163496579</v>
      </c>
    </row>
    <row r="16" spans="1:10" x14ac:dyDescent="0.25">
      <c r="A16">
        <v>0.72841999999999996</v>
      </c>
      <c r="B16">
        <v>3373.7023300000001</v>
      </c>
      <c r="C16" s="7">
        <f t="shared" si="0"/>
        <v>56.089989999999943</v>
      </c>
      <c r="D16">
        <f t="shared" si="1"/>
        <v>69.702692195549346</v>
      </c>
      <c r="E16">
        <f t="shared" si="2"/>
        <v>2.0660593430467038E-2</v>
      </c>
      <c r="F16" s="23">
        <f t="shared" si="3"/>
        <v>0.11365464143192952</v>
      </c>
      <c r="H16">
        <f t="shared" si="4"/>
        <v>-3.879527092060032</v>
      </c>
      <c r="I16">
        <f t="shared" si="5"/>
        <v>-2.1745908898172868</v>
      </c>
      <c r="J16">
        <f t="shared" si="6"/>
        <v>18.548674947129125</v>
      </c>
    </row>
    <row r="17" spans="1:10" x14ac:dyDescent="0.25">
      <c r="A17">
        <v>0.77966000000000002</v>
      </c>
      <c r="B17">
        <v>3377.2500599999998</v>
      </c>
      <c r="C17" s="7">
        <f t="shared" si="0"/>
        <v>59.637719999999717</v>
      </c>
      <c r="D17">
        <f t="shared" si="1"/>
        <v>68.669674915090908</v>
      </c>
      <c r="E17">
        <f t="shared" si="2"/>
        <v>2.0333014640642542E-2</v>
      </c>
      <c r="F17" s="23">
        <f t="shared" si="3"/>
        <v>0.11341712532917361</v>
      </c>
      <c r="H17">
        <f t="shared" si="4"/>
        <v>-3.8955093770107871</v>
      </c>
      <c r="I17">
        <f t="shared" si="5"/>
        <v>-2.1766828820782935</v>
      </c>
      <c r="J17">
        <f t="shared" si="6"/>
        <v>18.546582954868118</v>
      </c>
    </row>
    <row r="18" spans="1:10" x14ac:dyDescent="0.25">
      <c r="A18">
        <v>0.83147000000000004</v>
      </c>
      <c r="B18">
        <v>3380.7787400000002</v>
      </c>
      <c r="C18" s="7">
        <f t="shared" si="0"/>
        <v>63.166400000000067</v>
      </c>
      <c r="D18">
        <f t="shared" si="1"/>
        <v>64.253813637198448</v>
      </c>
      <c r="E18">
        <f t="shared" si="2"/>
        <v>1.9005625206102203E-2</v>
      </c>
      <c r="F18" s="23">
        <f t="shared" si="3"/>
        <v>0.1131816223979456</v>
      </c>
      <c r="H18">
        <f t="shared" si="4"/>
        <v>-3.9630202801547765</v>
      </c>
      <c r="I18">
        <f t="shared" si="5"/>
        <v>-2.1787614727005438</v>
      </c>
      <c r="J18">
        <f t="shared" si="6"/>
        <v>18.544504364245867</v>
      </c>
    </row>
    <row r="19" spans="1:10" x14ac:dyDescent="0.25">
      <c r="A19">
        <v>0.88848000000000005</v>
      </c>
      <c r="B19">
        <v>3384.2421599999998</v>
      </c>
      <c r="C19" s="7">
        <f t="shared" si="0"/>
        <v>66.629819999999654</v>
      </c>
      <c r="D19">
        <f t="shared" si="1"/>
        <v>63.51534703659069</v>
      </c>
      <c r="E19">
        <f t="shared" si="2"/>
        <v>1.8767967548927022E-2</v>
      </c>
      <c r="F19" s="23">
        <f t="shared" si="3"/>
        <v>0.11295118746697431</v>
      </c>
      <c r="H19">
        <f t="shared" si="4"/>
        <v>-3.975603716136503</v>
      </c>
      <c r="I19">
        <f t="shared" si="5"/>
        <v>-2.180799522914231</v>
      </c>
      <c r="J19">
        <f t="shared" si="6"/>
        <v>18.542466314032179</v>
      </c>
    </row>
    <row r="20" spans="1:10" x14ac:dyDescent="0.25">
      <c r="A20">
        <v>0.93996000000000002</v>
      </c>
      <c r="B20">
        <v>3387.6695199999999</v>
      </c>
      <c r="C20" s="7">
        <f t="shared" si="0"/>
        <v>70.057179999999789</v>
      </c>
      <c r="D20">
        <f t="shared" si="1"/>
        <v>68.807657430732817</v>
      </c>
      <c r="E20">
        <f t="shared" si="2"/>
        <v>2.0311207166020379E-2</v>
      </c>
      <c r="F20" s="23">
        <f t="shared" si="3"/>
        <v>0.1127238438469205</v>
      </c>
      <c r="H20">
        <f t="shared" si="4"/>
        <v>-3.8965824681290551</v>
      </c>
      <c r="I20">
        <f t="shared" si="5"/>
        <v>-2.1828143111310414</v>
      </c>
      <c r="J20">
        <f t="shared" si="6"/>
        <v>18.540451525815371</v>
      </c>
    </row>
    <row r="21" spans="1:10" x14ac:dyDescent="0.25">
      <c r="A21">
        <v>0.98773</v>
      </c>
      <c r="B21">
        <v>3391.07132</v>
      </c>
      <c r="C21" s="7">
        <f t="shared" si="0"/>
        <v>73.458979999999883</v>
      </c>
      <c r="D21">
        <f t="shared" si="1"/>
        <v>68.813687436159142</v>
      </c>
      <c r="E21">
        <f t="shared" si="2"/>
        <v>2.0292609898915112E-2</v>
      </c>
      <c r="F21" s="23">
        <f t="shared" si="3"/>
        <v>0.1124988737252379</v>
      </c>
      <c r="H21">
        <f t="shared" si="4"/>
        <v>-3.8974985036030585</v>
      </c>
      <c r="I21">
        <f t="shared" si="5"/>
        <v>-2.1848120687189945</v>
      </c>
      <c r="J21">
        <f t="shared" si="6"/>
        <v>18.538453768227416</v>
      </c>
    </row>
    <row r="22" spans="1:10" x14ac:dyDescent="0.25">
      <c r="A22">
        <v>1.03786</v>
      </c>
      <c r="B22">
        <v>3394.4063799999999</v>
      </c>
      <c r="C22" s="7">
        <f t="shared" si="0"/>
        <v>76.794039999999768</v>
      </c>
      <c r="D22">
        <f t="shared" si="1"/>
        <v>66.543430068522454</v>
      </c>
      <c r="E22">
        <f t="shared" si="2"/>
        <v>1.9603848985377662E-2</v>
      </c>
      <c r="F22" s="23">
        <f t="shared" si="3"/>
        <v>0.11227897045902079</v>
      </c>
      <c r="H22">
        <f t="shared" si="4"/>
        <v>-3.9320293552200836</v>
      </c>
      <c r="I22">
        <f t="shared" si="5"/>
        <v>-2.1867686969371496</v>
      </c>
      <c r="J22">
        <f t="shared" si="6"/>
        <v>18.53649714000926</v>
      </c>
    </row>
    <row r="23" spans="1:10" x14ac:dyDescent="0.25">
      <c r="A23">
        <v>1.08697</v>
      </c>
      <c r="B23">
        <v>3397.6750900000002</v>
      </c>
      <c r="C23" s="7">
        <f t="shared" si="0"/>
        <v>80.062750000000051</v>
      </c>
      <c r="D23">
        <f t="shared" si="1"/>
        <v>65.580969807867916</v>
      </c>
      <c r="E23">
        <f t="shared" si="2"/>
        <v>1.9301718990401728E-2</v>
      </c>
      <c r="F23" s="23">
        <f t="shared" si="3"/>
        <v>0.1120640671698072</v>
      </c>
      <c r="H23">
        <f t="shared" si="4"/>
        <v>-3.9475611201773213</v>
      </c>
      <c r="I23">
        <f t="shared" si="5"/>
        <v>-2.188684542931016</v>
      </c>
      <c r="J23">
        <f t="shared" si="6"/>
        <v>18.534581294015396</v>
      </c>
    </row>
    <row r="24" spans="1:10" x14ac:dyDescent="0.25">
      <c r="A24">
        <v>1.1362300000000001</v>
      </c>
      <c r="B24">
        <v>3400.8575799999999</v>
      </c>
      <c r="C24" s="7">
        <f t="shared" si="0"/>
        <v>83.24523999999974</v>
      </c>
      <c r="D24">
        <f t="shared" si="1"/>
        <v>63.528989838611849</v>
      </c>
      <c r="E24">
        <f t="shared" si="2"/>
        <v>1.8680285293985129E-2</v>
      </c>
      <c r="F24" s="23">
        <f t="shared" si="3"/>
        <v>0.11185542471746357</v>
      </c>
      <c r="H24">
        <f t="shared" si="4"/>
        <v>-3.9802865736007904</v>
      </c>
      <c r="I24">
        <f t="shared" si="5"/>
        <v>-2.190548092289462</v>
      </c>
      <c r="J24">
        <f t="shared" si="6"/>
        <v>18.532717744656949</v>
      </c>
    </row>
    <row r="25" spans="1:10" x14ac:dyDescent="0.25">
      <c r="A25">
        <v>1.1873499999999999</v>
      </c>
      <c r="B25">
        <v>3404.05213</v>
      </c>
      <c r="C25" s="7">
        <f t="shared" si="0"/>
        <v>86.439789999999903</v>
      </c>
      <c r="D25">
        <f t="shared" si="1"/>
        <v>63.014476945961604</v>
      </c>
      <c r="E25">
        <f t="shared" si="2"/>
        <v>1.851160750172225E-2</v>
      </c>
      <c r="F25" s="23">
        <f t="shared" si="3"/>
        <v>0.11164657707063837</v>
      </c>
      <c r="H25">
        <f t="shared" si="4"/>
        <v>-3.9893573111258225</v>
      </c>
      <c r="I25">
        <f t="shared" si="5"/>
        <v>-2.1924169588404596</v>
      </c>
      <c r="J25">
        <f t="shared" si="6"/>
        <v>18.530848878105953</v>
      </c>
    </row>
    <row r="26" spans="1:10" x14ac:dyDescent="0.25">
      <c r="A26">
        <v>1.23708</v>
      </c>
      <c r="B26">
        <v>3407.2125900000001</v>
      </c>
      <c r="C26" s="7">
        <f t="shared" si="0"/>
        <v>89.60024999999996</v>
      </c>
      <c r="D26">
        <f t="shared" si="1"/>
        <v>60.775243338905014</v>
      </c>
      <c r="E26">
        <f t="shared" si="2"/>
        <v>1.7837232556981428E-2</v>
      </c>
      <c r="F26" s="23">
        <f t="shared" si="3"/>
        <v>0.11144053316114037</v>
      </c>
      <c r="H26">
        <f t="shared" si="4"/>
        <v>-4.0264672895932545</v>
      </c>
      <c r="I26">
        <f t="shared" si="5"/>
        <v>-2.1942641652332626</v>
      </c>
      <c r="J26">
        <f t="shared" si="6"/>
        <v>18.529001671713146</v>
      </c>
    </row>
    <row r="27" spans="1:10" x14ac:dyDescent="0.25">
      <c r="A27">
        <v>1.2890600000000001</v>
      </c>
      <c r="B27">
        <v>3410.2335800000001</v>
      </c>
      <c r="C27" s="7">
        <f t="shared" si="0"/>
        <v>92.621239999999943</v>
      </c>
      <c r="D27">
        <f t="shared" si="1"/>
        <v>56.404035664006635</v>
      </c>
      <c r="E27">
        <f t="shared" si="2"/>
        <v>1.6539639980909057E-2</v>
      </c>
      <c r="F27" s="23">
        <f t="shared" si="3"/>
        <v>0.11124411461977796</v>
      </c>
      <c r="H27">
        <f t="shared" si="4"/>
        <v>-4.1019953561948865</v>
      </c>
      <c r="I27">
        <f t="shared" si="5"/>
        <v>-2.1960282616292939</v>
      </c>
      <c r="J27">
        <f t="shared" si="6"/>
        <v>18.527237575317116</v>
      </c>
    </row>
    <row r="28" spans="1:10" x14ac:dyDescent="0.25">
      <c r="A28">
        <v>1.3436300000000001</v>
      </c>
      <c r="B28">
        <v>3413.22244</v>
      </c>
      <c r="C28" s="7">
        <f t="shared" si="0"/>
        <v>95.610099999999875</v>
      </c>
      <c r="D28">
        <f t="shared" si="1"/>
        <v>56.136174636173827</v>
      </c>
      <c r="E28">
        <f t="shared" si="2"/>
        <v>1.6446679237282241E-2</v>
      </c>
      <c r="F28" s="23">
        <f t="shared" si="3"/>
        <v>0.11105029570356882</v>
      </c>
      <c r="H28">
        <f t="shared" si="4"/>
        <v>-4.1076316922232898</v>
      </c>
      <c r="I28">
        <f t="shared" si="5"/>
        <v>-2.197772065848588</v>
      </c>
      <c r="J28">
        <f t="shared" si="6"/>
        <v>18.525493771097821</v>
      </c>
    </row>
    <row r="29" spans="1:10" x14ac:dyDescent="0.25">
      <c r="A29">
        <v>1.3948799999999999</v>
      </c>
      <c r="B29">
        <v>3416.17391</v>
      </c>
      <c r="C29" s="7">
        <f t="shared" si="0"/>
        <v>98.561569999999847</v>
      </c>
      <c r="D29">
        <f t="shared" si="1"/>
        <v>57.026292810711212</v>
      </c>
      <c r="E29">
        <f t="shared" si="2"/>
        <v>1.6693029779245402E-2</v>
      </c>
      <c r="F29" s="23">
        <f t="shared" si="3"/>
        <v>0.11085939806519712</v>
      </c>
      <c r="H29">
        <f t="shared" si="4"/>
        <v>-4.0927640251743718</v>
      </c>
      <c r="I29">
        <f t="shared" si="5"/>
        <v>-2.1994925646895314</v>
      </c>
      <c r="J29">
        <f t="shared" si="6"/>
        <v>18.523773272256879</v>
      </c>
    </row>
    <row r="30" spans="1:10" x14ac:dyDescent="0.25">
      <c r="A30">
        <v>1.4467000000000001</v>
      </c>
      <c r="B30">
        <v>3419.10014</v>
      </c>
      <c r="C30" s="7">
        <f t="shared" si="0"/>
        <v>101.48779999999988</v>
      </c>
      <c r="D30">
        <f t="shared" si="1"/>
        <v>55.942074927954017</v>
      </c>
      <c r="E30">
        <f t="shared" si="2"/>
        <v>1.6361636874418665E-2</v>
      </c>
      <c r="F30" s="23">
        <f t="shared" si="3"/>
        <v>0.11067061845069488</v>
      </c>
      <c r="H30">
        <f t="shared" si="4"/>
        <v>-4.1128158993639747</v>
      </c>
      <c r="I30">
        <f t="shared" si="5"/>
        <v>-2.2011968904794843</v>
      </c>
      <c r="J30">
        <f t="shared" si="6"/>
        <v>18.522068946466927</v>
      </c>
    </row>
    <row r="31" spans="1:10" x14ac:dyDescent="0.25">
      <c r="A31">
        <v>1.49898</v>
      </c>
      <c r="B31">
        <v>3421.99748</v>
      </c>
      <c r="C31" s="7">
        <f t="shared" si="0"/>
        <v>104.38513999999986</v>
      </c>
      <c r="D31">
        <f t="shared" si="1"/>
        <v>53.867564534231867</v>
      </c>
      <c r="E31">
        <f t="shared" si="2"/>
        <v>1.5741555874620883E-2</v>
      </c>
      <c r="F31" s="23">
        <f t="shared" si="3"/>
        <v>0.11048417730328712</v>
      </c>
      <c r="H31">
        <f t="shared" si="4"/>
        <v>-4.1514511924269302</v>
      </c>
      <c r="I31">
        <f t="shared" si="5"/>
        <v>-2.2028829601027136</v>
      </c>
      <c r="J31">
        <f t="shared" si="6"/>
        <v>18.520382876843698</v>
      </c>
    </row>
    <row r="32" spans="1:10" x14ac:dyDescent="0.25">
      <c r="A32">
        <v>1.55362</v>
      </c>
      <c r="B32">
        <v>3424.8596600000001</v>
      </c>
      <c r="C32" s="7">
        <f t="shared" si="0"/>
        <v>107.24731999999995</v>
      </c>
      <c r="D32">
        <f t="shared" si="1"/>
        <v>53.643446465404615</v>
      </c>
      <c r="E32">
        <f t="shared" si="2"/>
        <v>1.5662961928607787E-2</v>
      </c>
      <c r="F32" s="23">
        <f t="shared" si="3"/>
        <v>0.1103004608803113</v>
      </c>
      <c r="H32">
        <f t="shared" si="4"/>
        <v>-4.1564564665463077</v>
      </c>
      <c r="I32">
        <f t="shared" si="5"/>
        <v>-2.2045471743061036</v>
      </c>
      <c r="J32">
        <f t="shared" si="6"/>
        <v>18.518718662640307</v>
      </c>
    </row>
    <row r="33" spans="1:10" x14ac:dyDescent="0.25">
      <c r="A33">
        <v>1.60564</v>
      </c>
      <c r="B33">
        <v>3427.7190900000001</v>
      </c>
      <c r="C33" s="7">
        <f t="shared" si="0"/>
        <v>110.10674999999992</v>
      </c>
      <c r="D33">
        <f t="shared" si="1"/>
        <v>56.029134785166193</v>
      </c>
      <c r="E33">
        <f t="shared" si="2"/>
        <v>1.634589454795906E-2</v>
      </c>
      <c r="F33" s="23">
        <f t="shared" si="3"/>
        <v>0.11011737817057596</v>
      </c>
      <c r="H33">
        <f t="shared" si="4"/>
        <v>-4.1137785111534075</v>
      </c>
      <c r="I33">
        <f t="shared" si="5"/>
        <v>-2.2062084078308315</v>
      </c>
      <c r="J33">
        <f t="shared" si="6"/>
        <v>18.517057429115578</v>
      </c>
    </row>
    <row r="34" spans="1:10" x14ac:dyDescent="0.25">
      <c r="A34">
        <v>1.6555599999999999</v>
      </c>
      <c r="B34">
        <v>3430.5712699999999</v>
      </c>
      <c r="C34" s="7">
        <f t="shared" si="0"/>
        <v>112.95892999999978</v>
      </c>
      <c r="D34">
        <f t="shared" si="1"/>
        <v>55.735739001483608</v>
      </c>
      <c r="E34">
        <f t="shared" si="2"/>
        <v>1.6246780671454644E-2</v>
      </c>
      <c r="F34" s="23">
        <f t="shared" si="3"/>
        <v>0.1099352133935001</v>
      </c>
      <c r="H34">
        <f t="shared" si="4"/>
        <v>-4.1198605023591375</v>
      </c>
      <c r="I34">
        <f t="shared" si="5"/>
        <v>-2.2078640558501812</v>
      </c>
      <c r="J34">
        <f t="shared" si="6"/>
        <v>18.51540178109623</v>
      </c>
    </row>
    <row r="35" spans="1:10" x14ac:dyDescent="0.25">
      <c r="A35">
        <v>1.70679</v>
      </c>
      <c r="B35">
        <v>3433.3567600000001</v>
      </c>
      <c r="C35" s="7">
        <f t="shared" si="0"/>
        <v>115.74441999999999</v>
      </c>
      <c r="D35">
        <f t="shared" si="1"/>
        <v>54.499011662386572</v>
      </c>
      <c r="E35">
        <f t="shared" si="2"/>
        <v>1.5873390233523701E-2</v>
      </c>
      <c r="F35" s="23">
        <f t="shared" si="3"/>
        <v>0.10975774396440365</v>
      </c>
      <c r="H35">
        <f t="shared" si="4"/>
        <v>-4.1431111419576547</v>
      </c>
      <c r="I35">
        <f t="shared" si="5"/>
        <v>-2.2094796694759742</v>
      </c>
      <c r="J35">
        <f t="shared" si="6"/>
        <v>18.513786167470435</v>
      </c>
    </row>
    <row r="36" spans="1:10" x14ac:dyDescent="0.25">
      <c r="A36">
        <v>1.75674</v>
      </c>
      <c r="B36">
        <v>3436.0854800000002</v>
      </c>
      <c r="C36" s="7">
        <f t="shared" si="0"/>
        <v>118.47314000000006</v>
      </c>
      <c r="D36">
        <f t="shared" si="1"/>
        <v>54.938369981844005</v>
      </c>
      <c r="E36">
        <f t="shared" si="2"/>
        <v>1.5988650544818225E-2</v>
      </c>
      <c r="F36" s="23">
        <f t="shared" si="3"/>
        <v>0.10958430783524162</v>
      </c>
      <c r="H36">
        <f t="shared" si="4"/>
        <v>-4.1358761493925424</v>
      </c>
      <c r="I36">
        <f t="shared" si="5"/>
        <v>-2.2110610914047339</v>
      </c>
      <c r="J36">
        <f t="shared" si="6"/>
        <v>18.512204745541677</v>
      </c>
    </row>
    <row r="37" spans="1:10" x14ac:dyDescent="0.25">
      <c r="A37">
        <v>1.80593</v>
      </c>
      <c r="B37">
        <v>3438.8033500000001</v>
      </c>
      <c r="C37" s="7">
        <f t="shared" si="0"/>
        <v>121.19101000000001</v>
      </c>
      <c r="D37">
        <f t="shared" si="1"/>
        <v>55.551375863132272</v>
      </c>
      <c r="E37">
        <f t="shared" si="2"/>
        <v>1.6154275254830222E-2</v>
      </c>
      <c r="F37" s="23">
        <f t="shared" si="3"/>
        <v>0.10941196964876354</v>
      </c>
      <c r="H37">
        <f t="shared" si="4"/>
        <v>-4.1255705426847538</v>
      </c>
      <c r="I37">
        <f t="shared" si="5"/>
        <v>-2.212634983199</v>
      </c>
      <c r="J37">
        <f t="shared" si="6"/>
        <v>18.510630853747411</v>
      </c>
    </row>
    <row r="38" spans="1:10" x14ac:dyDescent="0.25">
      <c r="A38">
        <v>1.8537699999999999</v>
      </c>
      <c r="B38">
        <v>3441.4756299999999</v>
      </c>
      <c r="C38" s="7">
        <f t="shared" si="0"/>
        <v>123.86328999999978</v>
      </c>
      <c r="D38">
        <f t="shared" si="1"/>
        <v>55.100898266133697</v>
      </c>
      <c r="E38">
        <f t="shared" si="2"/>
        <v>1.6010834941212033E-2</v>
      </c>
      <c r="F38" s="23">
        <f t="shared" si="3"/>
        <v>0.10924291836047671</v>
      </c>
      <c r="H38">
        <f t="shared" si="4"/>
        <v>-4.1344896021021089</v>
      </c>
      <c r="I38">
        <f t="shared" si="5"/>
        <v>-2.2141812676064458</v>
      </c>
      <c r="J38">
        <f t="shared" si="6"/>
        <v>18.509084569339965</v>
      </c>
    </row>
    <row r="39" spans="1:10" x14ac:dyDescent="0.25">
      <c r="A39">
        <v>1.90167</v>
      </c>
      <c r="B39">
        <v>3444.0787099999998</v>
      </c>
      <c r="C39" s="7">
        <f t="shared" si="0"/>
        <v>126.46636999999964</v>
      </c>
      <c r="D39">
        <f t="shared" si="1"/>
        <v>53.140636186970511</v>
      </c>
      <c r="E39">
        <f t="shared" si="2"/>
        <v>1.5429564961066327E-2</v>
      </c>
      <c r="F39" s="23">
        <f t="shared" si="3"/>
        <v>0.10907862117182432</v>
      </c>
      <c r="H39">
        <f t="shared" si="4"/>
        <v>-4.1714698073618708</v>
      </c>
      <c r="I39">
        <f t="shared" si="5"/>
        <v>-2.2156863616069709</v>
      </c>
      <c r="J39">
        <f t="shared" si="6"/>
        <v>18.50757947533944</v>
      </c>
    </row>
    <row r="40" spans="1:10" x14ac:dyDescent="0.25">
      <c r="A40">
        <v>1.9515400000000001</v>
      </c>
      <c r="B40">
        <v>3446.67119</v>
      </c>
      <c r="C40" s="7">
        <f t="shared" si="0"/>
        <v>129.05884999999989</v>
      </c>
      <c r="D40">
        <f t="shared" si="1"/>
        <v>52.620742559071587</v>
      </c>
      <c r="E40">
        <f t="shared" si="2"/>
        <v>1.5267119971218254E-2</v>
      </c>
      <c r="F40" s="23">
        <f t="shared" si="3"/>
        <v>0.10891536112921298</v>
      </c>
      <c r="H40">
        <f t="shared" si="4"/>
        <v>-4.1820537845330419</v>
      </c>
      <c r="I40">
        <f t="shared" si="5"/>
        <v>-2.2171842017896326</v>
      </c>
      <c r="J40">
        <f t="shared" si="6"/>
        <v>18.506081635156779</v>
      </c>
    </row>
    <row r="41" spans="1:10" x14ac:dyDescent="0.25">
      <c r="A41">
        <v>1.9994400000000001</v>
      </c>
      <c r="B41">
        <v>3449.2234400000002</v>
      </c>
      <c r="C41" s="7">
        <f t="shared" si="0"/>
        <v>131.61110000000008</v>
      </c>
      <c r="D41">
        <f t="shared" si="1"/>
        <v>52.782640484645675</v>
      </c>
      <c r="E41">
        <f t="shared" si="2"/>
        <v>1.5302760578666853E-2</v>
      </c>
      <c r="F41" s="23">
        <f t="shared" si="3"/>
        <v>0.1087549923337774</v>
      </c>
      <c r="H41">
        <f t="shared" si="4"/>
        <v>-4.1797220368810528</v>
      </c>
      <c r="I41">
        <f t="shared" si="5"/>
        <v>-2.2186577035495221</v>
      </c>
      <c r="J41">
        <f t="shared" si="6"/>
        <v>18.504608133396889</v>
      </c>
    </row>
    <row r="42" spans="1:10" x14ac:dyDescent="0.25">
      <c r="A42">
        <v>2.0472800000000002</v>
      </c>
      <c r="B42">
        <v>3451.7246</v>
      </c>
      <c r="C42" s="7">
        <f t="shared" si="0"/>
        <v>134.11225999999988</v>
      </c>
      <c r="D42">
        <f t="shared" si="1"/>
        <v>52.185986069236847</v>
      </c>
      <c r="E42">
        <f t="shared" si="2"/>
        <v>1.511881511903842E-2</v>
      </c>
      <c r="F42" s="23">
        <f t="shared" si="3"/>
        <v>0.10859817712855542</v>
      </c>
      <c r="H42">
        <f t="shared" si="4"/>
        <v>-4.1918152764444203</v>
      </c>
      <c r="I42">
        <f t="shared" si="5"/>
        <v>-2.2201006568114305</v>
      </c>
      <c r="J42">
        <f t="shared" si="6"/>
        <v>18.503165180134982</v>
      </c>
    </row>
    <row r="43" spans="1:10" x14ac:dyDescent="0.25">
      <c r="A43">
        <v>2.0956299999999999</v>
      </c>
      <c r="B43">
        <v>3454.2432100000001</v>
      </c>
      <c r="C43" s="7">
        <f t="shared" si="0"/>
        <v>136.63086999999996</v>
      </c>
      <c r="D43">
        <f t="shared" si="1"/>
        <v>51.512247617094964</v>
      </c>
      <c r="E43">
        <f t="shared" si="2"/>
        <v>1.4912744843202562E-2</v>
      </c>
      <c r="F43" s="23">
        <f t="shared" si="3"/>
        <v>0.10844061034262649</v>
      </c>
      <c r="H43">
        <f t="shared" si="4"/>
        <v>-4.2055390730372251</v>
      </c>
      <c r="I43">
        <f t="shared" si="5"/>
        <v>-2.2215526259773744</v>
      </c>
      <c r="J43">
        <f t="shared" si="6"/>
        <v>18.501713210969037</v>
      </c>
    </row>
    <row r="44" spans="1:10" x14ac:dyDescent="0.25">
      <c r="A44">
        <v>2.1448499999999999</v>
      </c>
      <c r="B44">
        <v>3456.75065</v>
      </c>
      <c r="C44" s="7">
        <f t="shared" si="0"/>
        <v>139.13830999999982</v>
      </c>
      <c r="D44">
        <f t="shared" si="1"/>
        <v>50.689567688246143</v>
      </c>
      <c r="E44">
        <f t="shared" si="2"/>
        <v>1.4663935244576041E-2</v>
      </c>
      <c r="F44" s="23">
        <f t="shared" si="3"/>
        <v>0.10828408276641747</v>
      </c>
      <c r="H44">
        <f t="shared" si="4"/>
        <v>-4.2223641843999253</v>
      </c>
      <c r="I44">
        <f t="shared" si="5"/>
        <v>-2.2229971093094778</v>
      </c>
      <c r="J44">
        <f t="shared" si="6"/>
        <v>18.500268727636932</v>
      </c>
    </row>
    <row r="45" spans="1:10" x14ac:dyDescent="0.25">
      <c r="A45">
        <v>2.1941700000000002</v>
      </c>
      <c r="B45">
        <v>3459.2381599999999</v>
      </c>
      <c r="C45" s="7">
        <f t="shared" si="0"/>
        <v>141.62581999999975</v>
      </c>
      <c r="D45">
        <f t="shared" si="1"/>
        <v>49.863512559266127</v>
      </c>
      <c r="E45">
        <f t="shared" si="2"/>
        <v>1.4414593691712203E-2</v>
      </c>
      <c r="F45" s="23">
        <f t="shared" si="3"/>
        <v>0.10812913396644541</v>
      </c>
      <c r="H45">
        <f t="shared" si="4"/>
        <v>-4.239514134781408</v>
      </c>
      <c r="I45">
        <f t="shared" si="5"/>
        <v>-2.2244290812452845</v>
      </c>
      <c r="J45">
        <f t="shared" si="6"/>
        <v>18.498836755701127</v>
      </c>
    </row>
    <row r="46" spans="1:10" x14ac:dyDescent="0.25">
      <c r="A46">
        <v>2.2439800000000001</v>
      </c>
      <c r="B46">
        <v>3461.69362</v>
      </c>
      <c r="C46" s="7">
        <f t="shared" si="0"/>
        <v>144.08127999999988</v>
      </c>
      <c r="D46">
        <f t="shared" si="1"/>
        <v>49.299325208983149</v>
      </c>
      <c r="E46">
        <f t="shared" si="2"/>
        <v>1.424138893290711E-2</v>
      </c>
      <c r="F46" s="23">
        <f t="shared" si="3"/>
        <v>0.10797650754255825</v>
      </c>
      <c r="H46">
        <f t="shared" si="4"/>
        <v>-4.25160284033152</v>
      </c>
      <c r="I46">
        <f t="shared" si="5"/>
        <v>-2.2258415982735134</v>
      </c>
      <c r="J46">
        <f t="shared" si="6"/>
        <v>18.497424238672899</v>
      </c>
    </row>
    <row r="47" spans="1:10" x14ac:dyDescent="0.25">
      <c r="A47">
        <v>2.2934600000000001</v>
      </c>
      <c r="B47">
        <v>3464.1330899999998</v>
      </c>
      <c r="C47" s="7">
        <f t="shared" si="0"/>
        <v>146.52074999999968</v>
      </c>
      <c r="D47">
        <f t="shared" si="1"/>
        <v>48.516877220688649</v>
      </c>
      <c r="E47">
        <f t="shared" si="2"/>
        <v>1.4005488807789615E-2</v>
      </c>
      <c r="F47" s="23">
        <f t="shared" si="3"/>
        <v>0.10782519480644817</v>
      </c>
      <c r="H47">
        <f t="shared" si="4"/>
        <v>-4.2683059685021583</v>
      </c>
      <c r="I47">
        <f t="shared" si="5"/>
        <v>-2.227243929758945</v>
      </c>
      <c r="J47">
        <f t="shared" si="6"/>
        <v>18.496021907187465</v>
      </c>
    </row>
    <row r="48" spans="1:10" x14ac:dyDescent="0.25">
      <c r="A48">
        <v>2.3452999999999999</v>
      </c>
      <c r="B48">
        <v>3466.6093500000002</v>
      </c>
      <c r="C48" s="7">
        <f t="shared" si="0"/>
        <v>148.99701000000005</v>
      </c>
      <c r="D48">
        <f t="shared" si="1"/>
        <v>49.31972720890856</v>
      </c>
      <c r="E48">
        <f t="shared" si="2"/>
        <v>1.4227079612794721E-2</v>
      </c>
      <c r="F48" s="23">
        <f t="shared" si="3"/>
        <v>0.10767192516524865</v>
      </c>
      <c r="H48">
        <f t="shared" si="4"/>
        <v>-4.2526081154340059</v>
      </c>
      <c r="I48">
        <f t="shared" si="5"/>
        <v>-2.2286664050761456</v>
      </c>
      <c r="J48">
        <f t="shared" si="6"/>
        <v>18.494599431870267</v>
      </c>
    </row>
    <row r="49" spans="1:10" x14ac:dyDescent="0.25">
      <c r="A49">
        <v>2.39317</v>
      </c>
      <c r="B49">
        <v>3469.0507600000001</v>
      </c>
      <c r="C49" s="7">
        <f t="shared" si="0"/>
        <v>151.43841999999995</v>
      </c>
      <c r="D49">
        <f t="shared" si="1"/>
        <v>51.126279506995203</v>
      </c>
      <c r="E49">
        <f t="shared" si="2"/>
        <v>1.4737829753461202E-2</v>
      </c>
      <c r="F49" s="23">
        <f t="shared" si="3"/>
        <v>0.10752113230004823</v>
      </c>
      <c r="H49">
        <f t="shared" si="4"/>
        <v>-4.2173376382401324</v>
      </c>
      <c r="I49">
        <f t="shared" si="5"/>
        <v>-2.2300678711983122</v>
      </c>
      <c r="J49">
        <f t="shared" si="6"/>
        <v>18.493197965748099</v>
      </c>
    </row>
    <row r="50" spans="1:10" x14ac:dyDescent="0.25">
      <c r="A50">
        <v>2.4410400000000001</v>
      </c>
      <c r="B50">
        <v>3471.5041799999999</v>
      </c>
      <c r="C50" s="7">
        <f t="shared" si="0"/>
        <v>153.89183999999977</v>
      </c>
      <c r="D50">
        <f t="shared" si="1"/>
        <v>50.437184895563817</v>
      </c>
      <c r="E50">
        <f t="shared" si="2"/>
        <v>1.452891377349971E-2</v>
      </c>
      <c r="F50" s="23">
        <f t="shared" si="3"/>
        <v>0.10736991653470029</v>
      </c>
      <c r="H50">
        <f t="shared" si="4"/>
        <v>-4.2316145616961673</v>
      </c>
      <c r="I50">
        <f t="shared" si="5"/>
        <v>-2.2314752428978526</v>
      </c>
      <c r="J50">
        <f t="shared" si="6"/>
        <v>18.49179059404856</v>
      </c>
    </row>
    <row r="51" spans="1:10" x14ac:dyDescent="0.25">
      <c r="A51">
        <v>2.4903599999999999</v>
      </c>
      <c r="B51">
        <v>3473.9527499999999</v>
      </c>
      <c r="C51" s="7">
        <f t="shared" si="0"/>
        <v>156.34040999999979</v>
      </c>
      <c r="D51">
        <f t="shared" si="1"/>
        <v>48.935418971933849</v>
      </c>
      <c r="E51">
        <f t="shared" si="2"/>
        <v>1.4086380124753814E-2</v>
      </c>
      <c r="F51" s="23">
        <f t="shared" si="3"/>
        <v>0.10721931753232465</v>
      </c>
      <c r="H51">
        <f t="shared" si="4"/>
        <v>-4.262546897026029</v>
      </c>
      <c r="I51">
        <f t="shared" si="5"/>
        <v>-2.2328788457184232</v>
      </c>
      <c r="J51">
        <f t="shared" si="6"/>
        <v>18.490386991227989</v>
      </c>
    </row>
    <row r="52" spans="1:10" x14ac:dyDescent="0.25">
      <c r="A52">
        <v>2.5404499999999999</v>
      </c>
      <c r="B52">
        <v>3476.3688499999998</v>
      </c>
      <c r="C52" s="7">
        <f t="shared" si="0"/>
        <v>158.75650999999971</v>
      </c>
      <c r="D52">
        <f t="shared" si="1"/>
        <v>48.68568538189426</v>
      </c>
      <c r="E52">
        <f t="shared" si="2"/>
        <v>1.40047525111998E-2</v>
      </c>
      <c r="F52" s="23">
        <f t="shared" si="3"/>
        <v>0.10707102595652086</v>
      </c>
      <c r="H52">
        <f t="shared" si="4"/>
        <v>-4.2683585418864141</v>
      </c>
      <c r="I52">
        <f t="shared" si="5"/>
        <v>-2.2342628707478371</v>
      </c>
      <c r="J52">
        <f t="shared" si="6"/>
        <v>18.489002966198573</v>
      </c>
    </row>
    <row r="53" spans="1:10" x14ac:dyDescent="0.25">
      <c r="A53">
        <v>2.58921</v>
      </c>
      <c r="B53">
        <v>3478.7653300000002</v>
      </c>
      <c r="C53" s="7">
        <f t="shared" si="0"/>
        <v>161.15299000000005</v>
      </c>
      <c r="D53">
        <f t="shared" si="1"/>
        <v>48.64158840343277</v>
      </c>
      <c r="E53">
        <f t="shared" si="2"/>
        <v>1.3982428761135425E-2</v>
      </c>
      <c r="F53" s="23">
        <f t="shared" si="3"/>
        <v>0.10692424228929691</v>
      </c>
      <c r="H53">
        <f t="shared" si="4"/>
        <v>-4.2699538261404104</v>
      </c>
      <c r="I53">
        <f t="shared" si="5"/>
        <v>-2.2356347112697992</v>
      </c>
      <c r="J53">
        <f t="shared" si="6"/>
        <v>18.487631125676611</v>
      </c>
    </row>
    <row r="54" spans="1:10" x14ac:dyDescent="0.25">
      <c r="A54">
        <v>2.6384099999999999</v>
      </c>
      <c r="B54">
        <v>3481.1337800000001</v>
      </c>
      <c r="C54" s="7">
        <f t="shared" si="0"/>
        <v>163.52143999999998</v>
      </c>
      <c r="D54">
        <f t="shared" si="1"/>
        <v>47.719737506308505</v>
      </c>
      <c r="E54">
        <f t="shared" si="2"/>
        <v>1.3708102165010304E-2</v>
      </c>
      <c r="F54" s="23">
        <f t="shared" si="3"/>
        <v>0.10677947181680209</v>
      </c>
      <c r="H54">
        <f t="shared" si="4"/>
        <v>-4.2897682220496121</v>
      </c>
      <c r="I54">
        <f t="shared" si="5"/>
        <v>-2.2369895823841954</v>
      </c>
      <c r="J54">
        <f t="shared" si="6"/>
        <v>18.486276254562217</v>
      </c>
    </row>
    <row r="55" spans="1:10" x14ac:dyDescent="0.25">
      <c r="A55">
        <v>2.6882600000000001</v>
      </c>
      <c r="B55">
        <v>3483.49197</v>
      </c>
      <c r="C55" s="7">
        <f t="shared" si="0"/>
        <v>165.87962999999991</v>
      </c>
      <c r="D55">
        <f t="shared" si="1"/>
        <v>44.440894871548906</v>
      </c>
      <c r="E55">
        <f t="shared" si="2"/>
        <v>1.2757570637244474E-2</v>
      </c>
      <c r="F55" s="23">
        <f t="shared" si="3"/>
        <v>0.10663562039897775</v>
      </c>
      <c r="H55">
        <f t="shared" si="4"/>
        <v>-4.3616304081224504</v>
      </c>
      <c r="I55">
        <f t="shared" si="5"/>
        <v>-2.2383376729818796</v>
      </c>
      <c r="J55">
        <f t="shared" si="6"/>
        <v>18.484928163964533</v>
      </c>
    </row>
    <row r="56" spans="1:10" x14ac:dyDescent="0.25">
      <c r="A56">
        <v>2.7439</v>
      </c>
      <c r="B56">
        <v>3485.8218499999998</v>
      </c>
      <c r="C56" s="7">
        <f t="shared" si="0"/>
        <v>168.20950999999968</v>
      </c>
      <c r="D56">
        <f t="shared" si="1"/>
        <v>43.933849933851249</v>
      </c>
      <c r="E56">
        <f t="shared" si="2"/>
        <v>1.2603584412626035E-2</v>
      </c>
      <c r="F56" s="23">
        <f t="shared" si="3"/>
        <v>0.1064937812035321</v>
      </c>
      <c r="H56">
        <f t="shared" si="4"/>
        <v>-4.3737740282881266</v>
      </c>
      <c r="I56">
        <f t="shared" si="5"/>
        <v>-2.2396686879926606</v>
      </c>
      <c r="J56">
        <f t="shared" si="6"/>
        <v>18.483597148953752</v>
      </c>
    </row>
    <row r="57" spans="1:10" x14ac:dyDescent="0.25">
      <c r="A57">
        <v>2.7940800000000001</v>
      </c>
      <c r="B57">
        <v>3488.1410500000002</v>
      </c>
      <c r="C57" s="7">
        <f t="shared" si="0"/>
        <v>170.52871000000005</v>
      </c>
      <c r="D57">
        <f t="shared" si="1"/>
        <v>46.468074409252324</v>
      </c>
      <c r="E57">
        <f t="shared" si="2"/>
        <v>1.3321730326602568E-2</v>
      </c>
      <c r="F57" s="23">
        <f t="shared" si="3"/>
        <v>0.10635287305886804</v>
      </c>
      <c r="H57">
        <f t="shared" si="4"/>
        <v>-4.3183587179071479</v>
      </c>
      <c r="I57">
        <f t="shared" si="5"/>
        <v>-2.2409927225727437</v>
      </c>
      <c r="J57">
        <f t="shared" si="6"/>
        <v>18.482273114373669</v>
      </c>
    </row>
    <row r="58" spans="1:10" x14ac:dyDescent="0.25">
      <c r="A58">
        <v>2.84335</v>
      </c>
      <c r="B58">
        <v>3490.4431</v>
      </c>
      <c r="C58" s="7">
        <f t="shared" si="0"/>
        <v>172.83075999999983</v>
      </c>
      <c r="D58">
        <f t="shared" si="1"/>
        <v>45.965062034738693</v>
      </c>
      <c r="E58">
        <f t="shared" si="2"/>
        <v>1.3168832929761466E-2</v>
      </c>
      <c r="F58" s="23">
        <f t="shared" si="3"/>
        <v>0.10621328329270413</v>
      </c>
      <c r="H58">
        <f t="shared" si="4"/>
        <v>-4.329902382965142</v>
      </c>
      <c r="I58">
        <f t="shared" si="5"/>
        <v>-2.2423060999101838</v>
      </c>
      <c r="J58">
        <f t="shared" si="6"/>
        <v>18.480959737036226</v>
      </c>
    </row>
    <row r="59" spans="1:10" x14ac:dyDescent="0.25">
      <c r="A59">
        <v>2.8948299999999998</v>
      </c>
      <c r="B59">
        <v>3492.7720300000001</v>
      </c>
      <c r="C59" s="7">
        <f t="shared" si="0"/>
        <v>175.15968999999996</v>
      </c>
      <c r="D59">
        <f t="shared" si="1"/>
        <v>44.610402072738054</v>
      </c>
      <c r="E59">
        <f t="shared" si="2"/>
        <v>1.2772205483086755E-2</v>
      </c>
      <c r="F59" s="23">
        <f t="shared" si="3"/>
        <v>0.1060723430682306</v>
      </c>
      <c r="H59">
        <f t="shared" si="4"/>
        <v>-4.3604839156991435</v>
      </c>
      <c r="I59">
        <f t="shared" si="5"/>
        <v>-2.2436339358790884</v>
      </c>
      <c r="J59">
        <f t="shared" si="6"/>
        <v>18.479631901067322</v>
      </c>
    </row>
    <row r="60" spans="1:10" x14ac:dyDescent="0.25">
      <c r="A60">
        <v>2.9475600000000002</v>
      </c>
      <c r="B60">
        <v>3495.09195</v>
      </c>
      <c r="C60" s="7">
        <f t="shared" si="0"/>
        <v>177.47960999999987</v>
      </c>
      <c r="D60">
        <f t="shared" si="1"/>
        <v>42.707580228697864</v>
      </c>
      <c r="E60">
        <f t="shared" si="2"/>
        <v>1.2219300905287445E-2</v>
      </c>
      <c r="F60" s="23">
        <f t="shared" si="3"/>
        <v>0.10593222682747852</v>
      </c>
      <c r="H60">
        <f t="shared" si="4"/>
        <v>-4.4047385359351354</v>
      </c>
      <c r="I60">
        <f t="shared" si="5"/>
        <v>-2.2449557589060363</v>
      </c>
      <c r="J60">
        <f t="shared" si="6"/>
        <v>18.478310078040376</v>
      </c>
    </row>
    <row r="61" spans="1:10" x14ac:dyDescent="0.25">
      <c r="A61">
        <v>3.0032700000000001</v>
      </c>
      <c r="B61">
        <v>3497.4032400000001</v>
      </c>
      <c r="C61" s="7">
        <f t="shared" si="0"/>
        <v>179.79089999999997</v>
      </c>
      <c r="D61">
        <f t="shared" si="1"/>
        <v>42.87054986020609</v>
      </c>
      <c r="E61">
        <f t="shared" si="2"/>
        <v>1.2257822995613767E-2</v>
      </c>
      <c r="F61" s="23">
        <f t="shared" si="3"/>
        <v>0.10579290771615599</v>
      </c>
      <c r="H61">
        <f t="shared" si="4"/>
        <v>-4.4015909339303612</v>
      </c>
      <c r="I61">
        <f t="shared" si="5"/>
        <v>-2.2462717966238133</v>
      </c>
      <c r="J61">
        <f t="shared" si="6"/>
        <v>18.476994040322598</v>
      </c>
    </row>
    <row r="62" spans="1:10" x14ac:dyDescent="0.25">
      <c r="A62">
        <v>3.0548600000000001</v>
      </c>
      <c r="B62">
        <v>3499.6919600000001</v>
      </c>
      <c r="C62" s="7">
        <f t="shared" si="0"/>
        <v>182.07961999999998</v>
      </c>
      <c r="D62">
        <f t="shared" si="1"/>
        <v>43.714436047066961</v>
      </c>
      <c r="E62">
        <f t="shared" si="2"/>
        <v>1.2490938215907139E-2</v>
      </c>
      <c r="F62" s="23">
        <f t="shared" si="3"/>
        <v>0.10565521972770191</v>
      </c>
      <c r="H62">
        <f t="shared" si="4"/>
        <v>-4.3827518402993544</v>
      </c>
      <c r="I62">
        <f t="shared" si="5"/>
        <v>-2.2475741302938186</v>
      </c>
      <c r="J62">
        <f t="shared" si="6"/>
        <v>18.475691706652594</v>
      </c>
    </row>
    <row r="63" spans="1:10" x14ac:dyDescent="0.25">
      <c r="A63">
        <v>3.1078000000000001</v>
      </c>
      <c r="B63">
        <v>3501.97271</v>
      </c>
      <c r="C63" s="7">
        <f t="shared" si="0"/>
        <v>184.36036999999988</v>
      </c>
      <c r="D63">
        <f t="shared" si="1"/>
        <v>42.58055686644709</v>
      </c>
      <c r="E63">
        <f t="shared" si="2"/>
        <v>1.2159020184496837E-2</v>
      </c>
      <c r="F63" s="23">
        <f t="shared" si="3"/>
        <v>0.10551827843443101</v>
      </c>
      <c r="H63">
        <f t="shared" si="4"/>
        <v>-4.4096839826234371</v>
      </c>
      <c r="I63">
        <f t="shared" si="5"/>
        <v>-2.2488710857703187</v>
      </c>
      <c r="J63">
        <f t="shared" si="6"/>
        <v>18.474394751176092</v>
      </c>
    </row>
    <row r="64" spans="1:10" x14ac:dyDescent="0.25">
      <c r="A64">
        <v>3.1608100000000001</v>
      </c>
      <c r="B64">
        <v>3504.2033700000002</v>
      </c>
      <c r="C64" s="7">
        <f t="shared" si="0"/>
        <v>186.59103000000005</v>
      </c>
      <c r="D64">
        <f t="shared" si="1"/>
        <v>40.920192130055284</v>
      </c>
      <c r="E64">
        <f t="shared" si="2"/>
        <v>1.1677459270879955E-2</v>
      </c>
      <c r="F64" s="23">
        <f t="shared" si="3"/>
        <v>0.1053846020268614</v>
      </c>
      <c r="H64">
        <f t="shared" si="4"/>
        <v>-4.4500948534228275</v>
      </c>
      <c r="I64">
        <f t="shared" si="5"/>
        <v>-2.2501387443739214</v>
      </c>
      <c r="J64">
        <f t="shared" si="6"/>
        <v>18.47312709257249</v>
      </c>
    </row>
    <row r="65" spans="1:10" x14ac:dyDescent="0.25">
      <c r="A65">
        <v>3.2160600000000001</v>
      </c>
      <c r="B65">
        <v>3506.4027299999998</v>
      </c>
      <c r="C65" s="7">
        <f t="shared" si="0"/>
        <v>188.79038999999966</v>
      </c>
      <c r="D65">
        <f t="shared" si="1"/>
        <v>40.694811233028275</v>
      </c>
      <c r="E65">
        <f t="shared" si="2"/>
        <v>1.160585773130181E-2</v>
      </c>
      <c r="F65" s="23">
        <f t="shared" si="3"/>
        <v>0.10525304987816814</v>
      </c>
      <c r="H65">
        <f t="shared" si="4"/>
        <v>-4.4562453314913508</v>
      </c>
      <c r="I65">
        <f t="shared" si="5"/>
        <v>-2.2513878293747043</v>
      </c>
      <c r="J65">
        <f t="shared" si="6"/>
        <v>18.471878007571707</v>
      </c>
    </row>
    <row r="66" spans="1:10" x14ac:dyDescent="0.25">
      <c r="A66">
        <v>3.2683499999999999</v>
      </c>
      <c r="B66">
        <v>3508.57969</v>
      </c>
      <c r="C66" s="7">
        <f t="shared" si="0"/>
        <v>190.9673499999999</v>
      </c>
      <c r="D66">
        <f t="shared" si="1"/>
        <v>41.806536329152173</v>
      </c>
      <c r="E66">
        <f t="shared" si="2"/>
        <v>1.1915515685252162E-2</v>
      </c>
      <c r="F66" s="23">
        <f t="shared" si="3"/>
        <v>0.10512307998723577</v>
      </c>
      <c r="H66">
        <f t="shared" si="4"/>
        <v>-4.4299138890279091</v>
      </c>
      <c r="I66">
        <f t="shared" si="5"/>
        <v>-2.2526234249486974</v>
      </c>
      <c r="J66">
        <f t="shared" si="6"/>
        <v>18.470642411997712</v>
      </c>
    </row>
    <row r="67" spans="1:10" x14ac:dyDescent="0.25">
      <c r="A67">
        <v>3.31887</v>
      </c>
      <c r="B67">
        <v>3510.7008599999999</v>
      </c>
      <c r="C67" s="7">
        <f t="shared" ref="C67:C99" si="7">B67-$B$2</f>
        <v>193.08851999999979</v>
      </c>
      <c r="D67">
        <f t="shared" si="1"/>
        <v>41.196365767878042</v>
      </c>
      <c r="E67">
        <f t="shared" si="2"/>
        <v>1.1734513252683695E-2</v>
      </c>
      <c r="F67" s="23">
        <f t="shared" si="3"/>
        <v>0.104996672322217</v>
      </c>
      <c r="H67">
        <f t="shared" si="4"/>
        <v>-4.4452209287938755</v>
      </c>
      <c r="I67">
        <f t="shared" si="5"/>
        <v>-2.2538266214961826</v>
      </c>
      <c r="J67">
        <f t="shared" si="6"/>
        <v>18.46943921545023</v>
      </c>
    </row>
    <row r="68" spans="1:10" x14ac:dyDescent="0.25">
      <c r="A68">
        <v>3.3707099999999999</v>
      </c>
      <c r="B68">
        <v>3512.79655</v>
      </c>
      <c r="C68" s="7">
        <f t="shared" si="7"/>
        <v>195.18420999999989</v>
      </c>
      <c r="D68">
        <f t="shared" ref="D68:D99" si="8">(B69-B67)/(A69-A67)</f>
        <v>40.6071359691407</v>
      </c>
      <c r="E68">
        <f t="shared" ref="E68:E99" si="9">(1/B68)*D68</f>
        <v>1.15597744962317E-2</v>
      </c>
      <c r="F68" s="23">
        <f t="shared" ref="F68:F99" si="10">((0.032)/((0.0000008*B68*0.000000001)+(0.0000000245*0.000000001*B68^2)))*10^-9</f>
        <v>0.10487200687634345</v>
      </c>
      <c r="H68">
        <f t="shared" ref="H68:H99" si="11">LN(E68)</f>
        <v>-4.4602239231745671</v>
      </c>
      <c r="I68">
        <f t="shared" ref="I68:I99" si="12">LN((0.032)/((0.0000008*B68)+(0.0000000245*B68^2)))</f>
        <v>-2.2550146545177143</v>
      </c>
      <c r="J68">
        <f t="shared" ref="J68:J99" si="13">LN(F68*10^9)</f>
        <v>18.468251182428698</v>
      </c>
    </row>
    <row r="69" spans="1:10" x14ac:dyDescent="0.25">
      <c r="A69">
        <v>3.4225699999999999</v>
      </c>
      <c r="B69">
        <v>3514.9118199999998</v>
      </c>
      <c r="C69" s="7">
        <f t="shared" si="7"/>
        <v>197.29947999999968</v>
      </c>
      <c r="D69">
        <f t="shared" si="8"/>
        <v>39.425726839299294</v>
      </c>
      <c r="E69">
        <f t="shared" si="9"/>
        <v>1.121670438927236E-2</v>
      </c>
      <c r="F69" s="23">
        <f t="shared" si="10"/>
        <v>0.10474640169882495</v>
      </c>
      <c r="H69">
        <f t="shared" si="11"/>
        <v>-4.4903511484799621</v>
      </c>
      <c r="I69">
        <f t="shared" si="12"/>
        <v>-2.256213072093777</v>
      </c>
      <c r="J69">
        <f t="shared" si="13"/>
        <v>18.467052764852635</v>
      </c>
    </row>
    <row r="70" spans="1:10" x14ac:dyDescent="0.25">
      <c r="A70">
        <v>3.4776799999999999</v>
      </c>
      <c r="B70">
        <v>3517.0139199999999</v>
      </c>
      <c r="C70" s="7">
        <f t="shared" si="7"/>
        <v>199.40157999999974</v>
      </c>
      <c r="D70">
        <f t="shared" si="8"/>
        <v>39.059661206255271</v>
      </c>
      <c r="E70">
        <f t="shared" si="9"/>
        <v>1.1105916011346147E-2</v>
      </c>
      <c r="F70" s="23">
        <f t="shared" si="10"/>
        <v>0.10462180198043164</v>
      </c>
      <c r="H70">
        <f t="shared" si="11"/>
        <v>-4.5002773386488943</v>
      </c>
      <c r="I70">
        <f t="shared" si="12"/>
        <v>-2.2574033171349397</v>
      </c>
      <c r="J70">
        <f t="shared" si="13"/>
        <v>18.465862519811473</v>
      </c>
    </row>
    <row r="71" spans="1:10" x14ac:dyDescent="0.25">
      <c r="A71">
        <v>3.5300099999999999</v>
      </c>
      <c r="B71">
        <v>3519.1083899999999</v>
      </c>
      <c r="C71" s="7">
        <f t="shared" si="7"/>
        <v>201.49604999999974</v>
      </c>
      <c r="D71">
        <f t="shared" si="8"/>
        <v>39.681309216196091</v>
      </c>
      <c r="E71">
        <f t="shared" si="9"/>
        <v>1.1275955389426381E-2</v>
      </c>
      <c r="F71" s="23">
        <f t="shared" si="10"/>
        <v>0.10449787550782222</v>
      </c>
      <c r="H71">
        <f t="shared" si="11"/>
        <v>-4.4850826619791064</v>
      </c>
      <c r="I71">
        <f t="shared" si="12"/>
        <v>-2.2585885378526167</v>
      </c>
      <c r="J71">
        <f t="shared" si="13"/>
        <v>18.464677299093793</v>
      </c>
    </row>
    <row r="72" spans="1:10" x14ac:dyDescent="0.25">
      <c r="A72">
        <v>3.5821700000000001</v>
      </c>
      <c r="B72">
        <v>3521.1602200000002</v>
      </c>
      <c r="C72" s="7">
        <f t="shared" si="7"/>
        <v>203.54788000000008</v>
      </c>
      <c r="D72">
        <f t="shared" si="8"/>
        <v>39.603261918547624</v>
      </c>
      <c r="E72">
        <f t="shared" si="9"/>
        <v>1.1247219508389091E-2</v>
      </c>
      <c r="F72" s="23">
        <f t="shared" si="10"/>
        <v>0.10437668536642836</v>
      </c>
      <c r="H72">
        <f t="shared" si="11"/>
        <v>-4.48763433568935</v>
      </c>
      <c r="I72">
        <f t="shared" si="12"/>
        <v>-2.259748948718217</v>
      </c>
      <c r="J72">
        <f t="shared" si="13"/>
        <v>18.463516888228195</v>
      </c>
    </row>
    <row r="73" spans="1:10" x14ac:dyDescent="0.25">
      <c r="A73">
        <v>3.6336300000000001</v>
      </c>
      <c r="B73">
        <v>3523.2120799999998</v>
      </c>
      <c r="C73" s="7">
        <f t="shared" si="7"/>
        <v>205.59973999999966</v>
      </c>
      <c r="D73">
        <f t="shared" si="8"/>
        <v>38.934218009478037</v>
      </c>
      <c r="E73">
        <f t="shared" si="9"/>
        <v>1.1050773307259447E-2</v>
      </c>
      <c r="F73" s="23">
        <f t="shared" si="10"/>
        <v>0.10425570416022019</v>
      </c>
      <c r="H73">
        <f t="shared" si="11"/>
        <v>-4.5052548709096243</v>
      </c>
      <c r="I73">
        <f t="shared" si="12"/>
        <v>-2.2609087036349194</v>
      </c>
      <c r="J73">
        <f t="shared" si="13"/>
        <v>18.462357133311492</v>
      </c>
    </row>
    <row r="74" spans="1:10" x14ac:dyDescent="0.25">
      <c r="A74">
        <v>3.6876699999999998</v>
      </c>
      <c r="B74">
        <v>3525.2677800000001</v>
      </c>
      <c r="C74" s="7">
        <f t="shared" si="7"/>
        <v>207.65544</v>
      </c>
      <c r="D74">
        <f t="shared" si="8"/>
        <v>36.729123314938064</v>
      </c>
      <c r="E74">
        <f t="shared" si="9"/>
        <v>1.0418817975563282E-2</v>
      </c>
      <c r="F74" s="23">
        <f t="shared" si="10"/>
        <v>0.10413470735166151</v>
      </c>
      <c r="H74">
        <f t="shared" si="11"/>
        <v>-4.5641416871372487</v>
      </c>
      <c r="I74">
        <f t="shared" si="12"/>
        <v>-2.2620699549734802</v>
      </c>
      <c r="J74">
        <f t="shared" si="13"/>
        <v>18.46119588197293</v>
      </c>
    </row>
    <row r="75" spans="1:10" x14ac:dyDescent="0.25">
      <c r="A75">
        <v>3.7441599999999999</v>
      </c>
      <c r="B75">
        <v>3527.2717499999999</v>
      </c>
      <c r="C75" s="7">
        <f t="shared" si="7"/>
        <v>209.65940999999975</v>
      </c>
      <c r="D75">
        <f t="shared" si="8"/>
        <v>37.43020316449568</v>
      </c>
      <c r="E75">
        <f t="shared" si="9"/>
        <v>1.0611658476411885E-2</v>
      </c>
      <c r="F75" s="23">
        <f t="shared" si="10"/>
        <v>0.10401695797115185</v>
      </c>
      <c r="H75">
        <f t="shared" si="11"/>
        <v>-4.5458020259976184</v>
      </c>
      <c r="I75">
        <f t="shared" si="12"/>
        <v>-2.2632013357182581</v>
      </c>
      <c r="J75">
        <f t="shared" si="13"/>
        <v>18.460064501228153</v>
      </c>
    </row>
    <row r="76" spans="1:10" x14ac:dyDescent="0.25">
      <c r="A76">
        <v>3.7944800000000001</v>
      </c>
      <c r="B76">
        <v>3529.2656999999999</v>
      </c>
      <c r="C76" s="7">
        <f t="shared" si="7"/>
        <v>211.65335999999979</v>
      </c>
      <c r="D76">
        <f t="shared" si="8"/>
        <v>40.379710735384883</v>
      </c>
      <c r="E76">
        <f t="shared" si="9"/>
        <v>1.144139154368142E-2</v>
      </c>
      <c r="F76" s="23">
        <f t="shared" si="10"/>
        <v>0.10389999545717164</v>
      </c>
      <c r="H76">
        <f t="shared" si="11"/>
        <v>-4.4705176619941493</v>
      </c>
      <c r="I76">
        <f t="shared" si="12"/>
        <v>-2.2643264246000396</v>
      </c>
      <c r="J76">
        <f t="shared" si="13"/>
        <v>18.458939412346371</v>
      </c>
    </row>
    <row r="77" spans="1:10" x14ac:dyDescent="0.25">
      <c r="A77">
        <v>3.8423400000000001</v>
      </c>
      <c r="B77">
        <v>3531.23623</v>
      </c>
      <c r="C77" s="7">
        <f t="shared" si="7"/>
        <v>213.62388999999985</v>
      </c>
      <c r="D77">
        <f t="shared" si="8"/>
        <v>41.355337372052432</v>
      </c>
      <c r="E77">
        <f t="shared" si="9"/>
        <v>1.1711291649285223E-2</v>
      </c>
      <c r="F77" s="23">
        <f t="shared" si="10"/>
        <v>0.10378460044082211</v>
      </c>
      <c r="H77">
        <f t="shared" si="11"/>
        <v>-4.4472018043567978</v>
      </c>
      <c r="I77">
        <f t="shared" si="12"/>
        <v>-2.26543767724471</v>
      </c>
      <c r="J77">
        <f t="shared" si="13"/>
        <v>18.457828159701702</v>
      </c>
    </row>
    <row r="78" spans="1:10" x14ac:dyDescent="0.25">
      <c r="A78">
        <v>3.8902199999999998</v>
      </c>
      <c r="B78">
        <v>3533.2250600000002</v>
      </c>
      <c r="C78" s="7">
        <f t="shared" si="7"/>
        <v>215.61272000000008</v>
      </c>
      <c r="D78">
        <f t="shared" si="8"/>
        <v>40.291067761809387</v>
      </c>
      <c r="E78">
        <f t="shared" si="9"/>
        <v>1.1403481826829731E-2</v>
      </c>
      <c r="F78" s="23">
        <f t="shared" si="10"/>
        <v>0.10366832859004654</v>
      </c>
      <c r="H78">
        <f t="shared" si="11"/>
        <v>-4.4738365468078038</v>
      </c>
      <c r="I78">
        <f t="shared" si="12"/>
        <v>-2.2665586241842743</v>
      </c>
      <c r="J78">
        <f t="shared" si="13"/>
        <v>18.456707212762137</v>
      </c>
    </row>
    <row r="79" spans="1:10" x14ac:dyDescent="0.25">
      <c r="A79">
        <v>3.93974</v>
      </c>
      <c r="B79">
        <v>3535.1605800000002</v>
      </c>
      <c r="C79" s="7">
        <f t="shared" si="7"/>
        <v>217.54824000000008</v>
      </c>
      <c r="D79">
        <f t="shared" si="8"/>
        <v>39.411271351129272</v>
      </c>
      <c r="E79">
        <f t="shared" si="9"/>
        <v>1.1148368075299503E-2</v>
      </c>
      <c r="F79" s="23">
        <f t="shared" si="10"/>
        <v>0.10355536087825691</v>
      </c>
      <c r="H79">
        <f t="shared" si="11"/>
        <v>-4.4964621527475055</v>
      </c>
      <c r="I79">
        <f t="shared" si="12"/>
        <v>-2.2676489215655278</v>
      </c>
      <c r="J79">
        <f t="shared" si="13"/>
        <v>18.455616915380883</v>
      </c>
    </row>
    <row r="80" spans="1:10" x14ac:dyDescent="0.25">
      <c r="A80">
        <v>3.9879899999999999</v>
      </c>
      <c r="B80">
        <v>3537.0783000000001</v>
      </c>
      <c r="C80" s="7">
        <f t="shared" si="7"/>
        <v>219.46596</v>
      </c>
      <c r="D80">
        <f t="shared" si="8"/>
        <v>38.762039374052556</v>
      </c>
      <c r="E80">
        <f t="shared" si="9"/>
        <v>1.0958773339581585E-2</v>
      </c>
      <c r="F80" s="23">
        <f t="shared" si="10"/>
        <v>0.10344361408928698</v>
      </c>
      <c r="H80">
        <f t="shared" si="11"/>
        <v>-4.5136149252969773</v>
      </c>
      <c r="I80">
        <f t="shared" si="12"/>
        <v>-2.2687286061373273</v>
      </c>
      <c r="J80">
        <f t="shared" si="13"/>
        <v>18.454537230809084</v>
      </c>
    </row>
    <row r="81" spans="1:10" x14ac:dyDescent="0.25">
      <c r="A81">
        <v>4.0387899999999997</v>
      </c>
      <c r="B81">
        <v>3538.9999600000001</v>
      </c>
      <c r="C81" s="7">
        <f t="shared" si="7"/>
        <v>221.38761999999997</v>
      </c>
      <c r="D81">
        <f t="shared" si="8"/>
        <v>38.05979733119274</v>
      </c>
      <c r="E81">
        <f t="shared" si="9"/>
        <v>1.0754393264020478E-2</v>
      </c>
      <c r="F81" s="23">
        <f t="shared" si="10"/>
        <v>0.10333181905419477</v>
      </c>
      <c r="H81">
        <f t="shared" si="11"/>
        <v>-4.5324409321708083</v>
      </c>
      <c r="I81">
        <f t="shared" si="12"/>
        <v>-2.2698099245926744</v>
      </c>
      <c r="J81">
        <f t="shared" si="13"/>
        <v>18.453455912353736</v>
      </c>
    </row>
    <row r="82" spans="1:10" x14ac:dyDescent="0.25">
      <c r="A82">
        <v>4.0876599999999996</v>
      </c>
      <c r="B82">
        <v>3540.8717200000001</v>
      </c>
      <c r="C82" s="7">
        <f t="shared" si="7"/>
        <v>223.25937999999996</v>
      </c>
      <c r="D82">
        <f t="shared" si="8"/>
        <v>38.342678808962781</v>
      </c>
      <c r="E82">
        <f t="shared" si="9"/>
        <v>1.0828598673143341E-2</v>
      </c>
      <c r="F82" s="23">
        <f t="shared" si="10"/>
        <v>0.10322310115905201</v>
      </c>
      <c r="H82">
        <f t="shared" si="11"/>
        <v>-4.5255646194027985</v>
      </c>
      <c r="I82">
        <f t="shared" si="12"/>
        <v>-2.2708626025445722</v>
      </c>
      <c r="J82">
        <f t="shared" si="13"/>
        <v>18.452403234401839</v>
      </c>
    </row>
    <row r="83" spans="1:10" x14ac:dyDescent="0.25">
      <c r="A83">
        <v>4.13652</v>
      </c>
      <c r="B83">
        <v>3542.74719</v>
      </c>
      <c r="C83" s="7">
        <f t="shared" si="7"/>
        <v>225.13484999999991</v>
      </c>
      <c r="D83">
        <f t="shared" si="8"/>
        <v>38.193455739051068</v>
      </c>
      <c r="E83">
        <f t="shared" si="9"/>
        <v>1.0780745475392239E-2</v>
      </c>
      <c r="F83" s="23">
        <f t="shared" si="10"/>
        <v>0.10311433977308355</v>
      </c>
      <c r="H83">
        <f t="shared" si="11"/>
        <v>-4.5299935623308514</v>
      </c>
      <c r="I83">
        <f t="shared" si="12"/>
        <v>-2.2719168115679063</v>
      </c>
      <c r="J83">
        <f t="shared" si="13"/>
        <v>18.451349025378505</v>
      </c>
    </row>
    <row r="84" spans="1:10" x14ac:dyDescent="0.25">
      <c r="A84">
        <v>4.1851500000000001</v>
      </c>
      <c r="B84">
        <v>3544.5952000000002</v>
      </c>
      <c r="C84" s="7">
        <f t="shared" si="7"/>
        <v>226.98286000000007</v>
      </c>
      <c r="D84">
        <f t="shared" si="8"/>
        <v>36.747169055014844</v>
      </c>
      <c r="E84">
        <f t="shared" si="9"/>
        <v>1.0367098915840896E-2</v>
      </c>
      <c r="F84" s="23">
        <f t="shared" si="10"/>
        <v>0.10300733888746678</v>
      </c>
      <c r="H84">
        <f t="shared" si="11"/>
        <v>-4.5691180532724918</v>
      </c>
      <c r="I84">
        <f t="shared" si="12"/>
        <v>-2.2729550419561284</v>
      </c>
      <c r="J84">
        <f t="shared" si="13"/>
        <v>18.450310794990283</v>
      </c>
    </row>
    <row r="85" spans="1:10" x14ac:dyDescent="0.25">
      <c r="A85">
        <v>4.2363099999999996</v>
      </c>
      <c r="B85">
        <v>3546.41419</v>
      </c>
      <c r="C85" s="7">
        <f t="shared" si="7"/>
        <v>228.80184999999983</v>
      </c>
      <c r="D85">
        <f t="shared" si="8"/>
        <v>34.427899981195864</v>
      </c>
      <c r="E85">
        <f t="shared" si="9"/>
        <v>9.7078057262104129E-3</v>
      </c>
      <c r="F85" s="23">
        <f t="shared" si="10"/>
        <v>0.1029021808440817</v>
      </c>
      <c r="H85">
        <f t="shared" si="11"/>
        <v>-4.6348250030392375</v>
      </c>
      <c r="I85">
        <f t="shared" si="12"/>
        <v>-2.2739764425466831</v>
      </c>
      <c r="J85">
        <f t="shared" si="13"/>
        <v>18.449289394399727</v>
      </c>
    </row>
    <row r="86" spans="1:10" x14ac:dyDescent="0.25">
      <c r="A86">
        <v>4.2915299999999998</v>
      </c>
      <c r="B86">
        <v>3548.2576399999998</v>
      </c>
      <c r="C86" s="7">
        <f t="shared" si="7"/>
        <v>230.64529999999968</v>
      </c>
      <c r="D86">
        <f t="shared" si="8"/>
        <v>34.419700214133158</v>
      </c>
      <c r="E86">
        <f t="shared" si="9"/>
        <v>9.7004512372819568E-3</v>
      </c>
      <c r="F86" s="23">
        <f t="shared" si="10"/>
        <v>0.10279577294702159</v>
      </c>
      <c r="H86">
        <f t="shared" si="11"/>
        <v>-4.6355828752473709</v>
      </c>
      <c r="I86">
        <f t="shared" si="12"/>
        <v>-2.2750110459988866</v>
      </c>
      <c r="J86">
        <f t="shared" si="13"/>
        <v>18.448254790947523</v>
      </c>
    </row>
    <row r="87" spans="1:10" x14ac:dyDescent="0.25">
      <c r="A87">
        <v>4.3437200000000002</v>
      </c>
      <c r="B87">
        <v>3550.11121</v>
      </c>
      <c r="C87" s="7">
        <f t="shared" si="7"/>
        <v>232.4988699999999</v>
      </c>
      <c r="D87">
        <f t="shared" si="8"/>
        <v>37.069594527611457</v>
      </c>
      <c r="E87">
        <f t="shared" si="9"/>
        <v>1.0441812195402031E-2</v>
      </c>
      <c r="F87" s="23">
        <f t="shared" si="10"/>
        <v>0.10268894722750695</v>
      </c>
      <c r="H87">
        <f t="shared" si="11"/>
        <v>-4.5619371296561848</v>
      </c>
      <c r="I87">
        <f t="shared" si="12"/>
        <v>-2.2760507897720266</v>
      </c>
      <c r="J87">
        <f t="shared" si="13"/>
        <v>18.447215047174385</v>
      </c>
    </row>
    <row r="88" spans="1:10" x14ac:dyDescent="0.25">
      <c r="A88">
        <v>4.3924000000000003</v>
      </c>
      <c r="B88">
        <v>3551.99685</v>
      </c>
      <c r="C88" s="7">
        <f t="shared" si="7"/>
        <v>234.38450999999986</v>
      </c>
      <c r="D88">
        <f t="shared" si="8"/>
        <v>37.820778437089594</v>
      </c>
      <c r="E88">
        <f t="shared" si="9"/>
        <v>1.0647751119793249E-2</v>
      </c>
      <c r="F88" s="23">
        <f t="shared" si="10"/>
        <v>0.10258044401382523</v>
      </c>
      <c r="H88">
        <f t="shared" si="11"/>
        <v>-4.5424065715853619</v>
      </c>
      <c r="I88">
        <f t="shared" si="12"/>
        <v>-2.2771079685664986</v>
      </c>
      <c r="J88">
        <f t="shared" si="13"/>
        <v>18.446157868379913</v>
      </c>
    </row>
    <row r="89" spans="1:10" x14ac:dyDescent="0.25">
      <c r="A89">
        <v>4.4431500000000002</v>
      </c>
      <c r="B89">
        <v>3553.8717299999998</v>
      </c>
      <c r="C89" s="7">
        <f t="shared" si="7"/>
        <v>236.25938999999971</v>
      </c>
      <c r="D89">
        <f t="shared" si="8"/>
        <v>37.844895090854408</v>
      </c>
      <c r="E89">
        <f t="shared" si="9"/>
        <v>1.0648919816488259E-2</v>
      </c>
      <c r="F89" s="23">
        <f t="shared" si="10"/>
        <v>0.10247273036314793</v>
      </c>
      <c r="H89">
        <f t="shared" si="11"/>
        <v>-4.5422968176524892</v>
      </c>
      <c r="I89">
        <f t="shared" si="12"/>
        <v>-2.2781585610375674</v>
      </c>
      <c r="J89">
        <f t="shared" si="13"/>
        <v>18.445107275908843</v>
      </c>
    </row>
    <row r="90" spans="1:10" x14ac:dyDescent="0.25">
      <c r="A90">
        <v>4.4920099999999996</v>
      </c>
      <c r="B90">
        <v>3555.76658</v>
      </c>
      <c r="C90" s="7">
        <f t="shared" si="7"/>
        <v>238.15423999999985</v>
      </c>
      <c r="D90">
        <f t="shared" si="8"/>
        <v>35.622625215890423</v>
      </c>
      <c r="E90">
        <f t="shared" si="9"/>
        <v>1.0018268751457364E-2</v>
      </c>
      <c r="F90" s="23">
        <f t="shared" si="10"/>
        <v>0.10236404170211816</v>
      </c>
      <c r="H90">
        <f t="shared" si="11"/>
        <v>-4.6033449775491526</v>
      </c>
      <c r="I90">
        <f t="shared" si="12"/>
        <v>-2.2792197832989252</v>
      </c>
      <c r="J90">
        <f t="shared" si="13"/>
        <v>18.444046053647487</v>
      </c>
    </row>
    <row r="91" spans="1:10" x14ac:dyDescent="0.25">
      <c r="A91">
        <v>4.5473699999999999</v>
      </c>
      <c r="B91">
        <v>3557.5843199999999</v>
      </c>
      <c r="C91" s="7">
        <f t="shared" si="7"/>
        <v>239.9719799999998</v>
      </c>
      <c r="D91">
        <f t="shared" si="8"/>
        <v>33.960959548449921</v>
      </c>
      <c r="E91">
        <f t="shared" si="9"/>
        <v>9.5460729792203273E-3</v>
      </c>
      <c r="F91" s="23">
        <f t="shared" si="10"/>
        <v>0.10225993850315303</v>
      </c>
      <c r="H91">
        <f t="shared" si="11"/>
        <v>-4.6516254154223828</v>
      </c>
      <c r="I91">
        <f t="shared" si="12"/>
        <v>-2.2802372907078063</v>
      </c>
      <c r="J91">
        <f t="shared" si="13"/>
        <v>18.443028546238605</v>
      </c>
    </row>
    <row r="92" spans="1:10" x14ac:dyDescent="0.25">
      <c r="A92">
        <v>4.5983099999999997</v>
      </c>
      <c r="B92">
        <v>3559.3766300000002</v>
      </c>
      <c r="C92" s="7">
        <f t="shared" si="7"/>
        <v>241.76429000000007</v>
      </c>
      <c r="D92">
        <f t="shared" si="8"/>
        <v>35.373332015419436</v>
      </c>
      <c r="E92">
        <f t="shared" si="9"/>
        <v>9.938069412850933E-3</v>
      </c>
      <c r="F92" s="23">
        <f t="shared" si="10"/>
        <v>0.10215744711184563</v>
      </c>
      <c r="H92">
        <f t="shared" si="11"/>
        <v>-4.6113825012368519</v>
      </c>
      <c r="I92">
        <f t="shared" si="12"/>
        <v>-2.2812400566867108</v>
      </c>
      <c r="J92">
        <f t="shared" si="13"/>
        <v>18.442025780259701</v>
      </c>
    </row>
    <row r="93" spans="1:10" x14ac:dyDescent="0.25">
      <c r="A93">
        <v>4.6485399999999997</v>
      </c>
      <c r="B93">
        <v>3561.1630399999999</v>
      </c>
      <c r="C93" s="7">
        <f t="shared" si="7"/>
        <v>243.55069999999978</v>
      </c>
      <c r="D93">
        <f t="shared" si="8"/>
        <v>35.260339184766252</v>
      </c>
      <c r="E93">
        <f t="shared" si="9"/>
        <v>9.9013549193654026E-3</v>
      </c>
      <c r="F93" s="23">
        <f t="shared" si="10"/>
        <v>0.10205544635557957</v>
      </c>
      <c r="H93">
        <f t="shared" si="11"/>
        <v>-4.6150836706641822</v>
      </c>
      <c r="I93">
        <f t="shared" si="12"/>
        <v>-2.282239021668957</v>
      </c>
      <c r="J93">
        <f t="shared" si="13"/>
        <v>18.441026815277453</v>
      </c>
    </row>
    <row r="94" spans="1:10" x14ac:dyDescent="0.25">
      <c r="A94">
        <v>4.6991399999999999</v>
      </c>
      <c r="B94">
        <v>3562.9319300000002</v>
      </c>
      <c r="C94" s="7">
        <f t="shared" si="7"/>
        <v>245.31959000000006</v>
      </c>
      <c r="D94">
        <f t="shared" si="8"/>
        <v>35.625188612818079</v>
      </c>
      <c r="E94">
        <f t="shared" si="9"/>
        <v>9.9988406494249463E-3</v>
      </c>
      <c r="F94" s="23">
        <f t="shared" si="10"/>
        <v>0.10195459641275213</v>
      </c>
      <c r="H94">
        <f t="shared" si="11"/>
        <v>-4.6052861277665853</v>
      </c>
      <c r="I94">
        <f t="shared" si="12"/>
        <v>-2.2832276980073747</v>
      </c>
      <c r="J94">
        <f t="shared" si="13"/>
        <v>18.440038138939038</v>
      </c>
    </row>
    <row r="95" spans="1:10" x14ac:dyDescent="0.25">
      <c r="A95">
        <v>4.7479500000000003</v>
      </c>
      <c r="B95">
        <v>3564.7045400000002</v>
      </c>
      <c r="C95" s="7">
        <f t="shared" si="7"/>
        <v>247.09220000000005</v>
      </c>
      <c r="D95">
        <f t="shared" si="8"/>
        <v>35.874794913862658</v>
      </c>
      <c r="E95">
        <f t="shared" si="9"/>
        <v>1.0063890151710206E-2</v>
      </c>
      <c r="F95" s="23">
        <f t="shared" si="10"/>
        <v>0.10185368426778958</v>
      </c>
      <c r="H95">
        <f t="shared" si="11"/>
        <v>-4.5988014940567723</v>
      </c>
      <c r="I95">
        <f t="shared" si="12"/>
        <v>-2.2842179634948421</v>
      </c>
      <c r="J95">
        <f t="shared" si="13"/>
        <v>18.439047873451567</v>
      </c>
    </row>
    <row r="96" spans="1:10" x14ac:dyDescent="0.25">
      <c r="A96">
        <v>4.7966600000000001</v>
      </c>
      <c r="B96">
        <v>3566.4304400000001</v>
      </c>
      <c r="C96" s="7">
        <f t="shared" si="7"/>
        <v>248.81809999999996</v>
      </c>
      <c r="D96">
        <f t="shared" si="8"/>
        <v>35.043182726905826</v>
      </c>
      <c r="E96">
        <f t="shared" si="9"/>
        <v>9.8258422017354213E-3</v>
      </c>
      <c r="F96" s="23">
        <f t="shared" si="10"/>
        <v>0.10175557513909197</v>
      </c>
      <c r="H96">
        <f t="shared" si="11"/>
        <v>-4.6227394046221706</v>
      </c>
      <c r="I96">
        <f t="shared" si="12"/>
        <v>-2.2851816636386997</v>
      </c>
      <c r="J96">
        <f t="shared" si="13"/>
        <v>18.438084173307711</v>
      </c>
    </row>
    <row r="97" spans="1:10" x14ac:dyDescent="0.25">
      <c r="A97">
        <v>4.8479900000000002</v>
      </c>
      <c r="B97">
        <v>3568.2102599999998</v>
      </c>
      <c r="C97" s="7">
        <f t="shared" si="7"/>
        <v>250.5979199999997</v>
      </c>
      <c r="D97">
        <f t="shared" si="8"/>
        <v>35.849946720913223</v>
      </c>
      <c r="E97">
        <f t="shared" si="9"/>
        <v>1.0047038741745343E-2</v>
      </c>
      <c r="F97" s="23">
        <f t="shared" si="10"/>
        <v>0.1016545493093035</v>
      </c>
      <c r="H97">
        <f t="shared" si="11"/>
        <v>-4.6004773404583004</v>
      </c>
      <c r="I97">
        <f t="shared" si="12"/>
        <v>-2.2861749852677895</v>
      </c>
      <c r="J97">
        <f t="shared" si="13"/>
        <v>18.437090851678622</v>
      </c>
    </row>
    <row r="98" spans="1:10" x14ac:dyDescent="0.25">
      <c r="A98">
        <v>4.8998900000000001</v>
      </c>
      <c r="B98">
        <v>3570.13123</v>
      </c>
      <c r="C98" s="7">
        <f t="shared" si="7"/>
        <v>252.51888999999983</v>
      </c>
      <c r="D98">
        <f t="shared" si="8"/>
        <v>35.465893849398142</v>
      </c>
      <c r="E98">
        <f t="shared" si="9"/>
        <v>9.9340588803504964E-3</v>
      </c>
      <c r="F98" s="23">
        <f t="shared" si="10"/>
        <v>0.10154568027925413</v>
      </c>
      <c r="H98">
        <f t="shared" si="11"/>
        <v>-4.6117861351602762</v>
      </c>
      <c r="I98">
        <f t="shared" si="12"/>
        <v>-2.2872465297309708</v>
      </c>
      <c r="J98">
        <f t="shared" si="13"/>
        <v>18.436019307215439</v>
      </c>
    </row>
    <row r="99" spans="1:10" x14ac:dyDescent="0.25">
      <c r="A99">
        <v>4.9523700000000002</v>
      </c>
      <c r="B99">
        <v>3571.91219</v>
      </c>
      <c r="C99" s="7">
        <f t="shared" si="7"/>
        <v>254.29984999999988</v>
      </c>
      <c r="D99">
        <f t="shared" si="8"/>
        <v>728.61456685762334</v>
      </c>
      <c r="E99">
        <f t="shared" si="9"/>
        <v>0.20398445653212524</v>
      </c>
      <c r="F99" s="23">
        <f t="shared" si="10"/>
        <v>0.10144490233696032</v>
      </c>
      <c r="H99">
        <f t="shared" si="11"/>
        <v>-1.5897114815107649</v>
      </c>
      <c r="I99">
        <f t="shared" si="12"/>
        <v>-2.2882394620066928</v>
      </c>
      <c r="J99">
        <f t="shared" si="13"/>
        <v>18.435026374939717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1D46-F0E7-49B0-8A21-8D278595969A}">
  <dimension ref="A1:J100"/>
  <sheetViews>
    <sheetView workbookViewId="0">
      <pane ySplit="1" topLeftCell="A2" activePane="bottomLeft" state="frozen"/>
      <selection pane="bottomLeft" activeCell="D19" sqref="D19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5.5703125" customWidth="1"/>
    <col min="6" max="6" width="18.7109375" style="23" bestFit="1" customWidth="1"/>
    <col min="8" max="8" width="16.140625" customWidth="1"/>
    <col min="9" max="9" width="17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658.57087000000001</v>
      </c>
      <c r="C2" s="7">
        <f>B2-658.57087</f>
        <v>0</v>
      </c>
    </row>
    <row r="3" spans="1:10" x14ac:dyDescent="0.25">
      <c r="A3">
        <v>5.2900000000000003E-2</v>
      </c>
      <c r="B3">
        <v>660.71397000000002</v>
      </c>
      <c r="C3" s="7">
        <f t="shared" ref="C3:C66" si="0">B3-658.57087</f>
        <v>2.143100000000004</v>
      </c>
      <c r="D3" s="5">
        <f>(B4-B2)/(A4-A2)</f>
        <v>35.223435479760411</v>
      </c>
      <c r="E3">
        <f>(1/B3)*D3</f>
        <v>5.3311171065083443E-2</v>
      </c>
      <c r="F3" s="23">
        <f>((0.002)/((0.0000008*B3*0.000000001)+(0.0000000245*0.000000001*B3^2)))*10^-9</f>
        <v>0.17819160275307225</v>
      </c>
      <c r="H3">
        <f>LN(E3)</f>
        <v>-2.9316093813078279</v>
      </c>
      <c r="I3">
        <f>LN((0.002)/((0.0000008*B3)+(0.0000000245*B3^2)))</f>
        <v>-1.7248958876535314</v>
      </c>
      <c r="J3">
        <f>LN(F3*10^9)</f>
        <v>18.998369949292879</v>
      </c>
    </row>
    <row r="4" spans="1:10" x14ac:dyDescent="0.25">
      <c r="A4">
        <v>0.10596</v>
      </c>
      <c r="B4">
        <v>662.30310999999995</v>
      </c>
      <c r="C4" s="7">
        <f t="shared" si="0"/>
        <v>3.7322399999999334</v>
      </c>
      <c r="D4" s="5">
        <f t="shared" ref="D4:D67" si="1">(B5-B3)/(A5-A3)</f>
        <v>31.351383166568702</v>
      </c>
      <c r="E4">
        <f t="shared" ref="E4:E67" si="2">(1/B4)*D4</f>
        <v>4.7336910688172223E-2</v>
      </c>
      <c r="F4" s="23">
        <f t="shared" ref="F4:F67" si="3">((0.002)/((0.0000008*B4*0.000000001)+(0.0000000245*0.000000001*B4^2)))*10^-9</f>
        <v>0.17735755826987096</v>
      </c>
      <c r="H4">
        <f t="shared" ref="H4:H67" si="4">LN(E4)</f>
        <v>-3.0504649349857216</v>
      </c>
      <c r="I4">
        <f t="shared" ref="I4:I67" si="5">LN((0.002)/((0.0000008*B4)+(0.0000000245*B4^2)))</f>
        <v>-1.729587480853473</v>
      </c>
      <c r="J4">
        <f t="shared" ref="J4:J67" si="6">LN(F4*10^9)</f>
        <v>18.993678356092939</v>
      </c>
    </row>
    <row r="5" spans="1:10" x14ac:dyDescent="0.25">
      <c r="A5">
        <v>0.15484000000000001</v>
      </c>
      <c r="B5">
        <v>663.90993000000003</v>
      </c>
      <c r="C5" s="7">
        <f t="shared" si="0"/>
        <v>5.3390600000000177</v>
      </c>
      <c r="D5" s="5">
        <f t="shared" si="1"/>
        <v>32.357726098191698</v>
      </c>
      <c r="E5">
        <f t="shared" si="2"/>
        <v>4.873812641752729E-2</v>
      </c>
      <c r="F5" s="23">
        <f t="shared" si="3"/>
        <v>0.17652017547454435</v>
      </c>
      <c r="H5">
        <f t="shared" si="4"/>
        <v>-3.021293671870104</v>
      </c>
      <c r="I5">
        <f t="shared" si="5"/>
        <v>-1.7343201005038749</v>
      </c>
      <c r="J5">
        <f t="shared" si="6"/>
        <v>18.988945736442535</v>
      </c>
    </row>
    <row r="6" spans="1:10" x14ac:dyDescent="0.25">
      <c r="A6">
        <v>0.20271</v>
      </c>
      <c r="B6">
        <v>665.43371999999999</v>
      </c>
      <c r="C6" s="7">
        <f t="shared" si="0"/>
        <v>6.8628499999999804</v>
      </c>
      <c r="D6" s="5">
        <f t="shared" si="1"/>
        <v>31.434225483103926</v>
      </c>
      <c r="E6">
        <f t="shared" si="2"/>
        <v>4.7238702425696021E-2</v>
      </c>
      <c r="F6" s="23">
        <f t="shared" si="3"/>
        <v>0.17573153091854501</v>
      </c>
      <c r="H6">
        <f t="shared" si="4"/>
        <v>-3.0525417557335217</v>
      </c>
      <c r="I6">
        <f t="shared" si="5"/>
        <v>-1.7387978410478651</v>
      </c>
      <c r="J6">
        <f t="shared" si="6"/>
        <v>18.984467995898545</v>
      </c>
    </row>
    <row r="7" spans="1:10" x14ac:dyDescent="0.25">
      <c r="A7">
        <v>0.25161</v>
      </c>
      <c r="B7">
        <v>666.95182</v>
      </c>
      <c r="C7" s="7">
        <f t="shared" si="0"/>
        <v>8.3809499999999844</v>
      </c>
      <c r="D7" s="5">
        <f t="shared" si="1"/>
        <v>30.50913918104748</v>
      </c>
      <c r="E7">
        <f t="shared" si="2"/>
        <v>4.5744142629444325E-2</v>
      </c>
      <c r="F7" s="23">
        <f t="shared" si="3"/>
        <v>0.17495107619660172</v>
      </c>
      <c r="H7">
        <f t="shared" si="4"/>
        <v>-3.0846915254146423</v>
      </c>
      <c r="I7">
        <f t="shared" si="5"/>
        <v>-1.743248908734935</v>
      </c>
      <c r="J7">
        <f t="shared" si="6"/>
        <v>18.980016928211477</v>
      </c>
    </row>
    <row r="8" spans="1:10" x14ac:dyDescent="0.25">
      <c r="A8">
        <v>0.30064000000000002</v>
      </c>
      <c r="B8">
        <v>668.42147999999997</v>
      </c>
      <c r="C8" s="7">
        <f t="shared" si="0"/>
        <v>9.8506099999999606</v>
      </c>
      <c r="D8" s="5">
        <f t="shared" si="1"/>
        <v>29.058992805755643</v>
      </c>
      <c r="E8">
        <f t="shared" si="2"/>
        <v>4.3474055929135676E-2</v>
      </c>
      <c r="F8" s="23">
        <f t="shared" si="3"/>
        <v>0.17420046789314803</v>
      </c>
      <c r="H8">
        <f t="shared" si="4"/>
        <v>-3.1355909342360939</v>
      </c>
      <c r="I8">
        <f t="shared" si="5"/>
        <v>-1.7475485286135644</v>
      </c>
      <c r="J8">
        <f t="shared" si="6"/>
        <v>18.975717308332847</v>
      </c>
    </row>
    <row r="9" spans="1:10" x14ac:dyDescent="0.25">
      <c r="A9">
        <v>0.34891</v>
      </c>
      <c r="B9">
        <v>669.77926000000002</v>
      </c>
      <c r="C9" s="7">
        <f t="shared" si="0"/>
        <v>11.208390000000009</v>
      </c>
      <c r="D9" s="5">
        <f t="shared" si="1"/>
        <v>27.215795442829673</v>
      </c>
      <c r="E9">
        <f t="shared" si="2"/>
        <v>4.0633977592602184E-2</v>
      </c>
      <c r="F9" s="23">
        <f t="shared" si="3"/>
        <v>0.17351128627872162</v>
      </c>
      <c r="H9">
        <f t="shared" si="4"/>
        <v>-3.2031506758514197</v>
      </c>
      <c r="I9">
        <f t="shared" si="5"/>
        <v>-1.7515126311131026</v>
      </c>
      <c r="J9">
        <f t="shared" si="6"/>
        <v>18.971753205833309</v>
      </c>
    </row>
    <row r="10" spans="1:10" x14ac:dyDescent="0.25">
      <c r="A10">
        <v>0.39762999999999998</v>
      </c>
      <c r="B10">
        <v>671.06114000000002</v>
      </c>
      <c r="C10" s="7">
        <f t="shared" si="0"/>
        <v>12.49027000000001</v>
      </c>
      <c r="D10" s="5">
        <f t="shared" si="1"/>
        <v>25.486844768265193</v>
      </c>
      <c r="E10">
        <f t="shared" si="2"/>
        <v>3.7979914569729357E-2</v>
      </c>
      <c r="F10" s="23">
        <f t="shared" si="3"/>
        <v>0.17286437713219349</v>
      </c>
      <c r="H10">
        <f t="shared" si="4"/>
        <v>-3.2706978229494119</v>
      </c>
      <c r="I10">
        <f t="shared" si="5"/>
        <v>-1.7552479391444209</v>
      </c>
      <c r="J10">
        <f t="shared" si="6"/>
        <v>18.968017897801989</v>
      </c>
    </row>
    <row r="11" spans="1:10" x14ac:dyDescent="0.25">
      <c r="A11">
        <v>0.44773000000000002</v>
      </c>
      <c r="B11">
        <v>672.29786999999999</v>
      </c>
      <c r="C11" s="7">
        <f t="shared" si="0"/>
        <v>13.726999999999975</v>
      </c>
      <c r="D11" s="5">
        <f t="shared" si="1"/>
        <v>23.881157388865915</v>
      </c>
      <c r="E11">
        <f t="shared" si="2"/>
        <v>3.5521691283754799E-2</v>
      </c>
      <c r="F11" s="23">
        <f t="shared" si="3"/>
        <v>0.17224367673768037</v>
      </c>
      <c r="H11">
        <f t="shared" si="4"/>
        <v>-3.3376117470211502</v>
      </c>
      <c r="I11">
        <f t="shared" si="5"/>
        <v>-1.7588450795579498</v>
      </c>
      <c r="J11">
        <f t="shared" si="6"/>
        <v>18.96442075738846</v>
      </c>
    </row>
    <row r="12" spans="1:10" x14ac:dyDescent="0.25">
      <c r="A12">
        <v>0.49751000000000001</v>
      </c>
      <c r="B12">
        <v>673.44638999999995</v>
      </c>
      <c r="C12" s="7">
        <f t="shared" si="0"/>
        <v>14.875519999999938</v>
      </c>
      <c r="D12" s="5">
        <f t="shared" si="1"/>
        <v>24.555454820187745</v>
      </c>
      <c r="E12">
        <f t="shared" si="2"/>
        <v>3.6462375008332507E-2</v>
      </c>
      <c r="F12" s="23">
        <f t="shared" si="3"/>
        <v>0.17167023755197172</v>
      </c>
      <c r="H12">
        <f t="shared" si="4"/>
        <v>-3.3114743717452866</v>
      </c>
      <c r="I12">
        <f t="shared" si="5"/>
        <v>-1.7621798659292325</v>
      </c>
      <c r="J12">
        <f t="shared" si="6"/>
        <v>18.96108597101718</v>
      </c>
    </row>
    <row r="13" spans="1:10" x14ac:dyDescent="0.25">
      <c r="A13">
        <v>0.54700000000000004</v>
      </c>
      <c r="B13">
        <v>674.73549000000003</v>
      </c>
      <c r="C13" s="7">
        <f t="shared" si="0"/>
        <v>16.164620000000014</v>
      </c>
      <c r="D13" s="5">
        <f t="shared" si="1"/>
        <v>24.672434132913903</v>
      </c>
      <c r="E13">
        <f t="shared" si="2"/>
        <v>3.6566083300159452E-2</v>
      </c>
      <c r="F13" s="23">
        <f t="shared" si="3"/>
        <v>0.1710300137679146</v>
      </c>
      <c r="H13">
        <f t="shared" si="4"/>
        <v>-3.3086341540015316</v>
      </c>
      <c r="I13">
        <f t="shared" si="5"/>
        <v>-1.7659162187705422</v>
      </c>
      <c r="J13">
        <f t="shared" si="6"/>
        <v>18.957349618175868</v>
      </c>
    </row>
    <row r="14" spans="1:10" x14ac:dyDescent="0.25">
      <c r="A14">
        <v>0.59923000000000004</v>
      </c>
      <c r="B14">
        <v>675.95606999999995</v>
      </c>
      <c r="C14" s="7">
        <f t="shared" si="0"/>
        <v>17.385199999999941</v>
      </c>
      <c r="D14" s="5">
        <f t="shared" si="1"/>
        <v>23.029227958849955</v>
      </c>
      <c r="E14">
        <f t="shared" si="2"/>
        <v>3.4069119253341357E-2</v>
      </c>
      <c r="F14" s="23">
        <f t="shared" si="3"/>
        <v>0.17042711589832366</v>
      </c>
      <c r="H14">
        <f t="shared" si="4"/>
        <v>-3.3793638987340628</v>
      </c>
      <c r="I14">
        <f t="shared" si="5"/>
        <v>-1.7694475463881867</v>
      </c>
      <c r="J14">
        <f t="shared" si="6"/>
        <v>18.953818290558225</v>
      </c>
    </row>
    <row r="15" spans="1:10" x14ac:dyDescent="0.25">
      <c r="A15">
        <v>0.65100999999999998</v>
      </c>
      <c r="B15">
        <v>677.13076000000001</v>
      </c>
      <c r="C15" s="7">
        <f t="shared" si="0"/>
        <v>18.559889999999996</v>
      </c>
      <c r="D15" s="5">
        <f t="shared" si="1"/>
        <v>21.835863109267876</v>
      </c>
      <c r="E15">
        <f t="shared" si="2"/>
        <v>3.2247631327910545E-2</v>
      </c>
      <c r="F15" s="23">
        <f t="shared" si="3"/>
        <v>0.1698498910123141</v>
      </c>
      <c r="H15">
        <f t="shared" si="4"/>
        <v>-3.4343106856343053</v>
      </c>
      <c r="I15">
        <f t="shared" si="5"/>
        <v>-1.7728402260459641</v>
      </c>
      <c r="J15">
        <f t="shared" si="6"/>
        <v>18.950425610900446</v>
      </c>
    </row>
    <row r="16" spans="1:10" x14ac:dyDescent="0.25">
      <c r="A16">
        <v>0.70530000000000004</v>
      </c>
      <c r="B16">
        <v>678.2722</v>
      </c>
      <c r="C16" s="7">
        <f t="shared" si="0"/>
        <v>19.701329999999984</v>
      </c>
      <c r="D16" s="5">
        <f t="shared" si="1"/>
        <v>21.208348863212631</v>
      </c>
      <c r="E16">
        <f t="shared" si="2"/>
        <v>3.1268197138571548E-2</v>
      </c>
      <c r="F16" s="23">
        <f t="shared" si="3"/>
        <v>0.16929180981442549</v>
      </c>
      <c r="H16">
        <f t="shared" si="4"/>
        <v>-3.4651537638412049</v>
      </c>
      <c r="I16">
        <f t="shared" si="5"/>
        <v>-1.7761313677738697</v>
      </c>
      <c r="J16">
        <f t="shared" si="6"/>
        <v>18.947134469172543</v>
      </c>
    </row>
    <row r="17" spans="1:10" x14ac:dyDescent="0.25">
      <c r="A17">
        <v>0.75832999999999995</v>
      </c>
      <c r="B17">
        <v>679.40683999999999</v>
      </c>
      <c r="C17" s="7">
        <f t="shared" si="0"/>
        <v>20.835969999999975</v>
      </c>
      <c r="D17" s="5">
        <f t="shared" si="1"/>
        <v>21.45781493001563</v>
      </c>
      <c r="E17">
        <f t="shared" si="2"/>
        <v>3.1583159995880572E-2</v>
      </c>
      <c r="F17" s="23">
        <f t="shared" si="3"/>
        <v>0.16873977541212831</v>
      </c>
      <c r="H17">
        <f t="shared" si="4"/>
        <v>-3.4551312119598512</v>
      </c>
      <c r="I17">
        <f t="shared" si="5"/>
        <v>-1.7793975412155059</v>
      </c>
      <c r="J17">
        <f t="shared" si="6"/>
        <v>18.943868295730905</v>
      </c>
    </row>
    <row r="18" spans="1:10" x14ac:dyDescent="0.25">
      <c r="A18">
        <v>0.80818000000000001</v>
      </c>
      <c r="B18">
        <v>680.47978000000001</v>
      </c>
      <c r="C18" s="7">
        <f t="shared" si="0"/>
        <v>21.908909999999992</v>
      </c>
      <c r="D18" s="5">
        <f t="shared" si="1"/>
        <v>20.846291509246416</v>
      </c>
      <c r="E18">
        <f t="shared" si="2"/>
        <v>3.0634696462614092E-2</v>
      </c>
      <c r="F18" s="23">
        <f t="shared" si="3"/>
        <v>0.16822024039989433</v>
      </c>
      <c r="H18">
        <f t="shared" si="4"/>
        <v>-3.4856220410431242</v>
      </c>
      <c r="I18">
        <f t="shared" si="5"/>
        <v>-1.7824812033685298</v>
      </c>
      <c r="J18">
        <f t="shared" si="6"/>
        <v>18.940784633577881</v>
      </c>
    </row>
    <row r="19" spans="1:10" x14ac:dyDescent="0.25">
      <c r="A19">
        <v>0.85890999999999995</v>
      </c>
      <c r="B19">
        <v>681.50355999999999</v>
      </c>
      <c r="C19" s="7">
        <f t="shared" si="0"/>
        <v>22.93268999999998</v>
      </c>
      <c r="D19" s="5">
        <f t="shared" si="1"/>
        <v>19.30706469571853</v>
      </c>
      <c r="E19">
        <f t="shared" si="2"/>
        <v>2.8330101013292627E-2</v>
      </c>
      <c r="F19" s="23">
        <f t="shared" si="3"/>
        <v>0.16772674365655421</v>
      </c>
      <c r="H19">
        <f t="shared" si="4"/>
        <v>-3.563830399551553</v>
      </c>
      <c r="I19">
        <f t="shared" si="5"/>
        <v>-1.7854191496620224</v>
      </c>
      <c r="J19">
        <f t="shared" si="6"/>
        <v>18.937846687284388</v>
      </c>
    </row>
    <row r="20" spans="1:10" x14ac:dyDescent="0.25">
      <c r="A20">
        <v>0.91235999999999995</v>
      </c>
      <c r="B20">
        <v>682.49118999999996</v>
      </c>
      <c r="C20" s="7">
        <f t="shared" si="0"/>
        <v>23.920319999999947</v>
      </c>
      <c r="D20" s="5">
        <f t="shared" si="1"/>
        <v>18.304955167531389</v>
      </c>
      <c r="E20">
        <f t="shared" si="2"/>
        <v>2.6820793346111017E-2</v>
      </c>
      <c r="F20" s="23">
        <f t="shared" si="3"/>
        <v>0.16725272788428058</v>
      </c>
      <c r="H20">
        <f t="shared" si="4"/>
        <v>-3.6185778211741861</v>
      </c>
      <c r="I20">
        <f t="shared" si="5"/>
        <v>-1.7882492698868957</v>
      </c>
      <c r="J20">
        <f t="shared" si="6"/>
        <v>18.935016567059517</v>
      </c>
    </row>
    <row r="21" spans="1:10" x14ac:dyDescent="0.25">
      <c r="A21">
        <v>0.96486000000000005</v>
      </c>
      <c r="B21">
        <v>683.44296999999995</v>
      </c>
      <c r="C21" s="7">
        <f t="shared" si="0"/>
        <v>24.872099999999932</v>
      </c>
      <c r="D21" s="5">
        <f t="shared" si="1"/>
        <v>18.415783846827011</v>
      </c>
      <c r="E21">
        <f t="shared" si="2"/>
        <v>2.6945604322811331E-2</v>
      </c>
      <c r="F21" s="23">
        <f t="shared" si="3"/>
        <v>0.1667978175605373</v>
      </c>
      <c r="H21">
        <f t="shared" si="4"/>
        <v>-3.6139350998351425</v>
      </c>
      <c r="I21">
        <f t="shared" si="5"/>
        <v>-1.7909728733125301</v>
      </c>
      <c r="J21">
        <f t="shared" si="6"/>
        <v>18.932292963633881</v>
      </c>
    </row>
    <row r="22" spans="1:10" x14ac:dyDescent="0.25">
      <c r="A22">
        <v>1.01525</v>
      </c>
      <c r="B22">
        <v>684.38598999999999</v>
      </c>
      <c r="C22" s="7">
        <f t="shared" si="0"/>
        <v>25.815119999999979</v>
      </c>
      <c r="D22" s="5">
        <f t="shared" si="1"/>
        <v>17.454684658819207</v>
      </c>
      <c r="E22">
        <f t="shared" si="2"/>
        <v>2.5504152501454928E-2</v>
      </c>
      <c r="F22" s="23">
        <f t="shared" si="3"/>
        <v>0.16634892243860386</v>
      </c>
      <c r="H22">
        <f t="shared" si="4"/>
        <v>-3.6689139968809594</v>
      </c>
      <c r="I22">
        <f t="shared" si="5"/>
        <v>-1.7936677542145929</v>
      </c>
      <c r="J22">
        <f t="shared" si="6"/>
        <v>18.929598082731818</v>
      </c>
    </row>
    <row r="23" spans="1:10" x14ac:dyDescent="0.25">
      <c r="A23">
        <v>1.06935</v>
      </c>
      <c r="B23">
        <v>685.26680999999996</v>
      </c>
      <c r="C23" s="7">
        <f t="shared" si="0"/>
        <v>26.69593999999995</v>
      </c>
      <c r="D23" s="5">
        <f t="shared" si="1"/>
        <v>15.194467269241665</v>
      </c>
      <c r="E23">
        <f t="shared" si="2"/>
        <v>2.2173067551953474E-2</v>
      </c>
      <c r="F23" s="23">
        <f t="shared" si="3"/>
        <v>0.16593127075511047</v>
      </c>
      <c r="H23">
        <f t="shared" si="4"/>
        <v>-3.8088768999298241</v>
      </c>
      <c r="I23">
        <f t="shared" si="5"/>
        <v>-1.7961816079560604</v>
      </c>
      <c r="J23">
        <f t="shared" si="6"/>
        <v>18.927084228990349</v>
      </c>
    </row>
    <row r="24" spans="1:10" x14ac:dyDescent="0.25">
      <c r="A24">
        <v>1.1247799999999999</v>
      </c>
      <c r="B24">
        <v>686.05024000000003</v>
      </c>
      <c r="C24" s="7">
        <f t="shared" si="0"/>
        <v>27.479370000000017</v>
      </c>
      <c r="D24" s="5">
        <f t="shared" si="1"/>
        <v>14.604492465169447</v>
      </c>
      <c r="E24">
        <f t="shared" si="2"/>
        <v>2.1287788581153249E-2</v>
      </c>
      <c r="F24" s="23">
        <f t="shared" si="3"/>
        <v>0.16556111821057248</v>
      </c>
      <c r="H24">
        <f t="shared" si="4"/>
        <v>-3.8496216767186522</v>
      </c>
      <c r="I24">
        <f t="shared" si="5"/>
        <v>-1.7984148580136838</v>
      </c>
      <c r="J24">
        <f t="shared" si="6"/>
        <v>18.924850978932728</v>
      </c>
    </row>
    <row r="25" spans="1:10" x14ac:dyDescent="0.25">
      <c r="A25">
        <v>1.17486</v>
      </c>
      <c r="B25">
        <v>686.80772999999999</v>
      </c>
      <c r="C25" s="7">
        <f t="shared" si="0"/>
        <v>28.236859999999979</v>
      </c>
      <c r="D25" s="5">
        <f t="shared" si="1"/>
        <v>15.316655038372822</v>
      </c>
      <c r="E25">
        <f t="shared" si="2"/>
        <v>2.230122692179487E-2</v>
      </c>
      <c r="F25" s="23">
        <f t="shared" si="3"/>
        <v>0.16520439841706663</v>
      </c>
      <c r="H25">
        <f t="shared" si="4"/>
        <v>-3.8031135831149809</v>
      </c>
      <c r="I25">
        <f t="shared" si="5"/>
        <v>-1.8005717934490475</v>
      </c>
      <c r="J25">
        <f t="shared" si="6"/>
        <v>18.922694043497362</v>
      </c>
    </row>
    <row r="26" spans="1:10" x14ac:dyDescent="0.25">
      <c r="A26">
        <v>1.2251099999999999</v>
      </c>
      <c r="B26">
        <v>687.58695999999998</v>
      </c>
      <c r="C26" s="7">
        <f t="shared" si="0"/>
        <v>29.016089999999963</v>
      </c>
      <c r="D26" s="5">
        <f t="shared" si="1"/>
        <v>14.241755062680463</v>
      </c>
      <c r="E26">
        <f t="shared" si="2"/>
        <v>2.0712660203271543E-2</v>
      </c>
      <c r="F26" s="23">
        <f t="shared" si="3"/>
        <v>0.16483864261438677</v>
      </c>
      <c r="H26">
        <f t="shared" si="4"/>
        <v>-3.8770101616415502</v>
      </c>
      <c r="I26">
        <f t="shared" si="5"/>
        <v>-1.802788207109931</v>
      </c>
      <c r="J26">
        <f t="shared" si="6"/>
        <v>18.92047762983648</v>
      </c>
    </row>
    <row r="27" spans="1:10" x14ac:dyDescent="0.25">
      <c r="A27">
        <v>1.2785599999999999</v>
      </c>
      <c r="B27">
        <v>688.28459999999995</v>
      </c>
      <c r="C27" s="7">
        <f t="shared" si="0"/>
        <v>29.713729999999941</v>
      </c>
      <c r="D27" s="5">
        <f t="shared" si="1"/>
        <v>13.301511920915594</v>
      </c>
      <c r="E27">
        <f t="shared" si="2"/>
        <v>1.93255986272475E-2</v>
      </c>
      <c r="F27" s="23">
        <f t="shared" si="3"/>
        <v>0.16451221335470503</v>
      </c>
      <c r="H27">
        <f t="shared" si="4"/>
        <v>-3.9463247081580226</v>
      </c>
      <c r="I27">
        <f t="shared" si="5"/>
        <v>-1.8047704662154016</v>
      </c>
      <c r="J27">
        <f t="shared" si="6"/>
        <v>18.918495370731009</v>
      </c>
    </row>
    <row r="28" spans="1:10" x14ac:dyDescent="0.25">
      <c r="A28">
        <v>1.32829</v>
      </c>
      <c r="B28">
        <v>688.95941000000005</v>
      </c>
      <c r="C28" s="7">
        <f t="shared" si="0"/>
        <v>30.388540000000035</v>
      </c>
      <c r="D28" s="5">
        <f t="shared" si="1"/>
        <v>13.375559311922313</v>
      </c>
      <c r="E28">
        <f t="shared" si="2"/>
        <v>1.9414147071338081E-2</v>
      </c>
      <c r="F28" s="23">
        <f t="shared" si="3"/>
        <v>0.16419738822056809</v>
      </c>
      <c r="H28">
        <f t="shared" si="4"/>
        <v>-3.9417532481908655</v>
      </c>
      <c r="I28">
        <f t="shared" si="5"/>
        <v>-1.8066859881769863</v>
      </c>
      <c r="J28">
        <f t="shared" si="6"/>
        <v>18.916579848769423</v>
      </c>
    </row>
    <row r="29" spans="1:10" x14ac:dyDescent="0.25">
      <c r="A29">
        <v>1.37913</v>
      </c>
      <c r="B29">
        <v>689.62977999999998</v>
      </c>
      <c r="C29" s="7">
        <f t="shared" si="0"/>
        <v>31.058909999999969</v>
      </c>
      <c r="D29" s="5">
        <f t="shared" si="1"/>
        <v>13.038044549575467</v>
      </c>
      <c r="E29">
        <f t="shared" si="2"/>
        <v>1.8905860691769239E-2</v>
      </c>
      <c r="F29" s="23">
        <f t="shared" si="3"/>
        <v>0.16388552864680489</v>
      </c>
      <c r="H29">
        <f t="shared" si="4"/>
        <v>-3.9682833154727564</v>
      </c>
      <c r="I29">
        <f t="shared" si="5"/>
        <v>-1.8085870909266673</v>
      </c>
      <c r="J29">
        <f t="shared" si="6"/>
        <v>18.914678746019746</v>
      </c>
    </row>
    <row r="30" spans="1:10" x14ac:dyDescent="0.25">
      <c r="A30">
        <v>1.4297500000000001</v>
      </c>
      <c r="B30">
        <v>690.28224999999998</v>
      </c>
      <c r="C30" s="7">
        <f t="shared" si="0"/>
        <v>31.711379999999963</v>
      </c>
      <c r="D30" s="5">
        <f t="shared" si="1"/>
        <v>12.480614973261835</v>
      </c>
      <c r="E30">
        <f t="shared" si="2"/>
        <v>1.808045183439359E-2</v>
      </c>
      <c r="F30" s="23">
        <f t="shared" si="3"/>
        <v>0.16358284881804874</v>
      </c>
      <c r="H30">
        <f t="shared" si="4"/>
        <v>-4.0129239334900193</v>
      </c>
      <c r="I30">
        <f t="shared" si="5"/>
        <v>-1.8104356963846726</v>
      </c>
      <c r="J30">
        <f t="shared" si="6"/>
        <v>18.912830140561738</v>
      </c>
    </row>
    <row r="31" spans="1:10" x14ac:dyDescent="0.25">
      <c r="A31">
        <v>1.4838499999999999</v>
      </c>
      <c r="B31">
        <v>690.93674999999996</v>
      </c>
      <c r="C31" s="7">
        <f t="shared" si="0"/>
        <v>32.365879999999947</v>
      </c>
      <c r="D31" s="5">
        <f t="shared" si="1"/>
        <v>12.588359382491621</v>
      </c>
      <c r="E31">
        <f t="shared" si="2"/>
        <v>1.8219264473183141E-2</v>
      </c>
      <c r="F31" s="23">
        <f t="shared" si="3"/>
        <v>0.16328006908971204</v>
      </c>
      <c r="H31">
        <f t="shared" si="4"/>
        <v>-4.0052757571647906</v>
      </c>
      <c r="I31">
        <f t="shared" si="5"/>
        <v>-1.8122883373442331</v>
      </c>
      <c r="J31">
        <f t="shared" si="6"/>
        <v>18.910977499602179</v>
      </c>
    </row>
    <row r="32" spans="1:10" x14ac:dyDescent="0.25">
      <c r="A32">
        <v>1.5340400000000001</v>
      </c>
      <c r="B32">
        <v>691.59509000000003</v>
      </c>
      <c r="C32" s="7">
        <f t="shared" si="0"/>
        <v>33.024220000000014</v>
      </c>
      <c r="D32" s="5">
        <f t="shared" si="1"/>
        <v>13.251100880705129</v>
      </c>
      <c r="E32">
        <f t="shared" si="2"/>
        <v>1.916020092147434E-2</v>
      </c>
      <c r="F32" s="23">
        <f t="shared" si="3"/>
        <v>0.16297636033686277</v>
      </c>
      <c r="H32">
        <f t="shared" si="4"/>
        <v>-3.954920019987394</v>
      </c>
      <c r="I32">
        <f t="shared" si="5"/>
        <v>-1.814150117301244</v>
      </c>
      <c r="J32">
        <f t="shared" si="6"/>
        <v>18.909115719645168</v>
      </c>
    </row>
    <row r="33" spans="1:10" x14ac:dyDescent="0.25">
      <c r="A33">
        <v>1.5837699999999999</v>
      </c>
      <c r="B33">
        <v>692.26080000000002</v>
      </c>
      <c r="C33" s="7">
        <f t="shared" si="0"/>
        <v>33.689930000000004</v>
      </c>
      <c r="D33" s="5">
        <f t="shared" si="1"/>
        <v>12.970975993702869</v>
      </c>
      <c r="E33">
        <f t="shared" si="2"/>
        <v>1.8737123340947324E-2</v>
      </c>
      <c r="F33" s="23">
        <f t="shared" si="3"/>
        <v>0.16267011260932687</v>
      </c>
      <c r="H33">
        <f t="shared" si="4"/>
        <v>-3.977248517639532</v>
      </c>
      <c r="I33">
        <f t="shared" si="5"/>
        <v>-1.8160309779477481</v>
      </c>
      <c r="J33">
        <f t="shared" si="6"/>
        <v>18.907234858998663</v>
      </c>
    </row>
    <row r="34" spans="1:10" x14ac:dyDescent="0.25">
      <c r="A34">
        <v>1.63568</v>
      </c>
      <c r="B34">
        <v>692.91345999999999</v>
      </c>
      <c r="C34" s="7">
        <f t="shared" si="0"/>
        <v>34.342589999999973</v>
      </c>
      <c r="D34" s="5">
        <f t="shared" si="1"/>
        <v>12.330076216532683</v>
      </c>
      <c r="E34">
        <f t="shared" si="2"/>
        <v>1.7794539907671419E-2</v>
      </c>
      <c r="F34" s="23">
        <f t="shared" si="3"/>
        <v>0.16237070566317913</v>
      </c>
      <c r="H34">
        <f t="shared" si="4"/>
        <v>-4.0288636155005406</v>
      </c>
      <c r="I34">
        <f t="shared" si="5"/>
        <v>-1.8178732513731015</v>
      </c>
      <c r="J34">
        <f t="shared" si="6"/>
        <v>18.90539258557331</v>
      </c>
    </row>
    <row r="35" spans="1:10" x14ac:dyDescent="0.25">
      <c r="A35">
        <v>1.68611</v>
      </c>
      <c r="B35">
        <v>693.52265999999997</v>
      </c>
      <c r="C35" s="7">
        <f t="shared" si="0"/>
        <v>34.95178999999996</v>
      </c>
      <c r="D35" s="5">
        <f t="shared" si="1"/>
        <v>12.347033343406732</v>
      </c>
      <c r="E35">
        <f t="shared" si="2"/>
        <v>1.7803359652886805E-2</v>
      </c>
      <c r="F35" s="23">
        <f t="shared" si="3"/>
        <v>0.16209198133232761</v>
      </c>
      <c r="H35">
        <f t="shared" si="4"/>
        <v>-4.0283680949499052</v>
      </c>
      <c r="I35">
        <f t="shared" si="5"/>
        <v>-1.8195913188772141</v>
      </c>
      <c r="J35">
        <f t="shared" si="6"/>
        <v>18.903674518069195</v>
      </c>
    </row>
    <row r="36" spans="1:10" x14ac:dyDescent="0.25">
      <c r="A36">
        <v>1.73495</v>
      </c>
      <c r="B36">
        <v>694.13914999999997</v>
      </c>
      <c r="C36" s="7">
        <f t="shared" si="0"/>
        <v>35.568279999999959</v>
      </c>
      <c r="D36" s="5">
        <f t="shared" si="1"/>
        <v>12.512075317233748</v>
      </c>
      <c r="E36">
        <f t="shared" si="2"/>
        <v>1.8025312816938432E-2</v>
      </c>
      <c r="F36" s="23">
        <f t="shared" si="3"/>
        <v>0.16181065175260312</v>
      </c>
      <c r="H36">
        <f t="shared" si="4"/>
        <v>-4.0159782413465441</v>
      </c>
      <c r="I36">
        <f t="shared" si="5"/>
        <v>-1.821328443690249</v>
      </c>
      <c r="J36">
        <f t="shared" si="6"/>
        <v>18.901937393256162</v>
      </c>
    </row>
    <row r="37" spans="1:10" x14ac:dyDescent="0.25">
      <c r="A37">
        <v>1.78383</v>
      </c>
      <c r="B37">
        <v>694.74534000000006</v>
      </c>
      <c r="C37" s="7">
        <f t="shared" si="0"/>
        <v>36.174470000000042</v>
      </c>
      <c r="D37" s="5">
        <f t="shared" si="1"/>
        <v>11.811202268813716</v>
      </c>
      <c r="E37">
        <f t="shared" si="2"/>
        <v>1.7000765012419823E-2</v>
      </c>
      <c r="F37" s="23">
        <f t="shared" si="3"/>
        <v>0.16153473617100259</v>
      </c>
      <c r="H37">
        <f t="shared" si="4"/>
        <v>-4.0744969352078453</v>
      </c>
      <c r="I37">
        <f t="shared" si="5"/>
        <v>-1.8230350747966422</v>
      </c>
      <c r="J37">
        <f t="shared" si="6"/>
        <v>18.900230762149768</v>
      </c>
    </row>
    <row r="38" spans="1:10" x14ac:dyDescent="0.25">
      <c r="A38">
        <v>1.83368</v>
      </c>
      <c r="B38">
        <v>695.30526999999995</v>
      </c>
      <c r="C38" s="7">
        <f t="shared" si="0"/>
        <v>36.734399999999937</v>
      </c>
      <c r="D38" s="5">
        <f t="shared" si="1"/>
        <v>11.589240053185547</v>
      </c>
      <c r="E38">
        <f t="shared" si="2"/>
        <v>1.6667844403344661E-2</v>
      </c>
      <c r="F38" s="23">
        <f t="shared" si="3"/>
        <v>0.16128050308225481</v>
      </c>
      <c r="H38">
        <f t="shared" si="4"/>
        <v>-4.0942739005180178</v>
      </c>
      <c r="I38">
        <f t="shared" si="5"/>
        <v>-1.8246101747943826</v>
      </c>
      <c r="J38">
        <f t="shared" si="6"/>
        <v>18.898655662152027</v>
      </c>
    </row>
    <row r="39" spans="1:10" x14ac:dyDescent="0.25">
      <c r="A39">
        <v>1.8815999999999999</v>
      </c>
      <c r="B39">
        <v>695.87842000000001</v>
      </c>
      <c r="C39" s="7">
        <f t="shared" si="0"/>
        <v>37.307549999999992</v>
      </c>
      <c r="D39" s="5">
        <f t="shared" si="1"/>
        <v>11.965164358073201</v>
      </c>
      <c r="E39">
        <f t="shared" si="2"/>
        <v>1.7194331673732893E-2</v>
      </c>
      <c r="F39" s="23">
        <f t="shared" si="3"/>
        <v>0.16102088874500872</v>
      </c>
      <c r="H39">
        <f t="shared" si="4"/>
        <v>-4.0631755033302728</v>
      </c>
      <c r="I39">
        <f t="shared" si="5"/>
        <v>-1.8262211786558493</v>
      </c>
      <c r="J39">
        <f t="shared" si="6"/>
        <v>18.897044658290561</v>
      </c>
    </row>
    <row r="40" spans="1:10" x14ac:dyDescent="0.25">
      <c r="A40">
        <v>1.93042</v>
      </c>
      <c r="B40">
        <v>696.46277999999995</v>
      </c>
      <c r="C40" s="7">
        <f t="shared" si="0"/>
        <v>37.891909999999939</v>
      </c>
      <c r="D40" s="5">
        <f t="shared" si="1"/>
        <v>11.782981803142668</v>
      </c>
      <c r="E40">
        <f t="shared" si="2"/>
        <v>1.6918322330365835E-2</v>
      </c>
      <c r="F40" s="23">
        <f t="shared" si="3"/>
        <v>0.16075684166510032</v>
      </c>
      <c r="H40">
        <f t="shared" si="4"/>
        <v>-4.0793580827717131</v>
      </c>
      <c r="I40">
        <f t="shared" si="5"/>
        <v>-1.827862355867452</v>
      </c>
      <c r="J40">
        <f t="shared" si="6"/>
        <v>18.895403481078958</v>
      </c>
    </row>
    <row r="41" spans="1:10" x14ac:dyDescent="0.25">
      <c r="A41">
        <v>1.9783200000000001</v>
      </c>
      <c r="B41">
        <v>697.01806999999997</v>
      </c>
      <c r="C41" s="7">
        <f t="shared" si="0"/>
        <v>38.447199999999953</v>
      </c>
      <c r="D41" s="5">
        <f t="shared" si="1"/>
        <v>11.595270200187514</v>
      </c>
      <c r="E41">
        <f t="shared" si="2"/>
        <v>1.6635537440496364E-2</v>
      </c>
      <c r="F41" s="23">
        <f t="shared" si="3"/>
        <v>0.16050653153659306</v>
      </c>
      <c r="H41">
        <f t="shared" si="4"/>
        <v>-4.0962140622189533</v>
      </c>
      <c r="I41">
        <f t="shared" si="5"/>
        <v>-1.8294206423080388</v>
      </c>
      <c r="J41">
        <f t="shared" si="6"/>
        <v>18.893845194638374</v>
      </c>
    </row>
    <row r="42" spans="1:10" x14ac:dyDescent="0.25">
      <c r="A42">
        <v>2.0268299999999999</v>
      </c>
      <c r="B42">
        <v>697.58068000000003</v>
      </c>
      <c r="C42" s="7">
        <f t="shared" si="0"/>
        <v>39.009810000000016</v>
      </c>
      <c r="D42" s="5">
        <f t="shared" si="1"/>
        <v>11.246013204672421</v>
      </c>
      <c r="E42">
        <f t="shared" si="2"/>
        <v>1.6121451650112244E-2</v>
      </c>
      <c r="F42" s="23">
        <f t="shared" si="3"/>
        <v>0.16025351761394124</v>
      </c>
      <c r="H42">
        <f t="shared" si="4"/>
        <v>-4.1276044932216678</v>
      </c>
      <c r="I42">
        <f t="shared" si="5"/>
        <v>-1.8309982326332477</v>
      </c>
      <c r="J42">
        <f t="shared" si="6"/>
        <v>18.892267604313165</v>
      </c>
    </row>
    <row r="43" spans="1:10" x14ac:dyDescent="0.25">
      <c r="A43">
        <v>2.0767699999999998</v>
      </c>
      <c r="B43">
        <v>698.12523999999996</v>
      </c>
      <c r="C43" s="7">
        <f t="shared" si="0"/>
        <v>39.554369999999949</v>
      </c>
      <c r="D43" s="5">
        <f t="shared" si="1"/>
        <v>10.390752667498925</v>
      </c>
      <c r="E43">
        <f t="shared" si="2"/>
        <v>1.4883794586052964E-2</v>
      </c>
      <c r="F43" s="23">
        <f t="shared" si="3"/>
        <v>0.16000919048289775</v>
      </c>
      <c r="H43">
        <f t="shared" si="4"/>
        <v>-4.2074822695837932</v>
      </c>
      <c r="I43">
        <f t="shared" si="5"/>
        <v>-1.8325240248798427</v>
      </c>
      <c r="J43">
        <f t="shared" si="6"/>
        <v>18.890741812066569</v>
      </c>
    </row>
    <row r="44" spans="1:10" x14ac:dyDescent="0.25">
      <c r="A44">
        <v>2.1308600000000002</v>
      </c>
      <c r="B44">
        <v>698.66162999999995</v>
      </c>
      <c r="C44" s="7">
        <f t="shared" si="0"/>
        <v>40.090759999999932</v>
      </c>
      <c r="D44" s="5">
        <f t="shared" si="1"/>
        <v>10.168943406746807</v>
      </c>
      <c r="E44">
        <f t="shared" si="2"/>
        <v>1.455489033618006E-2</v>
      </c>
      <c r="F44" s="23">
        <f t="shared" si="3"/>
        <v>0.15976907491423387</v>
      </c>
      <c r="H44">
        <f t="shared" si="4"/>
        <v>-4.2298282362560773</v>
      </c>
      <c r="I44">
        <f t="shared" si="5"/>
        <v>-1.8340257880687398</v>
      </c>
      <c r="J44">
        <f t="shared" si="6"/>
        <v>18.889240048877671</v>
      </c>
    </row>
    <row r="45" spans="1:10" x14ac:dyDescent="0.25">
      <c r="A45">
        <v>2.18438</v>
      </c>
      <c r="B45">
        <v>699.21951999999999</v>
      </c>
      <c r="C45" s="7">
        <f t="shared" si="0"/>
        <v>40.648649999999975</v>
      </c>
      <c r="D45" s="5">
        <f t="shared" si="1"/>
        <v>10.352973874375271</v>
      </c>
      <c r="E45">
        <f t="shared" si="2"/>
        <v>1.4806471470326332E-2</v>
      </c>
      <c r="F45" s="23">
        <f t="shared" si="3"/>
        <v>0.15951990791333287</v>
      </c>
      <c r="H45">
        <f t="shared" si="4"/>
        <v>-4.2126909322744863</v>
      </c>
      <c r="I45">
        <f t="shared" si="5"/>
        <v>-1.8355865500422655</v>
      </c>
      <c r="J45">
        <f t="shared" si="6"/>
        <v>18.887679286904145</v>
      </c>
    </row>
    <row r="46" spans="1:10" x14ac:dyDescent="0.25">
      <c r="A46">
        <v>2.2387999999999999</v>
      </c>
      <c r="B46">
        <v>699.77913000000001</v>
      </c>
      <c r="C46" s="7">
        <f t="shared" si="0"/>
        <v>41.208259999999996</v>
      </c>
      <c r="D46" s="5">
        <f t="shared" si="1"/>
        <v>10.070754276101137</v>
      </c>
      <c r="E46">
        <f t="shared" si="2"/>
        <v>1.4391332699649298E-2</v>
      </c>
      <c r="F46" s="23">
        <f t="shared" si="3"/>
        <v>0.15927055794140352</v>
      </c>
      <c r="H46">
        <f t="shared" si="4"/>
        <v>-4.2411291494698986</v>
      </c>
      <c r="I46">
        <f t="shared" si="5"/>
        <v>-1.8371509006078408</v>
      </c>
      <c r="J46">
        <f t="shared" si="6"/>
        <v>18.886114936338569</v>
      </c>
    </row>
    <row r="47" spans="1:10" x14ac:dyDescent="0.25">
      <c r="A47">
        <v>2.2913700000000001</v>
      </c>
      <c r="B47">
        <v>700.29699000000005</v>
      </c>
      <c r="C47" s="7">
        <f t="shared" si="0"/>
        <v>41.726120000000037</v>
      </c>
      <c r="D47" s="5">
        <f t="shared" si="1"/>
        <v>10.348292591900876</v>
      </c>
      <c r="E47">
        <f t="shared" si="2"/>
        <v>1.4777005669981354E-2</v>
      </c>
      <c r="F47" s="23">
        <f t="shared" si="3"/>
        <v>0.15904033142840734</v>
      </c>
      <c r="H47">
        <f t="shared" si="4"/>
        <v>-4.2146829773575698</v>
      </c>
      <c r="I47">
        <f t="shared" si="5"/>
        <v>-1.8385974521449115</v>
      </c>
      <c r="J47">
        <f t="shared" si="6"/>
        <v>18.8846683848015</v>
      </c>
    </row>
    <row r="48" spans="1:10" x14ac:dyDescent="0.25">
      <c r="A48">
        <v>2.34598</v>
      </c>
      <c r="B48">
        <v>700.88825999999995</v>
      </c>
      <c r="C48" s="7">
        <f t="shared" si="0"/>
        <v>42.317389999999932</v>
      </c>
      <c r="D48" s="5">
        <f t="shared" si="1"/>
        <v>10.567039618487893</v>
      </c>
      <c r="E48">
        <f t="shared" si="2"/>
        <v>1.5076639489564135E-2</v>
      </c>
      <c r="F48" s="23">
        <f t="shared" si="3"/>
        <v>0.15877807875271824</v>
      </c>
      <c r="H48">
        <f t="shared" si="4"/>
        <v>-4.1946087867556994</v>
      </c>
      <c r="I48">
        <f t="shared" si="5"/>
        <v>-1.8402477828168327</v>
      </c>
      <c r="J48">
        <f t="shared" si="6"/>
        <v>18.883018054129579</v>
      </c>
    </row>
    <row r="49" spans="1:10" x14ac:dyDescent="0.25">
      <c r="A49">
        <v>2.4004099999999999</v>
      </c>
      <c r="B49">
        <v>701.44921999999997</v>
      </c>
      <c r="C49" s="7">
        <f t="shared" si="0"/>
        <v>42.878349999999955</v>
      </c>
      <c r="D49" s="5">
        <f t="shared" si="1"/>
        <v>10.516692248657238</v>
      </c>
      <c r="E49">
        <f t="shared" si="2"/>
        <v>1.4992806248551019E-2</v>
      </c>
      <c r="F49" s="23">
        <f t="shared" si="3"/>
        <v>0.15852986910102218</v>
      </c>
      <c r="H49">
        <f t="shared" si="4"/>
        <v>-4.2001847763467737</v>
      </c>
      <c r="I49">
        <f t="shared" si="5"/>
        <v>-1.8418122548321154</v>
      </c>
      <c r="J49">
        <f t="shared" si="6"/>
        <v>18.881453582114297</v>
      </c>
    </row>
    <row r="50" spans="1:10" x14ac:dyDescent="0.25">
      <c r="A50">
        <v>2.4502199999999998</v>
      </c>
      <c r="B50">
        <v>701.98451999999997</v>
      </c>
      <c r="C50" s="7">
        <f t="shared" si="0"/>
        <v>43.413649999999961</v>
      </c>
      <c r="D50" s="5">
        <f t="shared" si="1"/>
        <v>10.76189030560618</v>
      </c>
      <c r="E50">
        <f t="shared" si="2"/>
        <v>1.5330666131506973E-2</v>
      </c>
      <c r="F50" s="23">
        <f t="shared" si="3"/>
        <v>0.15829355569573611</v>
      </c>
      <c r="H50">
        <f t="shared" si="4"/>
        <v>-4.1779001342370474</v>
      </c>
      <c r="I50">
        <f t="shared" si="5"/>
        <v>-1.8433040223632655</v>
      </c>
      <c r="J50">
        <f t="shared" si="6"/>
        <v>18.879961814583144</v>
      </c>
    </row>
    <row r="51" spans="1:10" x14ac:dyDescent="0.25">
      <c r="A51">
        <v>2.4992299999999998</v>
      </c>
      <c r="B51">
        <v>702.51270999999997</v>
      </c>
      <c r="C51" s="7">
        <f t="shared" si="0"/>
        <v>43.941839999999956</v>
      </c>
      <c r="D51" s="5">
        <f t="shared" si="1"/>
        <v>10.426222935044093</v>
      </c>
      <c r="E51">
        <f t="shared" si="2"/>
        <v>1.4841329966889985E-2</v>
      </c>
      <c r="F51" s="23">
        <f t="shared" si="3"/>
        <v>0.15806089869129294</v>
      </c>
      <c r="H51">
        <f t="shared" si="4"/>
        <v>-4.2103394248481951</v>
      </c>
      <c r="I51">
        <f t="shared" si="5"/>
        <v>-1.8447748854610455</v>
      </c>
      <c r="J51">
        <f t="shared" si="6"/>
        <v>18.878490951485364</v>
      </c>
    </row>
    <row r="52" spans="1:10" x14ac:dyDescent="0.25">
      <c r="A52">
        <v>2.5499800000000001</v>
      </c>
      <c r="B52">
        <v>703.02463999999998</v>
      </c>
      <c r="C52" s="7">
        <f t="shared" si="0"/>
        <v>44.453769999999963</v>
      </c>
      <c r="D52" s="5">
        <f t="shared" si="1"/>
        <v>9.5352604520330093</v>
      </c>
      <c r="E52">
        <f t="shared" si="2"/>
        <v>1.3563195241681727E-2</v>
      </c>
      <c r="F52" s="23">
        <f t="shared" si="3"/>
        <v>0.15783589311710958</v>
      </c>
      <c r="H52">
        <f t="shared" si="4"/>
        <v>-4.3003953869358309</v>
      </c>
      <c r="I52">
        <f t="shared" si="5"/>
        <v>-1.8461994368846069</v>
      </c>
      <c r="J52">
        <f t="shared" si="6"/>
        <v>18.877066400061803</v>
      </c>
    </row>
    <row r="53" spans="1:10" x14ac:dyDescent="0.25">
      <c r="A53">
        <v>2.6023200000000002</v>
      </c>
      <c r="B53">
        <v>703.49570000000006</v>
      </c>
      <c r="C53" s="7">
        <f t="shared" si="0"/>
        <v>44.924830000000043</v>
      </c>
      <c r="D53" s="5">
        <f t="shared" si="1"/>
        <v>9.0762206843524069</v>
      </c>
      <c r="E53">
        <f t="shared" si="2"/>
        <v>1.2901600797776599E-2</v>
      </c>
      <c r="F53" s="23">
        <f t="shared" si="3"/>
        <v>0.15762927514690009</v>
      </c>
      <c r="H53">
        <f t="shared" si="4"/>
        <v>-4.3504038824624924</v>
      </c>
      <c r="I53">
        <f t="shared" si="5"/>
        <v>-1.8475093628006201</v>
      </c>
      <c r="J53">
        <f t="shared" si="6"/>
        <v>18.875756474145792</v>
      </c>
    </row>
    <row r="54" spans="1:10" x14ac:dyDescent="0.25">
      <c r="A54">
        <v>2.65402</v>
      </c>
      <c r="B54">
        <v>703.96893</v>
      </c>
      <c r="C54" s="7">
        <f t="shared" si="0"/>
        <v>45.398059999999987</v>
      </c>
      <c r="D54" s="5">
        <f t="shared" si="1"/>
        <v>8.3029100529090591</v>
      </c>
      <c r="E54">
        <f t="shared" si="2"/>
        <v>1.1794426854760563E-2</v>
      </c>
      <c r="F54" s="23">
        <f t="shared" si="3"/>
        <v>0.15742211368810766</v>
      </c>
      <c r="H54">
        <f t="shared" si="4"/>
        <v>-4.4401281595235238</v>
      </c>
      <c r="I54">
        <f t="shared" si="5"/>
        <v>-1.8488244592959266</v>
      </c>
      <c r="J54">
        <f t="shared" si="6"/>
        <v>18.874441377650484</v>
      </c>
    </row>
    <row r="55" spans="1:10" x14ac:dyDescent="0.25">
      <c r="A55">
        <v>2.7081599999999999</v>
      </c>
      <c r="B55">
        <v>704.37447999999995</v>
      </c>
      <c r="C55" s="7">
        <f t="shared" si="0"/>
        <v>45.803609999999935</v>
      </c>
      <c r="D55" s="5">
        <f t="shared" si="1"/>
        <v>7.4317613433365226</v>
      </c>
      <c r="E55">
        <f t="shared" si="2"/>
        <v>1.055086683909463E-2</v>
      </c>
      <c r="F55" s="23">
        <f t="shared" si="3"/>
        <v>0.15724490470529659</v>
      </c>
      <c r="H55">
        <f t="shared" si="4"/>
        <v>-4.5515472575923148</v>
      </c>
      <c r="I55">
        <f t="shared" si="5"/>
        <v>-1.8499507864365972</v>
      </c>
      <c r="J55">
        <f t="shared" si="6"/>
        <v>18.873315050509813</v>
      </c>
    </row>
    <row r="56" spans="1:10" x14ac:dyDescent="0.25">
      <c r="A56">
        <v>2.7659799999999999</v>
      </c>
      <c r="B56">
        <v>704.80098999999996</v>
      </c>
      <c r="C56" s="7">
        <f t="shared" si="0"/>
        <v>46.230119999999943</v>
      </c>
      <c r="D56" s="5">
        <f t="shared" si="1"/>
        <v>7.5399851218158052</v>
      </c>
      <c r="E56">
        <f t="shared" si="2"/>
        <v>1.0698034237743913E-2</v>
      </c>
      <c r="F56" s="23">
        <f t="shared" si="3"/>
        <v>0.15705885973056302</v>
      </c>
      <c r="H56">
        <f t="shared" si="4"/>
        <v>-4.537695270490846</v>
      </c>
      <c r="I56">
        <f t="shared" si="5"/>
        <v>-1.8511346411498628</v>
      </c>
      <c r="J56">
        <f t="shared" si="6"/>
        <v>18.872131195796548</v>
      </c>
    </row>
    <row r="57" spans="1:10" x14ac:dyDescent="0.25">
      <c r="A57">
        <v>2.8157000000000001</v>
      </c>
      <c r="B57">
        <v>705.18533000000002</v>
      </c>
      <c r="C57" s="7">
        <f t="shared" si="0"/>
        <v>46.614460000000008</v>
      </c>
      <c r="D57" s="5">
        <f t="shared" si="1"/>
        <v>7.7932903753714715</v>
      </c>
      <c r="E57">
        <f t="shared" si="2"/>
        <v>1.1051407401471995E-2</v>
      </c>
      <c r="F57" s="23">
        <f t="shared" si="3"/>
        <v>0.15689149216794565</v>
      </c>
      <c r="H57">
        <f t="shared" si="4"/>
        <v>-4.5051974924797689</v>
      </c>
      <c r="I57">
        <f t="shared" si="5"/>
        <v>-1.8522008452643695</v>
      </c>
      <c r="J57">
        <f t="shared" si="6"/>
        <v>18.87106499168204</v>
      </c>
    </row>
    <row r="58" spans="1:10" x14ac:dyDescent="0.25">
      <c r="A58">
        <v>2.86375</v>
      </c>
      <c r="B58">
        <v>705.56294000000003</v>
      </c>
      <c r="C58" s="7">
        <f t="shared" si="0"/>
        <v>46.992070000000012</v>
      </c>
      <c r="D58" s="5">
        <f t="shared" si="1"/>
        <v>7.5776180493161922</v>
      </c>
      <c r="E58">
        <f t="shared" si="2"/>
        <v>1.0739818689054433E-2</v>
      </c>
      <c r="F58" s="23">
        <f t="shared" si="3"/>
        <v>0.15672731575364854</v>
      </c>
      <c r="H58">
        <f t="shared" si="4"/>
        <v>-4.5337970718824252</v>
      </c>
      <c r="I58">
        <f t="shared" si="5"/>
        <v>-1.8532478260266667</v>
      </c>
      <c r="J58">
        <f t="shared" si="6"/>
        <v>18.870018010919743</v>
      </c>
    </row>
    <row r="59" spans="1:10" x14ac:dyDescent="0.25">
      <c r="A59">
        <v>2.91587</v>
      </c>
      <c r="B59">
        <v>705.94438000000002</v>
      </c>
      <c r="C59" s="7">
        <f t="shared" si="0"/>
        <v>47.37351000000001</v>
      </c>
      <c r="D59" s="5">
        <f t="shared" si="1"/>
        <v>6.8982625661984391</v>
      </c>
      <c r="E59">
        <f t="shared" si="2"/>
        <v>9.7716799816416691E-3</v>
      </c>
      <c r="F59" s="23">
        <f t="shared" si="3"/>
        <v>0.15656173567984563</v>
      </c>
      <c r="H59">
        <f t="shared" si="4"/>
        <v>-4.6282668746245577</v>
      </c>
      <c r="I59">
        <f t="shared" si="5"/>
        <v>-1.854304869600087</v>
      </c>
      <c r="J59">
        <f t="shared" si="6"/>
        <v>18.868960967346325</v>
      </c>
    </row>
    <row r="60" spans="1:10" x14ac:dyDescent="0.25">
      <c r="A60">
        <v>2.9713799999999999</v>
      </c>
      <c r="B60">
        <v>706.30539999999996</v>
      </c>
      <c r="C60" s="7">
        <f t="shared" si="0"/>
        <v>47.73452999999995</v>
      </c>
      <c r="D60" s="5">
        <f t="shared" si="1"/>
        <v>6.5492309109330504</v>
      </c>
      <c r="E60">
        <f t="shared" si="2"/>
        <v>9.2725199480749414E-3</v>
      </c>
      <c r="F60" s="23">
        <f t="shared" si="3"/>
        <v>0.15640526139280375</v>
      </c>
      <c r="H60">
        <f t="shared" si="4"/>
        <v>-4.6807000972871302</v>
      </c>
      <c r="I60">
        <f t="shared" si="5"/>
        <v>-1.8553048108178094</v>
      </c>
      <c r="J60">
        <f t="shared" si="6"/>
        <v>18.867961026128601</v>
      </c>
    </row>
    <row r="61" spans="1:10" x14ac:dyDescent="0.25">
      <c r="A61">
        <v>3.0244399999999998</v>
      </c>
      <c r="B61">
        <v>706.65543000000002</v>
      </c>
      <c r="C61" s="7">
        <f t="shared" si="0"/>
        <v>48.08456000000001</v>
      </c>
      <c r="D61" s="5">
        <f t="shared" si="1"/>
        <v>7.1770097384007139</v>
      </c>
      <c r="E61">
        <f t="shared" si="2"/>
        <v>1.015630735109573E-2</v>
      </c>
      <c r="F61" s="23">
        <f t="shared" si="3"/>
        <v>0.15625377433020896</v>
      </c>
      <c r="H61">
        <f t="shared" si="4"/>
        <v>-4.5896603525909514</v>
      </c>
      <c r="I61">
        <f t="shared" si="5"/>
        <v>-1.8562738349440333</v>
      </c>
      <c r="J61">
        <f t="shared" si="6"/>
        <v>18.866992002002377</v>
      </c>
    </row>
    <row r="62" spans="1:10" x14ac:dyDescent="0.25">
      <c r="A62">
        <v>3.07612</v>
      </c>
      <c r="B62">
        <v>707.05712000000005</v>
      </c>
      <c r="C62" s="7">
        <f t="shared" si="0"/>
        <v>48.486250000000041</v>
      </c>
      <c r="D62" s="5">
        <f t="shared" si="1"/>
        <v>7.5275124187996454</v>
      </c>
      <c r="E62">
        <f t="shared" si="2"/>
        <v>1.0646257856507611E-2</v>
      </c>
      <c r="F62" s="23">
        <f t="shared" si="3"/>
        <v>0.1560802007873682</v>
      </c>
      <c r="H62">
        <f t="shared" si="4"/>
        <v>-4.5425468235491655</v>
      </c>
      <c r="I62">
        <f t="shared" si="5"/>
        <v>-1.8573852962293069</v>
      </c>
      <c r="J62">
        <f t="shared" si="6"/>
        <v>18.865880540717104</v>
      </c>
    </row>
    <row r="63" spans="1:10" x14ac:dyDescent="0.25">
      <c r="A63">
        <v>3.1291199999999999</v>
      </c>
      <c r="B63">
        <v>707.44340999999997</v>
      </c>
      <c r="C63" s="7">
        <f t="shared" si="0"/>
        <v>48.872539999999958</v>
      </c>
      <c r="D63" s="5">
        <f t="shared" si="1"/>
        <v>7.1535839409136948</v>
      </c>
      <c r="E63">
        <f t="shared" si="2"/>
        <v>1.011188151560235E-2</v>
      </c>
      <c r="F63" s="23">
        <f t="shared" si="3"/>
        <v>0.15591355441336005</v>
      </c>
      <c r="H63">
        <f t="shared" si="4"/>
        <v>-4.5940441588533281</v>
      </c>
      <c r="I63">
        <f t="shared" si="5"/>
        <v>-1.8584535636999102</v>
      </c>
      <c r="J63">
        <f t="shared" si="6"/>
        <v>18.8648122732465</v>
      </c>
    </row>
    <row r="64" spans="1:10" x14ac:dyDescent="0.25">
      <c r="A64">
        <v>3.1817299999999999</v>
      </c>
      <c r="B64">
        <v>707.81260999999995</v>
      </c>
      <c r="C64" s="7">
        <f t="shared" si="0"/>
        <v>49.241739999999936</v>
      </c>
      <c r="D64" s="5">
        <f t="shared" si="1"/>
        <v>7.0777472266994845</v>
      </c>
      <c r="E64">
        <f t="shared" si="2"/>
        <v>9.9994647265460347E-3</v>
      </c>
      <c r="F64" s="23">
        <f t="shared" si="3"/>
        <v>0.15575453006220119</v>
      </c>
      <c r="H64">
        <f t="shared" si="4"/>
        <v>-4.6052237147661277</v>
      </c>
      <c r="I64">
        <f t="shared" si="5"/>
        <v>-1.8594740362659519</v>
      </c>
      <c r="J64">
        <f t="shared" si="6"/>
        <v>18.86379180068046</v>
      </c>
    </row>
    <row r="65" spans="1:10" x14ac:dyDescent="0.25">
      <c r="A65">
        <v>3.2345899999999999</v>
      </c>
      <c r="B65">
        <v>708.18989999999997</v>
      </c>
      <c r="C65" s="7">
        <f t="shared" si="0"/>
        <v>49.619029999999952</v>
      </c>
      <c r="D65" s="5">
        <f t="shared" si="1"/>
        <v>7.5074967729123054</v>
      </c>
      <c r="E65">
        <f t="shared" si="2"/>
        <v>1.0600965606699991E-2</v>
      </c>
      <c r="F65" s="23">
        <f t="shared" si="3"/>
        <v>0.15559227239246926</v>
      </c>
      <c r="H65">
        <f t="shared" si="4"/>
        <v>-4.5468101870413129</v>
      </c>
      <c r="I65">
        <f t="shared" si="5"/>
        <v>-1.8605163317585802</v>
      </c>
      <c r="J65">
        <f t="shared" si="6"/>
        <v>18.862749505187832</v>
      </c>
    </row>
    <row r="66" spans="1:10" x14ac:dyDescent="0.25">
      <c r="A66">
        <v>3.2824399999999998</v>
      </c>
      <c r="B66">
        <v>708.56868999999995</v>
      </c>
      <c r="C66" s="7">
        <f t="shared" si="0"/>
        <v>49.997819999999933</v>
      </c>
      <c r="D66" s="5">
        <f t="shared" si="1"/>
        <v>8.1310071040540972</v>
      </c>
      <c r="E66">
        <f t="shared" si="2"/>
        <v>1.1475255989725002E-2</v>
      </c>
      <c r="F66" s="23">
        <f t="shared" si="3"/>
        <v>0.1554296246035618</v>
      </c>
      <c r="H66">
        <f t="shared" si="4"/>
        <v>-4.4675622148115917</v>
      </c>
      <c r="I66">
        <f t="shared" si="5"/>
        <v>-1.8615622247024854</v>
      </c>
      <c r="J66">
        <f t="shared" si="6"/>
        <v>18.861703612243925</v>
      </c>
    </row>
    <row r="67" spans="1:10" x14ac:dyDescent="0.25">
      <c r="A67">
        <v>3.3303099999999999</v>
      </c>
      <c r="B67">
        <v>708.96820000000002</v>
      </c>
      <c r="C67" s="7">
        <f t="shared" ref="C67:C100" si="7">B67-658.57087</f>
        <v>50.397330000000011</v>
      </c>
      <c r="D67" s="5">
        <f t="shared" si="1"/>
        <v>8.4144558178402491</v>
      </c>
      <c r="E67">
        <f t="shared" si="2"/>
        <v>1.1868594131359133E-2</v>
      </c>
      <c r="F67" s="23">
        <f t="shared" si="3"/>
        <v>0.15525835613425704</v>
      </c>
      <c r="H67">
        <f t="shared" si="4"/>
        <v>-4.4338595161821397</v>
      </c>
      <c r="I67">
        <f t="shared" si="5"/>
        <v>-1.8626647358858697</v>
      </c>
      <c r="J67">
        <f t="shared" si="6"/>
        <v>18.860601101060542</v>
      </c>
    </row>
    <row r="68" spans="1:10" x14ac:dyDescent="0.25">
      <c r="A68">
        <v>3.37818</v>
      </c>
      <c r="B68">
        <v>709.37428999999997</v>
      </c>
      <c r="C68" s="7">
        <f t="shared" si="7"/>
        <v>50.80341999999996</v>
      </c>
      <c r="D68" s="5">
        <f t="shared" ref="D68:D100" si="8">(B69-B67)/(A69-A67)</f>
        <v>7.5955160657085035</v>
      </c>
      <c r="E68">
        <f t="shared" ref="E68:E100" si="9">(1/B68)*D68</f>
        <v>1.0707346139805127E-2</v>
      </c>
      <c r="F68" s="23">
        <f t="shared" ref="F68:F100" si="10">((0.002)/((0.0000008*B68*0.000000001)+(0.0000000245*0.000000001*B68^2)))*10^-9</f>
        <v>0.15508455684278857</v>
      </c>
      <c r="H68">
        <f t="shared" ref="H68:H100" si="11">LN(E68)</f>
        <v>-4.5368252179634538</v>
      </c>
      <c r="I68">
        <f t="shared" ref="I68:I100" si="12">LN((0.002)/((0.0000008*B68)+(0.0000000245*B68^2)))</f>
        <v>-1.8637847827912144</v>
      </c>
      <c r="J68">
        <f t="shared" ref="J68:J100" si="13">LN(F68*10^9)</f>
        <v>18.859481054155196</v>
      </c>
    </row>
    <row r="69" spans="1:10" x14ac:dyDescent="0.25">
      <c r="A69">
        <v>3.4270999999999998</v>
      </c>
      <c r="B69">
        <v>709.70336999999995</v>
      </c>
      <c r="C69" s="7">
        <f t="shared" si="7"/>
        <v>51.132499999999936</v>
      </c>
      <c r="D69" s="5">
        <f t="shared" si="8"/>
        <v>6.9543204784494792</v>
      </c>
      <c r="E69">
        <f t="shared" si="9"/>
        <v>9.7989114500745284E-3</v>
      </c>
      <c r="F69" s="23">
        <f t="shared" si="10"/>
        <v>0.15494393047272154</v>
      </c>
      <c r="H69">
        <f t="shared" si="11"/>
        <v>-4.6254839759980717</v>
      </c>
      <c r="I69">
        <f t="shared" si="12"/>
        <v>-1.8646919663918511</v>
      </c>
      <c r="J69">
        <f t="shared" si="13"/>
        <v>18.858573870554562</v>
      </c>
    </row>
    <row r="70" spans="1:10" x14ac:dyDescent="0.25">
      <c r="A70">
        <v>3.4751599999999998</v>
      </c>
      <c r="B70">
        <v>710.04872</v>
      </c>
      <c r="C70" s="7">
        <f t="shared" si="7"/>
        <v>51.477849999999989</v>
      </c>
      <c r="D70" s="5">
        <f t="shared" si="8"/>
        <v>7.3928130148280218</v>
      </c>
      <c r="E70">
        <f t="shared" si="9"/>
        <v>1.0411698249139893E-2</v>
      </c>
      <c r="F70" s="23">
        <f t="shared" si="10"/>
        <v>0.15479655704150258</v>
      </c>
      <c r="H70">
        <f t="shared" si="11"/>
        <v>-4.564825273335865</v>
      </c>
      <c r="I70">
        <f t="shared" si="12"/>
        <v>-1.8656435594078149</v>
      </c>
      <c r="J70">
        <f t="shared" si="13"/>
        <v>18.857622277538596</v>
      </c>
    </row>
    <row r="71" spans="1:10" x14ac:dyDescent="0.25">
      <c r="A71">
        <v>3.5242200000000001</v>
      </c>
      <c r="B71">
        <v>710.42136000000005</v>
      </c>
      <c r="C71" s="7">
        <f t="shared" si="7"/>
        <v>51.850490000000036</v>
      </c>
      <c r="D71" s="5">
        <f t="shared" si="8"/>
        <v>7.4743087082132877</v>
      </c>
      <c r="E71">
        <f t="shared" si="9"/>
        <v>1.0520951549392163E-2</v>
      </c>
      <c r="F71" s="23">
        <f t="shared" si="10"/>
        <v>0.15463777372655757</v>
      </c>
      <c r="H71">
        <f t="shared" si="11"/>
        <v>-4.5543866242999265</v>
      </c>
      <c r="I71">
        <f t="shared" si="12"/>
        <v>-1.866669840677172</v>
      </c>
      <c r="J71">
        <f t="shared" si="13"/>
        <v>18.856595996269238</v>
      </c>
    </row>
    <row r="72" spans="1:10" x14ac:dyDescent="0.25">
      <c r="A72">
        <v>3.5720800000000001</v>
      </c>
      <c r="B72">
        <v>710.77313000000004</v>
      </c>
      <c r="C72" s="7">
        <f t="shared" si="7"/>
        <v>52.202260000000024</v>
      </c>
      <c r="D72" s="5">
        <f t="shared" si="8"/>
        <v>6.9599666388656489</v>
      </c>
      <c r="E72">
        <f t="shared" si="9"/>
        <v>9.7921071367253979E-3</v>
      </c>
      <c r="F72" s="23">
        <f t="shared" si="10"/>
        <v>0.15448810729712509</v>
      </c>
      <c r="H72">
        <f t="shared" si="11"/>
        <v>-4.6261786120214703</v>
      </c>
      <c r="I72">
        <f t="shared" si="12"/>
        <v>-1.8676381610302355</v>
      </c>
      <c r="J72">
        <f t="shared" si="13"/>
        <v>18.855627675916175</v>
      </c>
    </row>
    <row r="73" spans="1:10" x14ac:dyDescent="0.25">
      <c r="A73">
        <v>3.6201400000000001</v>
      </c>
      <c r="B73">
        <v>711.08896000000004</v>
      </c>
      <c r="C73" s="7">
        <f t="shared" si="7"/>
        <v>52.518090000000029</v>
      </c>
      <c r="D73" s="5">
        <f t="shared" si="8"/>
        <v>6.6686320754713035</v>
      </c>
      <c r="E73">
        <f t="shared" si="9"/>
        <v>9.3780559825753784E-3</v>
      </c>
      <c r="F73" s="23">
        <f t="shared" si="10"/>
        <v>0.15435391721257299</v>
      </c>
      <c r="H73">
        <f t="shared" si="11"/>
        <v>-4.6693827887681136</v>
      </c>
      <c r="I73">
        <f t="shared" si="12"/>
        <v>-1.8685071495897392</v>
      </c>
      <c r="J73">
        <f t="shared" si="13"/>
        <v>18.854758687356671</v>
      </c>
    </row>
    <row r="74" spans="1:10" x14ac:dyDescent="0.25">
      <c r="A74">
        <v>3.6738400000000002</v>
      </c>
      <c r="B74">
        <v>711.45173</v>
      </c>
      <c r="C74" s="7">
        <f t="shared" si="7"/>
        <v>52.880859999999984</v>
      </c>
      <c r="D74" s="5">
        <f t="shared" si="8"/>
        <v>6.563044518907696</v>
      </c>
      <c r="E74">
        <f t="shared" si="9"/>
        <v>9.2248626887275909E-3</v>
      </c>
      <c r="F74" s="23">
        <f t="shared" si="10"/>
        <v>0.15419999889733729</v>
      </c>
      <c r="H74">
        <f t="shared" si="11"/>
        <v>-4.6858529738571004</v>
      </c>
      <c r="I74">
        <f t="shared" si="12"/>
        <v>-1.8695048250037687</v>
      </c>
      <c r="J74">
        <f t="shared" si="13"/>
        <v>18.853761011942641</v>
      </c>
    </row>
    <row r="75" spans="1:10" x14ac:dyDescent="0.25">
      <c r="A75">
        <v>3.7245900000000001</v>
      </c>
      <c r="B75">
        <v>711.77446999999995</v>
      </c>
      <c r="C75" s="7">
        <f t="shared" si="7"/>
        <v>53.203599999999938</v>
      </c>
      <c r="D75" s="5">
        <f t="shared" si="8"/>
        <v>6.9497997851352942</v>
      </c>
      <c r="E75">
        <f t="shared" si="9"/>
        <v>9.7640475713259203E-3</v>
      </c>
      <c r="F75" s="23">
        <f t="shared" si="10"/>
        <v>0.15406325823097561</v>
      </c>
      <c r="H75">
        <f t="shared" si="11"/>
        <v>-4.6290482543487981</v>
      </c>
      <c r="I75">
        <f t="shared" si="12"/>
        <v>-1.8703919931768695</v>
      </c>
      <c r="J75">
        <f t="shared" si="13"/>
        <v>18.85287384376954</v>
      </c>
    </row>
    <row r="76" spans="1:10" x14ac:dyDescent="0.25">
      <c r="A76">
        <v>3.77623</v>
      </c>
      <c r="B76">
        <v>712.16332</v>
      </c>
      <c r="C76" s="7">
        <f t="shared" si="7"/>
        <v>53.592449999999985</v>
      </c>
      <c r="D76" s="5">
        <f t="shared" si="8"/>
        <v>7.3262663085187807</v>
      </c>
      <c r="E76">
        <f t="shared" si="9"/>
        <v>1.0287340140627828E-2</v>
      </c>
      <c r="F76" s="23">
        <f t="shared" si="10"/>
        <v>0.15389874912653417</v>
      </c>
      <c r="H76">
        <f t="shared" si="11"/>
        <v>-4.5768412522853135</v>
      </c>
      <c r="I76">
        <f t="shared" si="12"/>
        <v>-1.8714603660031208</v>
      </c>
      <c r="J76">
        <f t="shared" si="13"/>
        <v>18.85180547094329</v>
      </c>
    </row>
    <row r="77" spans="1:10" x14ac:dyDescent="0.25">
      <c r="A77">
        <v>3.82883</v>
      </c>
      <c r="B77">
        <v>712.53815999999995</v>
      </c>
      <c r="C77" s="7">
        <f t="shared" si="7"/>
        <v>53.967289999999934</v>
      </c>
      <c r="D77" s="5">
        <f t="shared" si="8"/>
        <v>7.6167434715822617</v>
      </c>
      <c r="E77">
        <f t="shared" si="9"/>
        <v>1.0689593763767349E-2</v>
      </c>
      <c r="F77" s="23">
        <f t="shared" si="10"/>
        <v>0.15374041651328491</v>
      </c>
      <c r="H77">
        <f t="shared" si="11"/>
        <v>-4.5384845561857485</v>
      </c>
      <c r="I77">
        <f t="shared" si="12"/>
        <v>-1.8724897058591174</v>
      </c>
      <c r="J77">
        <f t="shared" si="13"/>
        <v>18.850776131087294</v>
      </c>
    </row>
    <row r="78" spans="1:10" x14ac:dyDescent="0.25">
      <c r="A78">
        <v>3.8803899999999998</v>
      </c>
      <c r="B78">
        <v>712.95668000000001</v>
      </c>
      <c r="C78" s="7">
        <f t="shared" si="7"/>
        <v>54.385809999999992</v>
      </c>
      <c r="D78" s="5">
        <f t="shared" si="8"/>
        <v>7.5396475770934384</v>
      </c>
      <c r="E78">
        <f t="shared" si="9"/>
        <v>1.0575183301590551E-2</v>
      </c>
      <c r="F78" s="23">
        <f t="shared" si="10"/>
        <v>0.15356392203157396</v>
      </c>
      <c r="H78">
        <f t="shared" si="11"/>
        <v>-4.5492452207162781</v>
      </c>
      <c r="I78">
        <f t="shared" si="12"/>
        <v>-1.8736383684647453</v>
      </c>
      <c r="J78">
        <f t="shared" si="13"/>
        <v>18.849627468481664</v>
      </c>
    </row>
    <row r="79" spans="1:10" x14ac:dyDescent="0.25">
      <c r="A79">
        <v>3.9332500000000001</v>
      </c>
      <c r="B79">
        <v>713.32545000000005</v>
      </c>
      <c r="C79" s="7">
        <f t="shared" si="7"/>
        <v>54.754580000000033</v>
      </c>
      <c r="D79" s="5">
        <f t="shared" si="8"/>
        <v>6.8987912509588236</v>
      </c>
      <c r="E79">
        <f t="shared" si="9"/>
        <v>9.6713095697886897E-3</v>
      </c>
      <c r="F79" s="23">
        <f t="shared" si="10"/>
        <v>0.15340865947159399</v>
      </c>
      <c r="H79">
        <f t="shared" si="11"/>
        <v>-4.6385915526480854</v>
      </c>
      <c r="I79">
        <f t="shared" si="12"/>
        <v>-1.8746499413710904</v>
      </c>
      <c r="J79">
        <f t="shared" si="13"/>
        <v>18.848615895575321</v>
      </c>
    </row>
    <row r="80" spans="1:10" x14ac:dyDescent="0.25">
      <c r="A80">
        <v>3.9846300000000001</v>
      </c>
      <c r="B80">
        <v>713.67580999999996</v>
      </c>
      <c r="C80" s="7">
        <f t="shared" si="7"/>
        <v>55.104939999999942</v>
      </c>
      <c r="D80" s="5">
        <f t="shared" si="8"/>
        <v>7.0772019202504097</v>
      </c>
      <c r="E80">
        <f t="shared" si="9"/>
        <v>9.9165500933125501E-3</v>
      </c>
      <c r="F80" s="23">
        <f t="shared" si="10"/>
        <v>0.15326136610421542</v>
      </c>
      <c r="H80">
        <f t="shared" si="11"/>
        <v>-4.6135501910239158</v>
      </c>
      <c r="I80">
        <f t="shared" si="12"/>
        <v>-1.8756105398412426</v>
      </c>
      <c r="J80">
        <f t="shared" si="13"/>
        <v>18.847655297105167</v>
      </c>
    </row>
    <row r="81" spans="1:10" x14ac:dyDescent="0.25">
      <c r="A81">
        <v>4.0353199999999996</v>
      </c>
      <c r="B81">
        <v>714.04782</v>
      </c>
      <c r="C81" s="7">
        <f t="shared" si="7"/>
        <v>55.476949999999988</v>
      </c>
      <c r="D81" s="5">
        <f t="shared" si="8"/>
        <v>7.4665140810032344</v>
      </c>
      <c r="E81">
        <f t="shared" si="9"/>
        <v>1.0456602305715651E-2</v>
      </c>
      <c r="F81" s="23">
        <f t="shared" si="10"/>
        <v>0.15310520307028852</v>
      </c>
      <c r="H81">
        <f t="shared" si="11"/>
        <v>-4.5605217004826377</v>
      </c>
      <c r="I81">
        <f t="shared" si="12"/>
        <v>-1.8766299921128955</v>
      </c>
      <c r="J81">
        <f t="shared" si="13"/>
        <v>18.846635844833514</v>
      </c>
    </row>
    <row r="82" spans="1:10" x14ac:dyDescent="0.25">
      <c r="A82">
        <v>4.0851199999999999</v>
      </c>
      <c r="B82">
        <v>714.42611999999997</v>
      </c>
      <c r="C82" s="7">
        <f t="shared" si="7"/>
        <v>55.855249999999955</v>
      </c>
      <c r="D82" s="5">
        <f t="shared" si="8"/>
        <v>6.9906875371509152</v>
      </c>
      <c r="E82">
        <f t="shared" si="9"/>
        <v>9.7850391264402755E-3</v>
      </c>
      <c r="F82" s="23">
        <f t="shared" si="10"/>
        <v>0.15294664428897936</v>
      </c>
      <c r="H82">
        <f t="shared" si="11"/>
        <v>-4.626900679527858</v>
      </c>
      <c r="I82">
        <f t="shared" si="12"/>
        <v>-1.8776661485475858</v>
      </c>
      <c r="J82">
        <f t="shared" si="13"/>
        <v>18.845599688398824</v>
      </c>
    </row>
    <row r="83" spans="1:10" x14ac:dyDescent="0.25">
      <c r="A83">
        <v>4.13626</v>
      </c>
      <c r="B83">
        <v>714.75346000000002</v>
      </c>
      <c r="C83" s="7">
        <f t="shared" si="7"/>
        <v>56.182590000000005</v>
      </c>
      <c r="D83" s="5">
        <f t="shared" si="8"/>
        <v>6.1303747534517514</v>
      </c>
      <c r="E83">
        <f t="shared" si="9"/>
        <v>8.5769081180128194E-3</v>
      </c>
      <c r="F83" s="23">
        <f t="shared" si="10"/>
        <v>0.15280964335221345</v>
      </c>
      <c r="H83">
        <f t="shared" si="11"/>
        <v>-4.7586817896332123</v>
      </c>
      <c r="I83">
        <f t="shared" si="12"/>
        <v>-1.8785622932973234</v>
      </c>
      <c r="J83">
        <f t="shared" si="13"/>
        <v>18.844703543649089</v>
      </c>
    </row>
    <row r="84" spans="1:10" x14ac:dyDescent="0.25">
      <c r="A84">
        <v>4.1865199999999998</v>
      </c>
      <c r="B84">
        <v>715.04773999999998</v>
      </c>
      <c r="C84" s="7">
        <f t="shared" si="7"/>
        <v>56.476869999999963</v>
      </c>
      <c r="D84" s="5">
        <f t="shared" si="8"/>
        <v>5.5807563521758041</v>
      </c>
      <c r="E84">
        <f t="shared" si="9"/>
        <v>7.8047325234197702E-3</v>
      </c>
      <c r="F84" s="23">
        <f t="shared" si="10"/>
        <v>0.15268663604329569</v>
      </c>
      <c r="H84">
        <f t="shared" si="11"/>
        <v>-4.8530249955033433</v>
      </c>
      <c r="I84">
        <f t="shared" si="12"/>
        <v>-1.8793675883130838</v>
      </c>
      <c r="J84">
        <f t="shared" si="13"/>
        <v>18.843898248633327</v>
      </c>
    </row>
    <row r="85" spans="1:10" x14ac:dyDescent="0.25">
      <c r="A85">
        <v>4.2378</v>
      </c>
      <c r="B85">
        <v>715.32012999999995</v>
      </c>
      <c r="C85" s="7">
        <f t="shared" si="7"/>
        <v>56.749259999999936</v>
      </c>
      <c r="D85" s="5">
        <f t="shared" si="8"/>
        <v>5.113828502415342</v>
      </c>
      <c r="E85">
        <f t="shared" si="9"/>
        <v>7.1490068403573968E-3</v>
      </c>
      <c r="F85" s="23">
        <f t="shared" si="10"/>
        <v>0.15257291096430345</v>
      </c>
      <c r="H85">
        <f t="shared" si="11"/>
        <v>-4.940781835370716</v>
      </c>
      <c r="I85">
        <f t="shared" si="12"/>
        <v>-1.8801126925063421</v>
      </c>
      <c r="J85">
        <f t="shared" si="13"/>
        <v>18.84315314444007</v>
      </c>
    </row>
    <row r="86" spans="1:10" x14ac:dyDescent="0.25">
      <c r="A86">
        <v>4.2858799999999997</v>
      </c>
      <c r="B86">
        <v>715.55584999999996</v>
      </c>
      <c r="C86" s="7">
        <f t="shared" si="7"/>
        <v>56.98497999999995</v>
      </c>
      <c r="D86" s="5">
        <f t="shared" si="8"/>
        <v>4.7967354481063085</v>
      </c>
      <c r="E86">
        <f t="shared" si="9"/>
        <v>6.7035095137665474E-3</v>
      </c>
      <c r="F86" s="23">
        <f t="shared" si="10"/>
        <v>0.15247459845152986</v>
      </c>
      <c r="H86">
        <f t="shared" si="11"/>
        <v>-5.0051240816998943</v>
      </c>
      <c r="I86">
        <f t="shared" si="12"/>
        <v>-1.8807572643395341</v>
      </c>
      <c r="J86">
        <f t="shared" si="13"/>
        <v>18.842508572606878</v>
      </c>
    </row>
    <row r="87" spans="1:10" x14ac:dyDescent="0.25">
      <c r="A87">
        <v>4.33521</v>
      </c>
      <c r="B87">
        <v>715.78737999999998</v>
      </c>
      <c r="C87" s="7">
        <f t="shared" si="7"/>
        <v>57.216509999999971</v>
      </c>
      <c r="D87" s="5">
        <f t="shared" si="8"/>
        <v>4.3747793685037575</v>
      </c>
      <c r="E87">
        <f t="shared" si="9"/>
        <v>6.1118419949004379E-3</v>
      </c>
      <c r="F87" s="23">
        <f t="shared" si="10"/>
        <v>0.15237812596700756</v>
      </c>
      <c r="H87">
        <f t="shared" si="11"/>
        <v>-5.0975270790717691</v>
      </c>
      <c r="I87">
        <f t="shared" si="12"/>
        <v>-1.8813901764312775</v>
      </c>
      <c r="J87">
        <f t="shared" si="13"/>
        <v>18.841875660515132</v>
      </c>
    </row>
    <row r="88" spans="1:10" x14ac:dyDescent="0.25">
      <c r="A88">
        <v>4.3878599999999999</v>
      </c>
      <c r="B88">
        <v>716.00198999999998</v>
      </c>
      <c r="C88" s="7">
        <f t="shared" si="7"/>
        <v>57.431119999999964</v>
      </c>
      <c r="D88" s="5">
        <f t="shared" si="8"/>
        <v>4.4010187089822281</v>
      </c>
      <c r="E88">
        <f t="shared" si="9"/>
        <v>6.1466570909701358E-3</v>
      </c>
      <c r="F88" s="23">
        <f t="shared" si="10"/>
        <v>0.1522887853602003</v>
      </c>
      <c r="H88">
        <f t="shared" si="11"/>
        <v>-5.0918469073912114</v>
      </c>
      <c r="I88">
        <f t="shared" si="12"/>
        <v>-1.8819766569846064</v>
      </c>
      <c r="J88">
        <f t="shared" si="13"/>
        <v>18.841289179961805</v>
      </c>
    </row>
    <row r="89" spans="1:10" x14ac:dyDescent="0.25">
      <c r="A89">
        <v>4.4372999999999996</v>
      </c>
      <c r="B89">
        <v>716.23667999999998</v>
      </c>
      <c r="C89" s="7">
        <f t="shared" si="7"/>
        <v>57.665809999999965</v>
      </c>
      <c r="D89" s="5">
        <f t="shared" si="8"/>
        <v>5.2357257740248988</v>
      </c>
      <c r="E89">
        <f t="shared" si="9"/>
        <v>7.3100497645902452E-3</v>
      </c>
      <c r="F89" s="23">
        <f t="shared" si="10"/>
        <v>0.15219117552139388</v>
      </c>
      <c r="H89">
        <f t="shared" si="11"/>
        <v>-4.9185051975021388</v>
      </c>
      <c r="I89">
        <f t="shared" si="12"/>
        <v>-1.8826178147269261</v>
      </c>
      <c r="J89">
        <f t="shared" si="13"/>
        <v>18.840648022219487</v>
      </c>
    </row>
    <row r="90" spans="1:10" x14ac:dyDescent="0.25">
      <c r="A90">
        <v>4.4873399999999997</v>
      </c>
      <c r="B90">
        <v>716.52283999999997</v>
      </c>
      <c r="C90" s="7">
        <f t="shared" si="7"/>
        <v>57.95196999999996</v>
      </c>
      <c r="D90" s="5">
        <f t="shared" si="8"/>
        <v>5.7061425555443313</v>
      </c>
      <c r="E90">
        <f t="shared" si="9"/>
        <v>7.9636575933076069E-3</v>
      </c>
      <c r="F90" s="23">
        <f t="shared" si="10"/>
        <v>0.15207228575411313</v>
      </c>
      <c r="H90">
        <f t="shared" si="11"/>
        <v>-4.8328668880154178</v>
      </c>
      <c r="I90">
        <f t="shared" si="12"/>
        <v>-1.8833993070088657</v>
      </c>
      <c r="J90">
        <f t="shared" si="13"/>
        <v>18.839866529937545</v>
      </c>
    </row>
    <row r="91" spans="1:10" x14ac:dyDescent="0.25">
      <c r="A91">
        <v>4.5367699999999997</v>
      </c>
      <c r="B91">
        <v>716.80426999999997</v>
      </c>
      <c r="C91" s="7">
        <f t="shared" si="7"/>
        <v>58.233399999999961</v>
      </c>
      <c r="D91" s="5">
        <f t="shared" si="8"/>
        <v>5.5322468448778972</v>
      </c>
      <c r="E91">
        <f t="shared" si="9"/>
        <v>7.7179323232517815E-3</v>
      </c>
      <c r="F91" s="23">
        <f t="shared" si="10"/>
        <v>0.15195549698949565</v>
      </c>
      <c r="H91">
        <f t="shared" si="11"/>
        <v>-4.8642087845949993</v>
      </c>
      <c r="I91">
        <f t="shared" si="12"/>
        <v>-1.8841675839690049</v>
      </c>
      <c r="J91">
        <f t="shared" si="13"/>
        <v>18.839098252977408</v>
      </c>
    </row>
    <row r="92" spans="1:10" x14ac:dyDescent="0.25">
      <c r="A92">
        <v>4.5879700000000003</v>
      </c>
      <c r="B92">
        <v>717.07955000000004</v>
      </c>
      <c r="C92" s="7">
        <f t="shared" si="7"/>
        <v>58.508680000000027</v>
      </c>
      <c r="D92" s="5">
        <f t="shared" si="8"/>
        <v>4.9307707393605718</v>
      </c>
      <c r="E92">
        <f t="shared" si="9"/>
        <v>6.8761837363240548E-3</v>
      </c>
      <c r="F92" s="23">
        <f t="shared" si="10"/>
        <v>0.15184139050507156</v>
      </c>
      <c r="H92">
        <f t="shared" si="11"/>
        <v>-4.9796914704217938</v>
      </c>
      <c r="I92">
        <f t="shared" si="12"/>
        <v>-1.8849187864630859</v>
      </c>
      <c r="J92">
        <f t="shared" si="13"/>
        <v>18.838347050483325</v>
      </c>
    </row>
    <row r="93" spans="1:10" x14ac:dyDescent="0.25">
      <c r="A93">
        <v>4.6387499999999999</v>
      </c>
      <c r="B93">
        <v>717.30710999999997</v>
      </c>
      <c r="C93" s="7">
        <f t="shared" si="7"/>
        <v>58.736239999999952</v>
      </c>
      <c r="D93" s="5">
        <f t="shared" si="8"/>
        <v>4.0663044571884512</v>
      </c>
      <c r="E93">
        <f t="shared" si="9"/>
        <v>5.6688472768497318E-3</v>
      </c>
      <c r="F93" s="23">
        <f t="shared" si="10"/>
        <v>0.15174716149362216</v>
      </c>
      <c r="H93">
        <f t="shared" si="11"/>
        <v>-5.1727694840540632</v>
      </c>
      <c r="I93">
        <f t="shared" si="12"/>
        <v>-1.8855395543665856</v>
      </c>
      <c r="J93">
        <f t="shared" si="13"/>
        <v>18.837726282579826</v>
      </c>
    </row>
    <row r="94" spans="1:10" x14ac:dyDescent="0.25">
      <c r="A94">
        <v>4.68736</v>
      </c>
      <c r="B94">
        <v>717.4837</v>
      </c>
      <c r="C94" s="7">
        <f t="shared" si="7"/>
        <v>58.912829999999985</v>
      </c>
      <c r="D94" s="5">
        <f t="shared" si="8"/>
        <v>3.2194999497946664</v>
      </c>
      <c r="E94">
        <f t="shared" si="9"/>
        <v>4.4872098833669202E-3</v>
      </c>
      <c r="F94" s="23">
        <f t="shared" si="10"/>
        <v>0.15167409879766247</v>
      </c>
      <c r="H94">
        <f t="shared" si="11"/>
        <v>-5.4065241772037282</v>
      </c>
      <c r="I94">
        <f t="shared" si="12"/>
        <v>-1.8860211468383963</v>
      </c>
      <c r="J94">
        <f t="shared" si="13"/>
        <v>18.837244690108015</v>
      </c>
    </row>
    <row r="95" spans="1:10" x14ac:dyDescent="0.25">
      <c r="A95">
        <v>4.73834</v>
      </c>
      <c r="B95">
        <v>717.62774000000002</v>
      </c>
      <c r="C95" s="7">
        <f t="shared" si="7"/>
        <v>59.056870000000004</v>
      </c>
      <c r="D95" s="5">
        <f t="shared" si="8"/>
        <v>3.256159561986522</v>
      </c>
      <c r="E95">
        <f t="shared" si="9"/>
        <v>4.5373936659507093E-3</v>
      </c>
      <c r="F95" s="23">
        <f t="shared" si="10"/>
        <v>0.15161454247638054</v>
      </c>
      <c r="H95">
        <f t="shared" si="11"/>
        <v>-5.3954025141669808</v>
      </c>
      <c r="I95">
        <f t="shared" si="12"/>
        <v>-1.8864138837493287</v>
      </c>
      <c r="J95">
        <f t="shared" si="13"/>
        <v>18.836851953197083</v>
      </c>
    </row>
    <row r="96" spans="1:10" x14ac:dyDescent="0.25">
      <c r="A96">
        <v>4.7896400000000003</v>
      </c>
      <c r="B96">
        <v>717.81673999999998</v>
      </c>
      <c r="C96" s="7">
        <f t="shared" si="7"/>
        <v>59.245869999999968</v>
      </c>
      <c r="D96" s="5">
        <f t="shared" si="8"/>
        <v>2.2735076861647978</v>
      </c>
      <c r="E96">
        <f t="shared" si="9"/>
        <v>3.1672536449411834E-3</v>
      </c>
      <c r="F96" s="23">
        <f t="shared" si="10"/>
        <v>0.15153644971641217</v>
      </c>
      <c r="H96">
        <f t="shared" si="11"/>
        <v>-5.7548904246607089</v>
      </c>
      <c r="I96">
        <f t="shared" si="12"/>
        <v>-1.8869290907828331</v>
      </c>
      <c r="J96">
        <f t="shared" si="13"/>
        <v>18.836336746163578</v>
      </c>
    </row>
    <row r="97" spans="1:10" x14ac:dyDescent="0.25">
      <c r="A97">
        <v>4.8385199999999999</v>
      </c>
      <c r="B97">
        <v>717.85550000000001</v>
      </c>
      <c r="C97" s="7">
        <f t="shared" si="7"/>
        <v>59.284629999999993</v>
      </c>
      <c r="D97" s="5">
        <f t="shared" si="8"/>
        <v>1.364678195027262</v>
      </c>
      <c r="E97">
        <f t="shared" si="9"/>
        <v>1.9010486024377635E-3</v>
      </c>
      <c r="F97" s="23">
        <f t="shared" si="10"/>
        <v>0.15152044195967229</v>
      </c>
      <c r="H97">
        <f t="shared" si="11"/>
        <v>-6.2653496490284644</v>
      </c>
      <c r="I97">
        <f t="shared" si="12"/>
        <v>-1.8870347327081245</v>
      </c>
      <c r="J97">
        <f t="shared" si="13"/>
        <v>18.836231104238287</v>
      </c>
    </row>
    <row r="98" spans="1:10" x14ac:dyDescent="0.25">
      <c r="A98">
        <v>4.8873699999999998</v>
      </c>
      <c r="B98">
        <v>717.95011</v>
      </c>
      <c r="C98" s="7">
        <f t="shared" si="7"/>
        <v>59.379239999999982</v>
      </c>
      <c r="D98" s="5">
        <f t="shared" si="8"/>
        <v>5.5752583648822727</v>
      </c>
      <c r="E98">
        <f t="shared" si="9"/>
        <v>7.765523380005154E-3</v>
      </c>
      <c r="F98" s="23">
        <f t="shared" si="10"/>
        <v>0.15148137898269129</v>
      </c>
      <c r="H98">
        <f t="shared" si="11"/>
        <v>-4.8580614222053891</v>
      </c>
      <c r="I98">
        <f t="shared" si="12"/>
        <v>-1.887292572592228</v>
      </c>
      <c r="J98">
        <f t="shared" si="13"/>
        <v>18.835973264354184</v>
      </c>
    </row>
    <row r="99" spans="1:10" x14ac:dyDescent="0.25">
      <c r="A99">
        <v>4.9362500000000002</v>
      </c>
      <c r="B99">
        <v>718.40036999999995</v>
      </c>
      <c r="C99" s="7">
        <f t="shared" si="7"/>
        <v>59.829499999999939</v>
      </c>
      <c r="D99" s="5">
        <f t="shared" si="8"/>
        <v>16.11735164497324</v>
      </c>
      <c r="E99">
        <f t="shared" si="9"/>
        <v>2.2435054766151138E-2</v>
      </c>
      <c r="F99" s="23">
        <f t="shared" si="10"/>
        <v>0.15129568061860704</v>
      </c>
      <c r="H99">
        <f t="shared" si="11"/>
        <v>-3.7971305984539323</v>
      </c>
      <c r="I99">
        <f t="shared" si="12"/>
        <v>-1.8885192070513426</v>
      </c>
      <c r="J99">
        <f t="shared" si="13"/>
        <v>18.834746629895069</v>
      </c>
    </row>
    <row r="100" spans="1:10" x14ac:dyDescent="0.25">
      <c r="A100">
        <v>4.9849399999999999</v>
      </c>
      <c r="B100">
        <v>719.52268000000004</v>
      </c>
      <c r="C100" s="7">
        <f t="shared" si="7"/>
        <v>60.951810000000023</v>
      </c>
      <c r="D100" s="5">
        <f t="shared" si="8"/>
        <v>145.53565358318559</v>
      </c>
      <c r="E100">
        <f t="shared" si="9"/>
        <v>0.20226694394565239</v>
      </c>
      <c r="F100" s="23">
        <f t="shared" si="10"/>
        <v>0.15083429605723767</v>
      </c>
      <c r="H100">
        <f t="shared" si="11"/>
        <v>-1.5981669493182773</v>
      </c>
      <c r="I100">
        <f t="shared" si="12"/>
        <v>-1.891573421830717</v>
      </c>
      <c r="J100">
        <f t="shared" si="13"/>
        <v>18.831692415115693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2D73D-6FA0-418F-85B8-67115FEA3621}">
  <dimension ref="A1:J99"/>
  <sheetViews>
    <sheetView zoomScaleNormal="100"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2" max="2" width="13.85546875" customWidth="1"/>
    <col min="3" max="3" width="20.85546875" style="7" bestFit="1" customWidth="1"/>
    <col min="5" max="5" width="18.140625" customWidth="1"/>
    <col min="6" max="6" width="18.7109375" style="23" bestFit="1" customWidth="1"/>
    <col min="8" max="8" width="15.2851562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1723.75189</v>
      </c>
      <c r="C2" s="7">
        <f>B2-$B$2</f>
        <v>0</v>
      </c>
    </row>
    <row r="3" spans="1:10" x14ac:dyDescent="0.25">
      <c r="A3">
        <v>5.6520000000000001E-2</v>
      </c>
      <c r="B3">
        <v>1729.8053600000001</v>
      </c>
      <c r="C3" s="7">
        <f t="shared" ref="C3:C66" si="0">B3-$B$2</f>
        <v>6.0534700000000612</v>
      </c>
      <c r="D3" s="5">
        <f>(B4-B2)/(A4-A2)</f>
        <v>102.80508328102646</v>
      </c>
      <c r="E3">
        <f>(1/B3)*D3</f>
        <v>5.943159019985142E-2</v>
      </c>
      <c r="F3" s="23">
        <f>((0.0125)/((0.0000008*B3*0.000000001)+(0.0000000245*0.000000001*B3^2)))*10^-9</f>
        <v>0.16735080661913382</v>
      </c>
      <c r="H3">
        <f>LN(E3)</f>
        <v>-2.8229293724341771</v>
      </c>
      <c r="I3">
        <f>LN((0.0125)/((0.0000008*B3)+(0.0000000245*B3^2)))</f>
        <v>-1.7876630313834216</v>
      </c>
      <c r="J3">
        <f>LN(F3*10^9)</f>
        <v>18.93560280556299</v>
      </c>
    </row>
    <row r="4" spans="1:10" x14ac:dyDescent="0.25">
      <c r="A4">
        <v>0.10993</v>
      </c>
      <c r="B4">
        <v>1735.05315</v>
      </c>
      <c r="C4" s="7">
        <f t="shared" si="0"/>
        <v>11.301259999999957</v>
      </c>
      <c r="D4">
        <f t="shared" ref="D4:D67" si="1">(B5-B3)/(A5-A3)</f>
        <v>82.370268237653718</v>
      </c>
      <c r="E4">
        <f t="shared" ref="E4:E67" si="2">(1/B4)*D4</f>
        <v>4.7474204601544182E-2</v>
      </c>
      <c r="F4" s="23">
        <f t="shared" ref="F4:F67" si="3">((0.0125)/((0.0000008*B4*0.000000001)+(0.0000000245*0.000000001*B4^2)))*10^-9</f>
        <v>0.16634933061794274</v>
      </c>
      <c r="H4">
        <f t="shared" ref="H4:H67" si="4">LN(E4)</f>
        <v>-3.0475687764727071</v>
      </c>
      <c r="I4">
        <f t="shared" ref="I4:I67" si="5">LN((0.0125)/((0.0000008*B4)+(0.0000000245*B4^2)))</f>
        <v>-1.7936653004635728</v>
      </c>
      <c r="J4">
        <f t="shared" ref="J4:J67" si="6">LN(F4*10^9)</f>
        <v>18.929600536482837</v>
      </c>
    </row>
    <row r="5" spans="1:10" x14ac:dyDescent="0.25">
      <c r="A5">
        <v>0.17619000000000001</v>
      </c>
      <c r="B5">
        <v>1739.6626100000001</v>
      </c>
      <c r="C5" s="7">
        <f t="shared" si="0"/>
        <v>15.910720000000083</v>
      </c>
      <c r="D5">
        <f t="shared" si="1"/>
        <v>73.708354777835396</v>
      </c>
      <c r="E5">
        <f t="shared" si="2"/>
        <v>4.2369338947760328E-2</v>
      </c>
      <c r="F5" s="23">
        <f t="shared" si="3"/>
        <v>0.16547706965172745</v>
      </c>
      <c r="H5">
        <f t="shared" si="4"/>
        <v>-3.1613303163591651</v>
      </c>
      <c r="I5">
        <f t="shared" si="5"/>
        <v>-1.7989226457175365</v>
      </c>
      <c r="J5">
        <f t="shared" si="6"/>
        <v>18.924343191228875</v>
      </c>
    </row>
    <row r="6" spans="1:10" x14ac:dyDescent="0.25">
      <c r="A6">
        <v>0.22650999999999999</v>
      </c>
      <c r="B6">
        <v>1743.64607</v>
      </c>
      <c r="C6" s="7">
        <f t="shared" si="0"/>
        <v>19.894180000000006</v>
      </c>
      <c r="D6">
        <f t="shared" si="1"/>
        <v>74.933985093406335</v>
      </c>
      <c r="E6">
        <f t="shared" si="2"/>
        <v>4.2975456076017958E-2</v>
      </c>
      <c r="F6" s="23">
        <f t="shared" si="3"/>
        <v>0.16472878302412922</v>
      </c>
      <c r="H6">
        <f t="shared" si="4"/>
        <v>-3.1471261151804049</v>
      </c>
      <c r="I6">
        <f t="shared" si="5"/>
        <v>-1.8034548967508373</v>
      </c>
      <c r="J6">
        <f t="shared" si="6"/>
        <v>18.919810940195575</v>
      </c>
    </row>
    <row r="7" spans="1:10" x14ac:dyDescent="0.25">
      <c r="A7">
        <v>0.27950000000000003</v>
      </c>
      <c r="B7">
        <v>1747.4040399999999</v>
      </c>
      <c r="C7" s="7">
        <f t="shared" si="0"/>
        <v>23.652149999999892</v>
      </c>
      <c r="D7">
        <f t="shared" si="1"/>
        <v>71.563083203732049</v>
      </c>
      <c r="E7">
        <f t="shared" si="2"/>
        <v>4.0953941713292627E-2</v>
      </c>
      <c r="F7" s="23">
        <f t="shared" si="3"/>
        <v>0.16402749754471113</v>
      </c>
      <c r="H7">
        <f t="shared" si="4"/>
        <v>-3.195307216580578</v>
      </c>
      <c r="I7">
        <f t="shared" si="5"/>
        <v>-1.8077211972570835</v>
      </c>
      <c r="J7">
        <f t="shared" si="6"/>
        <v>18.915544639689326</v>
      </c>
    </row>
    <row r="8" spans="1:10" x14ac:dyDescent="0.25">
      <c r="A8">
        <v>0.32939000000000002</v>
      </c>
      <c r="B8">
        <v>1751.00848</v>
      </c>
      <c r="C8" s="7">
        <f t="shared" si="0"/>
        <v>27.25658999999996</v>
      </c>
      <c r="D8">
        <f t="shared" si="1"/>
        <v>70.421830985917282</v>
      </c>
      <c r="E8">
        <f t="shared" si="2"/>
        <v>4.0217869753501868E-2</v>
      </c>
      <c r="F8" s="23">
        <f t="shared" si="3"/>
        <v>0.16335906198469935</v>
      </c>
      <c r="H8">
        <f t="shared" si="4"/>
        <v>-3.2134438608960654</v>
      </c>
      <c r="I8">
        <f t="shared" si="5"/>
        <v>-1.8118046665956156</v>
      </c>
      <c r="J8">
        <f t="shared" si="6"/>
        <v>18.911461170350794</v>
      </c>
    </row>
    <row r="9" spans="1:10" x14ac:dyDescent="0.25">
      <c r="A9">
        <v>0.37890000000000001</v>
      </c>
      <c r="B9">
        <v>1754.4039700000001</v>
      </c>
      <c r="C9" s="7">
        <f t="shared" si="0"/>
        <v>30.652080000000069</v>
      </c>
      <c r="D9">
        <f t="shared" si="1"/>
        <v>66.124886786757742</v>
      </c>
      <c r="E9">
        <f t="shared" si="2"/>
        <v>3.7690798651554433E-2</v>
      </c>
      <c r="F9" s="23">
        <f t="shared" si="3"/>
        <v>0.16273310636488203</v>
      </c>
      <c r="H9">
        <f t="shared" si="4"/>
        <v>-3.278339281915541</v>
      </c>
      <c r="I9">
        <f t="shared" si="5"/>
        <v>-1.815643804418607</v>
      </c>
      <c r="J9">
        <f t="shared" si="6"/>
        <v>18.907622032527804</v>
      </c>
    </row>
    <row r="10" spans="1:10" x14ac:dyDescent="0.25">
      <c r="A10">
        <v>0.42875999999999997</v>
      </c>
      <c r="B10">
        <v>1757.5793100000001</v>
      </c>
      <c r="C10" s="7">
        <f t="shared" si="0"/>
        <v>33.827420000000075</v>
      </c>
      <c r="D10">
        <f t="shared" si="1"/>
        <v>63.197792181485298</v>
      </c>
      <c r="E10">
        <f t="shared" si="2"/>
        <v>3.5957291839925735E-2</v>
      </c>
      <c r="F10" s="23">
        <f t="shared" si="3"/>
        <v>0.16215098505577896</v>
      </c>
      <c r="H10">
        <f t="shared" si="4"/>
        <v>-3.3254233825615769</v>
      </c>
      <c r="I10">
        <f t="shared" si="5"/>
        <v>-1.819227371281003</v>
      </c>
      <c r="J10">
        <f t="shared" si="6"/>
        <v>18.904038465665408</v>
      </c>
    </row>
    <row r="11" spans="1:10" x14ac:dyDescent="0.25">
      <c r="A11">
        <v>0.47764000000000001</v>
      </c>
      <c r="B11">
        <v>1760.6441199999999</v>
      </c>
      <c r="C11" s="7">
        <f t="shared" si="0"/>
        <v>36.892229999999927</v>
      </c>
      <c r="D11">
        <f t="shared" si="1"/>
        <v>61.411180879074593</v>
      </c>
      <c r="E11">
        <f t="shared" si="2"/>
        <v>3.4879951139174338E-2</v>
      </c>
      <c r="F11" s="23">
        <f t="shared" si="3"/>
        <v>0.16159208408042722</v>
      </c>
      <c r="H11">
        <f t="shared" si="4"/>
        <v>-3.3558430807687629</v>
      </c>
      <c r="I11">
        <f t="shared" si="5"/>
        <v>-1.8226801187457511</v>
      </c>
      <c r="J11">
        <f t="shared" si="6"/>
        <v>18.900585718200659</v>
      </c>
    </row>
    <row r="12" spans="1:10" x14ac:dyDescent="0.25">
      <c r="A12">
        <v>0.52749999999999997</v>
      </c>
      <c r="B12">
        <v>1763.6430499999999</v>
      </c>
      <c r="C12" s="7">
        <f t="shared" si="0"/>
        <v>39.8911599999999</v>
      </c>
      <c r="D12">
        <f t="shared" si="1"/>
        <v>64.151060424170026</v>
      </c>
      <c r="E12">
        <f t="shared" si="2"/>
        <v>3.6374174708521674E-2</v>
      </c>
      <c r="F12" s="23">
        <f t="shared" si="3"/>
        <v>0.16104798955328486</v>
      </c>
      <c r="H12">
        <f t="shared" si="4"/>
        <v>-3.3138962421733877</v>
      </c>
      <c r="I12">
        <f t="shared" si="5"/>
        <v>-1.8260528866527022</v>
      </c>
      <c r="J12">
        <f t="shared" si="6"/>
        <v>18.89721295029371</v>
      </c>
    </row>
    <row r="13" spans="1:10" x14ac:dyDescent="0.25">
      <c r="A13">
        <v>0.5776</v>
      </c>
      <c r="B13">
        <v>1767.05666</v>
      </c>
      <c r="C13" s="7">
        <f t="shared" si="0"/>
        <v>43.304769999999962</v>
      </c>
      <c r="D13">
        <f t="shared" si="1"/>
        <v>66.988495307298379</v>
      </c>
      <c r="E13">
        <f t="shared" si="2"/>
        <v>3.7909647621202129E-2</v>
      </c>
      <c r="F13" s="23">
        <f t="shared" si="3"/>
        <v>0.16043199752545129</v>
      </c>
      <c r="H13">
        <f t="shared" si="4"/>
        <v>-3.2725496446381612</v>
      </c>
      <c r="I13">
        <f t="shared" si="5"/>
        <v>-1.8298851176248512</v>
      </c>
      <c r="J13">
        <f t="shared" si="6"/>
        <v>18.893380719321559</v>
      </c>
    </row>
    <row r="14" spans="1:10" x14ac:dyDescent="0.25">
      <c r="A14">
        <v>0.62658999999999998</v>
      </c>
      <c r="B14">
        <v>1770.2809400000001</v>
      </c>
      <c r="C14" s="7">
        <f t="shared" si="0"/>
        <v>46.529050000000097</v>
      </c>
      <c r="D14">
        <f t="shared" si="1"/>
        <v>63.925601304526225</v>
      </c>
      <c r="E14">
        <f t="shared" si="2"/>
        <v>3.6110427367831363E-2</v>
      </c>
      <c r="F14" s="23">
        <f t="shared" si="3"/>
        <v>0.15985341035722159</v>
      </c>
      <c r="H14">
        <f t="shared" si="4"/>
        <v>-3.3211736085971628</v>
      </c>
      <c r="I14">
        <f t="shared" si="5"/>
        <v>-1.8334980689699207</v>
      </c>
      <c r="J14">
        <f t="shared" si="6"/>
        <v>18.88976776797649</v>
      </c>
    </row>
    <row r="15" spans="1:10" x14ac:dyDescent="0.25">
      <c r="A15">
        <v>0.67571999999999999</v>
      </c>
      <c r="B15">
        <v>1773.3290400000001</v>
      </c>
      <c r="C15" s="7">
        <f t="shared" si="0"/>
        <v>49.577150000000074</v>
      </c>
      <c r="D15">
        <f t="shared" si="1"/>
        <v>60.644424131625819</v>
      </c>
      <c r="E15">
        <f t="shared" si="2"/>
        <v>3.4198066328190183E-2</v>
      </c>
      <c r="F15" s="23">
        <f t="shared" si="3"/>
        <v>0.15930931151269626</v>
      </c>
      <c r="H15">
        <f t="shared" si="4"/>
        <v>-3.3755861766234281</v>
      </c>
      <c r="I15">
        <f t="shared" si="5"/>
        <v>-1.8369076110895781</v>
      </c>
      <c r="J15">
        <f t="shared" si="6"/>
        <v>18.886358225856831</v>
      </c>
    </row>
    <row r="16" spans="1:10" x14ac:dyDescent="0.25">
      <c r="A16">
        <v>0.72504999999999997</v>
      </c>
      <c r="B16">
        <v>1776.25199</v>
      </c>
      <c r="C16" s="7">
        <f t="shared" si="0"/>
        <v>52.500099999999975</v>
      </c>
      <c r="D16">
        <f t="shared" si="1"/>
        <v>58.445326817347642</v>
      </c>
      <c r="E16">
        <f t="shared" si="2"/>
        <v>3.2903736151393498E-2</v>
      </c>
      <c r="F16" s="23">
        <f t="shared" si="3"/>
        <v>0.15879015756501288</v>
      </c>
      <c r="H16">
        <f t="shared" si="4"/>
        <v>-3.4141690668257252</v>
      </c>
      <c r="I16">
        <f t="shared" si="5"/>
        <v>-1.8401717121591337</v>
      </c>
      <c r="J16">
        <f t="shared" si="6"/>
        <v>18.883094124787277</v>
      </c>
    </row>
    <row r="17" spans="1:10" x14ac:dyDescent="0.25">
      <c r="A17">
        <v>0.77393999999999996</v>
      </c>
      <c r="B17">
        <v>1779.06954</v>
      </c>
      <c r="C17" s="7">
        <f t="shared" si="0"/>
        <v>55.317649999999958</v>
      </c>
      <c r="D17">
        <f t="shared" si="1"/>
        <v>56.961805196149008</v>
      </c>
      <c r="E17">
        <f t="shared" si="2"/>
        <v>3.2017750804810591E-2</v>
      </c>
      <c r="F17" s="23">
        <f t="shared" si="3"/>
        <v>0.15829212247369595</v>
      </c>
      <c r="H17">
        <f t="shared" si="4"/>
        <v>-3.4414648173282694</v>
      </c>
      <c r="I17">
        <f t="shared" si="5"/>
        <v>-1.843313076607592</v>
      </c>
      <c r="J17">
        <f t="shared" si="6"/>
        <v>18.879952760338821</v>
      </c>
    </row>
    <row r="18" spans="1:10" x14ac:dyDescent="0.25">
      <c r="A18">
        <v>0.82165999999999995</v>
      </c>
      <c r="B18">
        <v>1781.7550699999999</v>
      </c>
      <c r="C18" s="7">
        <f t="shared" si="0"/>
        <v>58.003179999999929</v>
      </c>
      <c r="D18">
        <f t="shared" si="1"/>
        <v>55.821110994873244</v>
      </c>
      <c r="E18">
        <f t="shared" si="2"/>
        <v>3.1329284217989202E-2</v>
      </c>
      <c r="F18" s="23">
        <f t="shared" si="3"/>
        <v>0.15781960129948205</v>
      </c>
      <c r="H18">
        <f t="shared" si="4"/>
        <v>-3.4632020208162331</v>
      </c>
      <c r="I18">
        <f t="shared" si="5"/>
        <v>-1.8463026621915011</v>
      </c>
      <c r="J18">
        <f t="shared" si="6"/>
        <v>18.876963174754909</v>
      </c>
    </row>
    <row r="19" spans="1:10" x14ac:dyDescent="0.25">
      <c r="A19">
        <v>0.86953000000000003</v>
      </c>
      <c r="B19">
        <v>1784.4054799999999</v>
      </c>
      <c r="C19" s="7">
        <f t="shared" si="0"/>
        <v>60.653589999999895</v>
      </c>
      <c r="D19">
        <f t="shared" si="1"/>
        <v>54.22097571016856</v>
      </c>
      <c r="E19">
        <f t="shared" si="2"/>
        <v>3.0386017257786363E-2</v>
      </c>
      <c r="F19" s="23">
        <f t="shared" si="3"/>
        <v>0.15735533101250154</v>
      </c>
      <c r="H19">
        <f t="shared" si="4"/>
        <v>-3.4937727350088261</v>
      </c>
      <c r="I19">
        <f t="shared" si="5"/>
        <v>-1.8492487760805782</v>
      </c>
      <c r="J19">
        <f t="shared" si="6"/>
        <v>18.874017060865832</v>
      </c>
    </row>
    <row r="20" spans="1:10" x14ac:dyDescent="0.25">
      <c r="A20">
        <v>0.91881999999999997</v>
      </c>
      <c r="B20">
        <v>1787.0231799999999</v>
      </c>
      <c r="C20" s="7">
        <f t="shared" si="0"/>
        <v>63.271289999999908</v>
      </c>
      <c r="D20">
        <f t="shared" si="1"/>
        <v>52.388519390157256</v>
      </c>
      <c r="E20">
        <f t="shared" si="2"/>
        <v>2.9316082732713775E-2</v>
      </c>
      <c r="F20" s="23">
        <f t="shared" si="3"/>
        <v>0.15689879856161609</v>
      </c>
      <c r="H20">
        <f t="shared" si="4"/>
        <v>-3.5296190148214861</v>
      </c>
      <c r="I20">
        <f t="shared" si="5"/>
        <v>-1.8521542766235444</v>
      </c>
      <c r="J20">
        <f t="shared" si="6"/>
        <v>18.871111560322866</v>
      </c>
    </row>
    <row r="21" spans="1:10" x14ac:dyDescent="0.25">
      <c r="A21">
        <v>0.96726000000000001</v>
      </c>
      <c r="B21">
        <v>1789.52541</v>
      </c>
      <c r="C21" s="7">
        <f t="shared" si="0"/>
        <v>65.773519999999962</v>
      </c>
      <c r="D21">
        <f t="shared" si="1"/>
        <v>50.701928996512699</v>
      </c>
      <c r="E21">
        <f t="shared" si="2"/>
        <v>2.8332611939001582E-2</v>
      </c>
      <c r="F21" s="23">
        <f t="shared" si="3"/>
        <v>0.1564642591105091</v>
      </c>
      <c r="H21">
        <f t="shared" si="4"/>
        <v>-3.5637417724604812</v>
      </c>
      <c r="I21">
        <f t="shared" si="5"/>
        <v>-1.854927671374442</v>
      </c>
      <c r="J21">
        <f t="shared" si="6"/>
        <v>18.86833816557197</v>
      </c>
    </row>
    <row r="22" spans="1:10" x14ac:dyDescent="0.25">
      <c r="A22">
        <v>1.0162800000000001</v>
      </c>
      <c r="B22">
        <v>1791.96459</v>
      </c>
      <c r="C22" s="7">
        <f t="shared" si="0"/>
        <v>68.212700000000041</v>
      </c>
      <c r="D22">
        <f t="shared" si="1"/>
        <v>48.599153993354236</v>
      </c>
      <c r="E22">
        <f t="shared" si="2"/>
        <v>2.7120599516620044E-2</v>
      </c>
      <c r="F22" s="23">
        <f t="shared" si="3"/>
        <v>0.15604240426439581</v>
      </c>
      <c r="H22">
        <f t="shared" si="4"/>
        <v>-3.607461710084217</v>
      </c>
      <c r="I22">
        <f t="shared" si="5"/>
        <v>-1.8576274864618976</v>
      </c>
      <c r="J22">
        <f t="shared" si="6"/>
        <v>18.865638350484513</v>
      </c>
    </row>
    <row r="23" spans="1:10" x14ac:dyDescent="0.25">
      <c r="A23">
        <v>1.0665500000000001</v>
      </c>
      <c r="B23">
        <v>1794.3508200000001</v>
      </c>
      <c r="C23" s="7">
        <f t="shared" si="0"/>
        <v>70.598930000000109</v>
      </c>
      <c r="D23">
        <f t="shared" si="1"/>
        <v>46.165665320593448</v>
      </c>
      <c r="E23">
        <f t="shared" si="2"/>
        <v>2.5728338519996577E-2</v>
      </c>
      <c r="F23" s="23">
        <f t="shared" si="3"/>
        <v>0.15563135591681279</v>
      </c>
      <c r="H23">
        <f t="shared" si="4"/>
        <v>-3.6601622284230215</v>
      </c>
      <c r="I23">
        <f t="shared" si="5"/>
        <v>-1.8602651713646134</v>
      </c>
      <c r="J23">
        <f t="shared" si="6"/>
        <v>18.863000665581797</v>
      </c>
    </row>
    <row r="24" spans="1:10" x14ac:dyDescent="0.25">
      <c r="A24">
        <v>1.11781</v>
      </c>
      <c r="B24">
        <v>1796.6517899999999</v>
      </c>
      <c r="C24" s="7">
        <f t="shared" si="0"/>
        <v>72.899899999999889</v>
      </c>
      <c r="D24">
        <f t="shared" si="1"/>
        <v>45.19232675721203</v>
      </c>
      <c r="E24">
        <f t="shared" si="2"/>
        <v>2.515363689767177E-2</v>
      </c>
      <c r="F24" s="23">
        <f t="shared" si="3"/>
        <v>0.15523653061114348</v>
      </c>
      <c r="H24">
        <f t="shared" si="4"/>
        <v>-3.6827527846338279</v>
      </c>
      <c r="I24">
        <f t="shared" si="5"/>
        <v>-1.8628053212808711</v>
      </c>
      <c r="J24">
        <f t="shared" si="6"/>
        <v>18.86046051566554</v>
      </c>
    </row>
    <row r="25" spans="1:10" x14ac:dyDescent="0.25">
      <c r="A25">
        <v>1.1674199999999999</v>
      </c>
      <c r="B25">
        <v>1798.9093700000001</v>
      </c>
      <c r="C25" s="7">
        <f t="shared" si="0"/>
        <v>75.157480000000078</v>
      </c>
      <c r="D25">
        <f t="shared" si="1"/>
        <v>44.897321428573541</v>
      </c>
      <c r="E25">
        <f t="shared" si="2"/>
        <v>2.4958078587679792E-2</v>
      </c>
      <c r="F25" s="23">
        <f t="shared" si="3"/>
        <v>0.15485060909909892</v>
      </c>
      <c r="H25">
        <f t="shared" si="4"/>
        <v>-3.690557718104261</v>
      </c>
      <c r="I25">
        <f t="shared" si="5"/>
        <v>-1.8652944390924635</v>
      </c>
      <c r="J25">
        <f t="shared" si="6"/>
        <v>18.857971397853948</v>
      </c>
    </row>
    <row r="26" spans="1:10" x14ac:dyDescent="0.25">
      <c r="A26">
        <v>1.21637</v>
      </c>
      <c r="B26">
        <v>1801.0768700000001</v>
      </c>
      <c r="C26" s="7">
        <f t="shared" si="0"/>
        <v>77.324980000000096</v>
      </c>
      <c r="D26">
        <f t="shared" si="1"/>
        <v>42.572183615542777</v>
      </c>
      <c r="E26">
        <f t="shared" si="2"/>
        <v>2.3637071978800536E-2</v>
      </c>
      <c r="F26" s="23">
        <f t="shared" si="3"/>
        <v>0.15448143886360846</v>
      </c>
      <c r="H26">
        <f t="shared" si="4"/>
        <v>-3.7449389528801524</v>
      </c>
      <c r="I26">
        <f t="shared" si="5"/>
        <v>-1.867681326666464</v>
      </c>
      <c r="J26">
        <f t="shared" si="6"/>
        <v>18.855584510279947</v>
      </c>
    </row>
    <row r="27" spans="1:10" x14ac:dyDescent="0.25">
      <c r="A27">
        <v>1.26959</v>
      </c>
      <c r="B27">
        <v>1803.2589700000001</v>
      </c>
      <c r="C27" s="7">
        <f t="shared" si="0"/>
        <v>79.507080000000087</v>
      </c>
      <c r="D27">
        <f t="shared" si="1"/>
        <v>41.805291723200455</v>
      </c>
      <c r="E27">
        <f t="shared" si="2"/>
        <v>2.3183188004993232E-2</v>
      </c>
      <c r="F27" s="23">
        <f t="shared" si="3"/>
        <v>0.15411111392301663</v>
      </c>
      <c r="H27">
        <f t="shared" si="4"/>
        <v>-3.7643279179563782</v>
      </c>
      <c r="I27">
        <f t="shared" si="5"/>
        <v>-1.8700814177575629</v>
      </c>
      <c r="J27">
        <f t="shared" si="6"/>
        <v>18.85318441918885</v>
      </c>
    </row>
    <row r="28" spans="1:10" x14ac:dyDescent="0.25">
      <c r="A28">
        <v>1.31955</v>
      </c>
      <c r="B28">
        <v>1805.3903399999999</v>
      </c>
      <c r="C28" s="7">
        <f t="shared" si="0"/>
        <v>81.638449999999921</v>
      </c>
      <c r="D28">
        <f t="shared" si="1"/>
        <v>40.55704697986571</v>
      </c>
      <c r="E28">
        <f t="shared" si="2"/>
        <v>2.2464420065450064E-2</v>
      </c>
      <c r="F28" s="23">
        <f t="shared" si="3"/>
        <v>0.15375068247577445</v>
      </c>
      <c r="H28">
        <f t="shared" si="4"/>
        <v>-3.7958225518188198</v>
      </c>
      <c r="I28">
        <f t="shared" si="5"/>
        <v>-1.8724229334385358</v>
      </c>
      <c r="J28">
        <f t="shared" si="6"/>
        <v>18.850842903507875</v>
      </c>
    </row>
    <row r="29" spans="1:10" x14ac:dyDescent="0.25">
      <c r="A29">
        <v>1.3724000000000001</v>
      </c>
      <c r="B29">
        <v>1807.4286400000001</v>
      </c>
      <c r="C29" s="7">
        <f t="shared" si="0"/>
        <v>83.676750000000084</v>
      </c>
      <c r="D29">
        <f t="shared" si="1"/>
        <v>37.985863726322471</v>
      </c>
      <c r="E29">
        <f t="shared" si="2"/>
        <v>2.1016521972520293E-2</v>
      </c>
      <c r="F29" s="23">
        <f t="shared" si="3"/>
        <v>0.15340717146503915</v>
      </c>
      <c r="H29">
        <f t="shared" si="4"/>
        <v>-3.8624463899963901</v>
      </c>
      <c r="I29">
        <f t="shared" si="5"/>
        <v>-1.8746596410436942</v>
      </c>
      <c r="J29">
        <f t="shared" si="6"/>
        <v>18.848606195902718</v>
      </c>
    </row>
    <row r="30" spans="1:10" x14ac:dyDescent="0.25">
      <c r="A30">
        <v>1.4256599999999999</v>
      </c>
      <c r="B30">
        <v>1809.42102</v>
      </c>
      <c r="C30" s="7">
        <f t="shared" si="0"/>
        <v>85.669129999999996</v>
      </c>
      <c r="D30">
        <f t="shared" si="1"/>
        <v>36.315387481370067</v>
      </c>
      <c r="E30">
        <f t="shared" si="2"/>
        <v>2.0070170004640526E-2</v>
      </c>
      <c r="F30" s="23">
        <f t="shared" si="3"/>
        <v>0.15307251069600666</v>
      </c>
      <c r="H30">
        <f t="shared" si="4"/>
        <v>-3.9085206456247867</v>
      </c>
      <c r="I30">
        <f t="shared" si="5"/>
        <v>-1.8768435437395237</v>
      </c>
      <c r="J30">
        <f t="shared" si="6"/>
        <v>18.846422293206889</v>
      </c>
    </row>
    <row r="31" spans="1:10" x14ac:dyDescent="0.25">
      <c r="A31">
        <v>1.47976</v>
      </c>
      <c r="B31">
        <v>1811.32746</v>
      </c>
      <c r="C31" s="7">
        <f t="shared" si="0"/>
        <v>87.575569999999971</v>
      </c>
      <c r="D31">
        <f t="shared" si="1"/>
        <v>35.323963523549246</v>
      </c>
      <c r="E31">
        <f t="shared" si="2"/>
        <v>1.9501699335772917E-2</v>
      </c>
      <c r="F31" s="23">
        <f t="shared" si="3"/>
        <v>0.15275330954069527</v>
      </c>
      <c r="H31">
        <f t="shared" si="4"/>
        <v>-3.9372536717851259</v>
      </c>
      <c r="I31">
        <f t="shared" si="5"/>
        <v>-1.8789310147776148</v>
      </c>
      <c r="J31">
        <f t="shared" si="6"/>
        <v>18.844334822168797</v>
      </c>
    </row>
    <row r="32" spans="1:10" x14ac:dyDescent="0.25">
      <c r="A32">
        <v>1.53203</v>
      </c>
      <c r="B32">
        <v>1813.1784299999999</v>
      </c>
      <c r="C32" s="7">
        <f t="shared" si="0"/>
        <v>89.426539999999932</v>
      </c>
      <c r="D32">
        <f t="shared" si="1"/>
        <v>34.617487895186358</v>
      </c>
      <c r="E32">
        <f t="shared" si="2"/>
        <v>1.9092157353309325E-2</v>
      </c>
      <c r="F32" s="23">
        <f t="shared" si="3"/>
        <v>0.1524443502568526</v>
      </c>
      <c r="H32">
        <f t="shared" si="4"/>
        <v>-3.9584776380272104</v>
      </c>
      <c r="I32">
        <f t="shared" si="5"/>
        <v>-1.8809556658813515</v>
      </c>
      <c r="J32">
        <f t="shared" si="6"/>
        <v>18.842310171065058</v>
      </c>
    </row>
    <row r="33" spans="1:10" x14ac:dyDescent="0.25">
      <c r="A33">
        <v>1.5850900000000001</v>
      </c>
      <c r="B33">
        <v>1814.97372</v>
      </c>
      <c r="C33" s="7">
        <f t="shared" si="0"/>
        <v>91.221829999999954</v>
      </c>
      <c r="D33">
        <f t="shared" si="1"/>
        <v>33.635761589403891</v>
      </c>
      <c r="E33">
        <f t="shared" si="2"/>
        <v>1.8532368385699761E-2</v>
      </c>
      <c r="F33" s="23">
        <f t="shared" si="3"/>
        <v>0.15214557957605446</v>
      </c>
      <c r="H33">
        <f t="shared" si="4"/>
        <v>-3.9882364332689635</v>
      </c>
      <c r="I33">
        <f t="shared" si="5"/>
        <v>-1.8829174561269006</v>
      </c>
      <c r="J33">
        <f t="shared" si="6"/>
        <v>18.84034838081951</v>
      </c>
    </row>
    <row r="34" spans="1:10" x14ac:dyDescent="0.25">
      <c r="A34">
        <v>1.6377299999999999</v>
      </c>
      <c r="B34">
        <v>1816.7337299999999</v>
      </c>
      <c r="C34" s="7">
        <f t="shared" si="0"/>
        <v>92.98183999999992</v>
      </c>
      <c r="D34">
        <f t="shared" si="1"/>
        <v>34.154765403075579</v>
      </c>
      <c r="E34">
        <f t="shared" si="2"/>
        <v>1.8800094278579604E-2</v>
      </c>
      <c r="F34" s="23">
        <f t="shared" si="3"/>
        <v>0.15185353197870161</v>
      </c>
      <c r="H34">
        <f t="shared" si="4"/>
        <v>-3.9738933943407435</v>
      </c>
      <c r="I34">
        <f t="shared" si="5"/>
        <v>-1.884838828105289</v>
      </c>
      <c r="J34">
        <f t="shared" si="6"/>
        <v>18.838427008841123</v>
      </c>
    </row>
    <row r="35" spans="1:10" x14ac:dyDescent="0.25">
      <c r="A35">
        <v>1.6871799999999999</v>
      </c>
      <c r="B35">
        <v>1818.4605799999999</v>
      </c>
      <c r="C35" s="7">
        <f t="shared" si="0"/>
        <v>94.708689999999933</v>
      </c>
      <c r="D35">
        <f t="shared" si="1"/>
        <v>34.014883905537381</v>
      </c>
      <c r="E35">
        <f t="shared" si="2"/>
        <v>1.8705318267354127E-2</v>
      </c>
      <c r="F35" s="23">
        <f t="shared" si="3"/>
        <v>0.15156780332451741</v>
      </c>
      <c r="H35">
        <f t="shared" si="4"/>
        <v>-3.9789473962316677</v>
      </c>
      <c r="I35">
        <f t="shared" si="5"/>
        <v>-1.8867222074553804</v>
      </c>
      <c r="J35">
        <f t="shared" si="6"/>
        <v>18.836543629491029</v>
      </c>
    </row>
    <row r="36" spans="1:10" x14ac:dyDescent="0.25">
      <c r="A36">
        <v>1.73851</v>
      </c>
      <c r="B36">
        <v>1820.16175</v>
      </c>
      <c r="C36" s="7">
        <f t="shared" si="0"/>
        <v>96.409859999999981</v>
      </c>
      <c r="D36">
        <f t="shared" si="1"/>
        <v>32.169652165672758</v>
      </c>
      <c r="E36">
        <f t="shared" si="2"/>
        <v>1.7674062300052595E-2</v>
      </c>
      <c r="F36" s="23">
        <f t="shared" si="3"/>
        <v>0.15128711158134595</v>
      </c>
      <c r="H36">
        <f t="shared" si="4"/>
        <v>-4.0356571209376542</v>
      </c>
      <c r="I36">
        <f t="shared" si="5"/>
        <v>-1.8885758463413771</v>
      </c>
      <c r="J36">
        <f t="shared" si="6"/>
        <v>18.834689990605035</v>
      </c>
    </row>
    <row r="37" spans="1:10" x14ac:dyDescent="0.25">
      <c r="A37">
        <v>1.7926899999999999</v>
      </c>
      <c r="B37">
        <v>1821.8548000000001</v>
      </c>
      <c r="C37" s="7">
        <f t="shared" si="0"/>
        <v>98.102910000000065</v>
      </c>
      <c r="D37">
        <f t="shared" si="1"/>
        <v>31.006461737285139</v>
      </c>
      <c r="E37">
        <f t="shared" si="2"/>
        <v>1.7019172843678397E-2</v>
      </c>
      <c r="F37" s="23">
        <f t="shared" si="3"/>
        <v>0.15100853309558304</v>
      </c>
      <c r="H37">
        <f t="shared" si="4"/>
        <v>-4.0734147560967076</v>
      </c>
      <c r="I37">
        <f t="shared" si="5"/>
        <v>-1.8904189331970995</v>
      </c>
      <c r="J37">
        <f t="shared" si="6"/>
        <v>18.83284690374931</v>
      </c>
    </row>
    <row r="38" spans="1:10" x14ac:dyDescent="0.25">
      <c r="A38">
        <v>1.84684</v>
      </c>
      <c r="B38">
        <v>1823.5206800000001</v>
      </c>
      <c r="C38" s="7">
        <f t="shared" si="0"/>
        <v>99.768790000000081</v>
      </c>
      <c r="D38">
        <f t="shared" si="1"/>
        <v>31.860864531068867</v>
      </c>
      <c r="E38">
        <f t="shared" si="2"/>
        <v>1.7472170664425295E-2</v>
      </c>
      <c r="F38" s="23">
        <f t="shared" si="3"/>
        <v>0.15073517560395924</v>
      </c>
      <c r="H38">
        <f t="shared" si="4"/>
        <v>-4.0471459115858632</v>
      </c>
      <c r="I38">
        <f t="shared" si="5"/>
        <v>-1.8922307858291469</v>
      </c>
      <c r="J38">
        <f t="shared" si="6"/>
        <v>18.831035051117265</v>
      </c>
    </row>
    <row r="39" spans="1:10" x14ac:dyDescent="0.25">
      <c r="A39">
        <v>1.8963300000000001</v>
      </c>
      <c r="B39">
        <v>1825.1568600000001</v>
      </c>
      <c r="C39" s="7">
        <f t="shared" si="0"/>
        <v>101.40497000000005</v>
      </c>
      <c r="D39">
        <f t="shared" si="1"/>
        <v>31.681674252918558</v>
      </c>
      <c r="E39">
        <f t="shared" si="2"/>
        <v>1.7358329548134595E-2</v>
      </c>
      <c r="F39" s="23">
        <f t="shared" si="3"/>
        <v>0.15046741354493459</v>
      </c>
      <c r="H39">
        <f t="shared" si="4"/>
        <v>-4.0536827985655721</v>
      </c>
      <c r="I39">
        <f t="shared" si="5"/>
        <v>-1.8940087395334424</v>
      </c>
      <c r="J39">
        <f t="shared" si="6"/>
        <v>18.82925709741297</v>
      </c>
    </row>
    <row r="40" spans="1:10" x14ac:dyDescent="0.25">
      <c r="A40">
        <v>1.9479</v>
      </c>
      <c r="B40">
        <v>1826.72243</v>
      </c>
      <c r="C40" s="7">
        <f t="shared" si="0"/>
        <v>102.97054000000003</v>
      </c>
      <c r="D40">
        <f t="shared" si="1"/>
        <v>30.352036288334233</v>
      </c>
      <c r="E40">
        <f t="shared" si="2"/>
        <v>1.6615571030314788E-2</v>
      </c>
      <c r="F40" s="23">
        <f t="shared" si="3"/>
        <v>0.15021187427076316</v>
      </c>
      <c r="H40">
        <f t="shared" si="4"/>
        <v>-4.0974150094053519</v>
      </c>
      <c r="I40">
        <f t="shared" si="5"/>
        <v>-1.895708486380336</v>
      </c>
      <c r="J40">
        <f t="shared" si="6"/>
        <v>18.827557350566074</v>
      </c>
    </row>
    <row r="41" spans="1:10" x14ac:dyDescent="0.25">
      <c r="A41">
        <v>1.9977400000000001</v>
      </c>
      <c r="B41">
        <v>1828.23486</v>
      </c>
      <c r="C41" s="7">
        <f t="shared" si="0"/>
        <v>104.48297000000002</v>
      </c>
      <c r="D41">
        <f t="shared" si="1"/>
        <v>30.702854804050666</v>
      </c>
      <c r="E41">
        <f t="shared" si="2"/>
        <v>1.6793714787853169E-2</v>
      </c>
      <c r="F41" s="23">
        <f t="shared" si="3"/>
        <v>0.14996562646396108</v>
      </c>
      <c r="H41">
        <f t="shared" si="4"/>
        <v>-4.0867505823438295</v>
      </c>
      <c r="I41">
        <f t="shared" si="5"/>
        <v>-1.8973491680532633</v>
      </c>
      <c r="J41">
        <f t="shared" si="6"/>
        <v>18.825916668893147</v>
      </c>
    </row>
    <row r="42" spans="1:10" x14ac:dyDescent="0.25">
      <c r="A42">
        <v>2.0456300000000001</v>
      </c>
      <c r="B42">
        <v>1829.7230199999999</v>
      </c>
      <c r="C42" s="7">
        <f t="shared" si="0"/>
        <v>105.9711299999999</v>
      </c>
      <c r="D42">
        <f t="shared" si="1"/>
        <v>30.978195721814306</v>
      </c>
      <c r="E42">
        <f t="shared" si="2"/>
        <v>1.6930538329137001E-2</v>
      </c>
      <c r="F42" s="23">
        <f t="shared" si="3"/>
        <v>0.1497239207703816</v>
      </c>
      <c r="H42">
        <f t="shared" si="4"/>
        <v>-4.0786362859925296</v>
      </c>
      <c r="I42">
        <f t="shared" si="5"/>
        <v>-1.8989622089365232</v>
      </c>
      <c r="J42">
        <f t="shared" si="6"/>
        <v>18.824303628009886</v>
      </c>
    </row>
    <row r="43" spans="1:10" x14ac:dyDescent="0.25">
      <c r="A43">
        <v>2.0945100000000001</v>
      </c>
      <c r="B43">
        <v>1831.23262</v>
      </c>
      <c r="C43" s="7">
        <f t="shared" si="0"/>
        <v>107.48072999999999</v>
      </c>
      <c r="D43">
        <f t="shared" si="1"/>
        <v>30.674488010702905</v>
      </c>
      <c r="E43">
        <f t="shared" si="2"/>
        <v>1.6750732635323472E-2</v>
      </c>
      <c r="F43" s="23">
        <f t="shared" si="3"/>
        <v>0.14947932937469344</v>
      </c>
      <c r="H43">
        <f t="shared" si="4"/>
        <v>-4.0893132822453051</v>
      </c>
      <c r="I43">
        <f t="shared" si="5"/>
        <v>-1.9005971607631071</v>
      </c>
      <c r="J43">
        <f t="shared" si="6"/>
        <v>18.822668676183305</v>
      </c>
    </row>
    <row r="44" spans="1:10" x14ac:dyDescent="0.25">
      <c r="A44">
        <v>2.1427999999999998</v>
      </c>
      <c r="B44">
        <v>1832.7036599999999</v>
      </c>
      <c r="C44" s="7">
        <f t="shared" si="0"/>
        <v>108.9517699999999</v>
      </c>
      <c r="D44">
        <f t="shared" si="1"/>
        <v>30.43130525221024</v>
      </c>
      <c r="E44">
        <f t="shared" si="2"/>
        <v>1.6604596758545375E-2</v>
      </c>
      <c r="F44" s="23">
        <f t="shared" si="3"/>
        <v>0.14924156176802195</v>
      </c>
      <c r="H44">
        <f t="shared" si="4"/>
        <v>-4.0980757087876292</v>
      </c>
      <c r="I44">
        <f t="shared" si="5"/>
        <v>-1.9021890658754264</v>
      </c>
      <c r="J44">
        <f t="shared" si="6"/>
        <v>18.821076771070985</v>
      </c>
    </row>
    <row r="45" spans="1:10" x14ac:dyDescent="0.25">
      <c r="A45">
        <v>2.1906599999999998</v>
      </c>
      <c r="B45">
        <v>1834.15859</v>
      </c>
      <c r="C45" s="7">
        <f t="shared" si="0"/>
        <v>110.4067</v>
      </c>
      <c r="D45">
        <f t="shared" si="1"/>
        <v>29.459601692293745</v>
      </c>
      <c r="E45">
        <f t="shared" si="2"/>
        <v>1.6061643662064001E-2</v>
      </c>
      <c r="F45" s="23">
        <f t="shared" si="3"/>
        <v>0.14900695565383285</v>
      </c>
      <c r="H45">
        <f t="shared" si="4"/>
        <v>-4.1313212306154909</v>
      </c>
      <c r="I45">
        <f t="shared" si="5"/>
        <v>-1.9037622918857708</v>
      </c>
      <c r="J45">
        <f t="shared" si="6"/>
        <v>18.819503545060641</v>
      </c>
    </row>
    <row r="46" spans="1:10" x14ac:dyDescent="0.25">
      <c r="A46">
        <v>2.2397100000000001</v>
      </c>
      <c r="B46">
        <v>1835.5585900000001</v>
      </c>
      <c r="C46" s="7">
        <f t="shared" si="0"/>
        <v>111.80670000000009</v>
      </c>
      <c r="D46">
        <f t="shared" si="1"/>
        <v>28.156322535068409</v>
      </c>
      <c r="E46">
        <f t="shared" si="2"/>
        <v>1.5339375538575648E-2</v>
      </c>
      <c r="F46" s="23">
        <f t="shared" si="3"/>
        <v>0.14878172883839449</v>
      </c>
      <c r="H46">
        <f t="shared" si="4"/>
        <v>-4.1773321919175377</v>
      </c>
      <c r="I46">
        <f t="shared" si="5"/>
        <v>-1.9052749541870158</v>
      </c>
      <c r="J46">
        <f t="shared" si="6"/>
        <v>18.817990882759396</v>
      </c>
    </row>
    <row r="47" spans="1:10" x14ac:dyDescent="0.25">
      <c r="A47">
        <v>2.2897500000000002</v>
      </c>
      <c r="B47">
        <v>1836.9485999999999</v>
      </c>
      <c r="C47" s="7">
        <f t="shared" si="0"/>
        <v>113.19670999999994</v>
      </c>
      <c r="D47">
        <f t="shared" si="1"/>
        <v>26.115671994702495</v>
      </c>
      <c r="E47">
        <f t="shared" si="2"/>
        <v>1.4216876832973168E-2</v>
      </c>
      <c r="F47" s="23">
        <f t="shared" si="3"/>
        <v>0.1485586140113459</v>
      </c>
      <c r="H47">
        <f t="shared" si="4"/>
        <v>-4.2533255107287555</v>
      </c>
      <c r="I47">
        <f t="shared" si="5"/>
        <v>-1.9067756914686464</v>
      </c>
      <c r="J47">
        <f t="shared" si="6"/>
        <v>18.816490145477765</v>
      </c>
    </row>
    <row r="48" spans="1:10" x14ac:dyDescent="0.25">
      <c r="A48">
        <v>2.34544</v>
      </c>
      <c r="B48">
        <v>1838.3198</v>
      </c>
      <c r="C48" s="7">
        <f t="shared" si="0"/>
        <v>114.56790999999998</v>
      </c>
      <c r="D48">
        <f t="shared" si="1"/>
        <v>24.389988358556142</v>
      </c>
      <c r="E48">
        <f t="shared" si="2"/>
        <v>1.3267543742147662E-2</v>
      </c>
      <c r="F48" s="23">
        <f t="shared" si="3"/>
        <v>0.148339009823793</v>
      </c>
      <c r="H48">
        <f t="shared" si="4"/>
        <v>-4.3224345463279441</v>
      </c>
      <c r="I48">
        <f t="shared" si="5"/>
        <v>-1.908255017741217</v>
      </c>
      <c r="J48">
        <f t="shared" si="6"/>
        <v>18.815010819205195</v>
      </c>
    </row>
    <row r="49" spans="1:10" x14ac:dyDescent="0.25">
      <c r="A49">
        <v>2.4014199999999999</v>
      </c>
      <c r="B49">
        <v>1839.6722299999999</v>
      </c>
      <c r="C49" s="7">
        <f t="shared" si="0"/>
        <v>115.9203399999999</v>
      </c>
      <c r="D49">
        <f t="shared" si="1"/>
        <v>25.263921385119954</v>
      </c>
      <c r="E49">
        <f t="shared" si="2"/>
        <v>1.3732838368234735E-2</v>
      </c>
      <c r="F49" s="23">
        <f t="shared" si="3"/>
        <v>0.14812288839357649</v>
      </c>
      <c r="H49">
        <f t="shared" si="4"/>
        <v>-4.2879653530922202</v>
      </c>
      <c r="I49">
        <f t="shared" si="5"/>
        <v>-1.9097130227651447</v>
      </c>
      <c r="J49">
        <f t="shared" si="6"/>
        <v>18.813552814181268</v>
      </c>
    </row>
    <row r="50" spans="1:10" x14ac:dyDescent="0.25">
      <c r="A50">
        <v>2.4522900000000001</v>
      </c>
      <c r="B50">
        <v>1841.0192500000001</v>
      </c>
      <c r="C50" s="7">
        <f t="shared" si="0"/>
        <v>117.26736000000005</v>
      </c>
      <c r="D50">
        <f t="shared" si="1"/>
        <v>26.940344896731958</v>
      </c>
      <c r="E50">
        <f t="shared" si="2"/>
        <v>1.4633385770807097E-2</v>
      </c>
      <c r="F50" s="23">
        <f t="shared" si="3"/>
        <v>0.14790810065048174</v>
      </c>
      <c r="H50">
        <f t="shared" si="4"/>
        <v>-4.2244496641490885</v>
      </c>
      <c r="I50">
        <f t="shared" si="5"/>
        <v>-1.9111641396328682</v>
      </c>
      <c r="J50">
        <f t="shared" si="6"/>
        <v>18.812101697313544</v>
      </c>
    </row>
    <row r="51" spans="1:10" x14ac:dyDescent="0.25">
      <c r="A51">
        <v>2.50116</v>
      </c>
      <c r="B51">
        <v>1842.3592599999999</v>
      </c>
      <c r="C51" s="7">
        <f t="shared" si="0"/>
        <v>118.60736999999995</v>
      </c>
      <c r="D51">
        <f t="shared" si="1"/>
        <v>27.483567589913314</v>
      </c>
      <c r="E51">
        <f t="shared" si="2"/>
        <v>1.4917594079839409E-2</v>
      </c>
      <c r="F51" s="23">
        <f t="shared" si="3"/>
        <v>0.14769489390193827</v>
      </c>
      <c r="H51">
        <f t="shared" si="4"/>
        <v>-4.2052139519119125</v>
      </c>
      <c r="I51">
        <f t="shared" si="5"/>
        <v>-1.912606660780785</v>
      </c>
      <c r="J51">
        <f t="shared" si="6"/>
        <v>18.810659176165625</v>
      </c>
    </row>
    <row r="52" spans="1:10" x14ac:dyDescent="0.25">
      <c r="A52">
        <v>2.5490499999999998</v>
      </c>
      <c r="B52">
        <v>1843.6785600000001</v>
      </c>
      <c r="C52" s="7">
        <f t="shared" si="0"/>
        <v>119.92667000000006</v>
      </c>
      <c r="D52">
        <f t="shared" si="1"/>
        <v>27.141156990582921</v>
      </c>
      <c r="E52">
        <f t="shared" si="2"/>
        <v>1.4721197924318715E-2</v>
      </c>
      <c r="F52" s="23">
        <f t="shared" si="3"/>
        <v>0.14748543234880976</v>
      </c>
      <c r="H52">
        <f t="shared" si="4"/>
        <v>-4.2184667882644655</v>
      </c>
      <c r="I52">
        <f t="shared" si="5"/>
        <v>-1.9140258718166043</v>
      </c>
      <c r="J52">
        <f t="shared" si="6"/>
        <v>18.809239965129805</v>
      </c>
    </row>
    <row r="53" spans="1:10" x14ac:dyDescent="0.25">
      <c r="A53">
        <v>2.5977899999999998</v>
      </c>
      <c r="B53">
        <v>1844.98191</v>
      </c>
      <c r="C53" s="7">
        <f t="shared" si="0"/>
        <v>121.23001999999997</v>
      </c>
      <c r="D53">
        <f t="shared" si="1"/>
        <v>26.327455153541596</v>
      </c>
      <c r="E53">
        <f t="shared" si="2"/>
        <v>1.4269763302742407E-2</v>
      </c>
      <c r="F53" s="23">
        <f t="shared" si="3"/>
        <v>0.14727894037942887</v>
      </c>
      <c r="H53">
        <f t="shared" si="4"/>
        <v>-4.2496124346847495</v>
      </c>
      <c r="I53">
        <f t="shared" si="5"/>
        <v>-1.9154269366824024</v>
      </c>
      <c r="J53">
        <f t="shared" si="6"/>
        <v>18.807838900264009</v>
      </c>
    </row>
    <row r="54" spans="1:10" x14ac:dyDescent="0.25">
      <c r="A54">
        <v>2.6477200000000001</v>
      </c>
      <c r="B54">
        <v>1846.27629</v>
      </c>
      <c r="C54" s="7">
        <f t="shared" si="0"/>
        <v>122.52440000000001</v>
      </c>
      <c r="D54">
        <f t="shared" si="1"/>
        <v>25.792681704261518</v>
      </c>
      <c r="E54">
        <f t="shared" si="2"/>
        <v>1.3970109373100122E-2</v>
      </c>
      <c r="F54" s="23">
        <f t="shared" si="3"/>
        <v>0.14707429844849498</v>
      </c>
      <c r="H54">
        <f t="shared" si="4"/>
        <v>-4.270835276602889</v>
      </c>
      <c r="I54">
        <f t="shared" si="5"/>
        <v>-1.9168173882685253</v>
      </c>
      <c r="J54">
        <f t="shared" si="6"/>
        <v>18.806448448677887</v>
      </c>
    </row>
    <row r="55" spans="1:10" x14ac:dyDescent="0.25">
      <c r="A55">
        <v>2.69754</v>
      </c>
      <c r="B55">
        <v>1847.5547300000001</v>
      </c>
      <c r="C55" s="7">
        <f t="shared" si="0"/>
        <v>123.80284000000006</v>
      </c>
      <c r="D55">
        <f t="shared" si="1"/>
        <v>25.53693891832517</v>
      </c>
      <c r="E55">
        <f t="shared" si="2"/>
        <v>1.3822020264766484E-2</v>
      </c>
      <c r="F55" s="23">
        <f t="shared" si="3"/>
        <v>0.14687259503595212</v>
      </c>
      <c r="H55">
        <f t="shared" si="4"/>
        <v>-4.2814922871899688</v>
      </c>
      <c r="I55">
        <f t="shared" si="5"/>
        <v>-1.9181897684410774</v>
      </c>
      <c r="J55">
        <f t="shared" si="6"/>
        <v>18.805076068505333</v>
      </c>
    </row>
    <row r="56" spans="1:10" x14ac:dyDescent="0.25">
      <c r="A56">
        <v>2.7477499999999999</v>
      </c>
      <c r="B56">
        <v>1848.8307500000001</v>
      </c>
      <c r="C56" s="7">
        <f t="shared" si="0"/>
        <v>125.07886000000008</v>
      </c>
      <c r="D56">
        <f t="shared" si="1"/>
        <v>24.850234320469056</v>
      </c>
      <c r="E56">
        <f t="shared" si="2"/>
        <v>1.3441054201672627E-2</v>
      </c>
      <c r="F56" s="23">
        <f t="shared" si="3"/>
        <v>0.14667168692041166</v>
      </c>
      <c r="H56">
        <f t="shared" si="4"/>
        <v>-4.3094415093387521</v>
      </c>
      <c r="I56">
        <f t="shared" si="5"/>
        <v>-1.9195586123209321</v>
      </c>
      <c r="J56">
        <f t="shared" si="6"/>
        <v>18.80370722462548</v>
      </c>
    </row>
    <row r="57" spans="1:10" x14ac:dyDescent="0.25">
      <c r="A57">
        <v>2.7978299999999998</v>
      </c>
      <c r="B57">
        <v>1850.0469599999999</v>
      </c>
      <c r="C57" s="7">
        <f t="shared" si="0"/>
        <v>126.2950699999999</v>
      </c>
      <c r="D57">
        <f t="shared" si="1"/>
        <v>23.114195764166887</v>
      </c>
      <c r="E57">
        <f t="shared" si="2"/>
        <v>1.2493842731520117E-2</v>
      </c>
      <c r="F57" s="23">
        <f t="shared" si="3"/>
        <v>0.14648057930019689</v>
      </c>
      <c r="H57">
        <f t="shared" si="4"/>
        <v>-4.3825193375103826</v>
      </c>
      <c r="I57">
        <f t="shared" si="5"/>
        <v>-1.9208624238162411</v>
      </c>
      <c r="J57">
        <f t="shared" si="6"/>
        <v>18.802403413130172</v>
      </c>
    </row>
    <row r="58" spans="1:10" x14ac:dyDescent="0.25">
      <c r="A58">
        <v>2.8525700000000001</v>
      </c>
      <c r="B58">
        <v>1851.2535800000001</v>
      </c>
      <c r="C58" s="7">
        <f t="shared" si="0"/>
        <v>127.50169000000005</v>
      </c>
      <c r="D58">
        <f t="shared" si="1"/>
        <v>22.761286627852062</v>
      </c>
      <c r="E58">
        <f t="shared" si="2"/>
        <v>1.2295066906961532E-2</v>
      </c>
      <c r="F58" s="23">
        <f t="shared" si="3"/>
        <v>0.14629134746687217</v>
      </c>
      <c r="H58">
        <f t="shared" si="4"/>
        <v>-4.3985571615263046</v>
      </c>
      <c r="I58">
        <f t="shared" si="5"/>
        <v>-1.9221551151050926</v>
      </c>
      <c r="J58">
        <f t="shared" si="6"/>
        <v>18.801110721841319</v>
      </c>
    </row>
    <row r="59" spans="1:10" x14ac:dyDescent="0.25">
      <c r="A59">
        <v>2.9026000000000001</v>
      </c>
      <c r="B59">
        <v>1852.43166</v>
      </c>
      <c r="C59" s="7">
        <f t="shared" si="0"/>
        <v>128.67976999999996</v>
      </c>
      <c r="D59">
        <f t="shared" si="1"/>
        <v>23.634700889248116</v>
      </c>
      <c r="E59">
        <f t="shared" si="2"/>
        <v>1.2758743763453123E-2</v>
      </c>
      <c r="F59" s="23">
        <f t="shared" si="3"/>
        <v>0.14610694507634614</v>
      </c>
      <c r="H59">
        <f t="shared" si="4"/>
        <v>-4.3615384570521618</v>
      </c>
      <c r="I59">
        <f t="shared" si="5"/>
        <v>-1.9234164248984527</v>
      </c>
      <c r="J59">
        <f t="shared" si="6"/>
        <v>18.799849412047958</v>
      </c>
    </row>
    <row r="60" spans="1:10" x14ac:dyDescent="0.25">
      <c r="A60">
        <v>2.95153</v>
      </c>
      <c r="B60">
        <v>1853.59247</v>
      </c>
      <c r="C60" s="7">
        <f t="shared" si="0"/>
        <v>129.84058000000005</v>
      </c>
      <c r="D60">
        <f t="shared" si="1"/>
        <v>22.951707415640374</v>
      </c>
      <c r="E60">
        <f t="shared" si="2"/>
        <v>1.2382283477683947E-2</v>
      </c>
      <c r="F60" s="23">
        <f t="shared" si="3"/>
        <v>0.14592558675425704</v>
      </c>
      <c r="H60">
        <f t="shared" si="4"/>
        <v>-4.3914885798099084</v>
      </c>
      <c r="I60">
        <f t="shared" si="5"/>
        <v>-1.9246584669700457</v>
      </c>
      <c r="J60">
        <f t="shared" si="6"/>
        <v>18.798607369976366</v>
      </c>
    </row>
    <row r="61" spans="1:10" x14ac:dyDescent="0.25">
      <c r="A61">
        <v>3.0015800000000001</v>
      </c>
      <c r="B61">
        <v>1854.7034200000001</v>
      </c>
      <c r="C61" s="7">
        <f t="shared" si="0"/>
        <v>130.95153000000005</v>
      </c>
      <c r="D61">
        <f t="shared" si="1"/>
        <v>21.927024859662463</v>
      </c>
      <c r="E61">
        <f t="shared" si="2"/>
        <v>1.1822388756722335E-2</v>
      </c>
      <c r="F61" s="23">
        <f t="shared" si="3"/>
        <v>0.14575233432459678</v>
      </c>
      <c r="H61">
        <f t="shared" si="4"/>
        <v>-4.4377601929451682</v>
      </c>
      <c r="I61">
        <f t="shared" si="5"/>
        <v>-1.9258464379305833</v>
      </c>
      <c r="J61">
        <f t="shared" si="6"/>
        <v>18.797419399015826</v>
      </c>
    </row>
    <row r="62" spans="1:10" x14ac:dyDescent="0.25">
      <c r="A62">
        <v>3.0512899999999998</v>
      </c>
      <c r="B62">
        <v>1855.77991</v>
      </c>
      <c r="C62" s="7">
        <f t="shared" si="0"/>
        <v>132.02801999999997</v>
      </c>
      <c r="D62">
        <f t="shared" si="1"/>
        <v>21.454724409447721</v>
      </c>
      <c r="E62">
        <f t="shared" si="2"/>
        <v>1.1561028489336173E-2</v>
      </c>
      <c r="F62" s="23">
        <f t="shared" si="3"/>
        <v>0.1455847501025693</v>
      </c>
      <c r="H62">
        <f t="shared" si="4"/>
        <v>-4.4601154500297131</v>
      </c>
      <c r="I62">
        <f t="shared" si="5"/>
        <v>-1.9269968870115204</v>
      </c>
      <c r="J62">
        <f t="shared" si="6"/>
        <v>18.796268949934891</v>
      </c>
    </row>
    <row r="63" spans="1:10" x14ac:dyDescent="0.25">
      <c r="A63">
        <v>3.10318</v>
      </c>
      <c r="B63">
        <v>1856.8832199999999</v>
      </c>
      <c r="C63" s="7">
        <f t="shared" si="0"/>
        <v>133.13132999999993</v>
      </c>
      <c r="D63">
        <f t="shared" si="1"/>
        <v>21.033018867924259</v>
      </c>
      <c r="E63">
        <f t="shared" si="2"/>
        <v>1.1327055272718906E-2</v>
      </c>
      <c r="F63" s="23">
        <f t="shared" si="3"/>
        <v>0.14541329038621803</v>
      </c>
      <c r="H63">
        <f t="shared" si="4"/>
        <v>-4.480561143043948</v>
      </c>
      <c r="I63">
        <f t="shared" si="5"/>
        <v>-1.9281753123775831</v>
      </c>
      <c r="J63">
        <f t="shared" si="6"/>
        <v>18.795090524568828</v>
      </c>
    </row>
    <row r="64" spans="1:10" x14ac:dyDescent="0.25">
      <c r="A64">
        <v>3.1530499999999999</v>
      </c>
      <c r="B64">
        <v>1857.9202299999999</v>
      </c>
      <c r="C64" s="7">
        <f t="shared" si="0"/>
        <v>134.16833999999994</v>
      </c>
      <c r="D64">
        <f t="shared" si="1"/>
        <v>20.599738193535121</v>
      </c>
      <c r="E64">
        <f t="shared" si="2"/>
        <v>1.1087525643409955E-2</v>
      </c>
      <c r="F64" s="23">
        <f t="shared" si="3"/>
        <v>0.14525241001269426</v>
      </c>
      <c r="H64">
        <f t="shared" si="4"/>
        <v>-4.5019346185274722</v>
      </c>
      <c r="I64">
        <f t="shared" si="5"/>
        <v>-1.929282291217753</v>
      </c>
      <c r="J64">
        <f t="shared" si="6"/>
        <v>18.793983545728658</v>
      </c>
    </row>
    <row r="65" spans="1:10" x14ac:dyDescent="0.25">
      <c r="A65">
        <v>3.2024900000000001</v>
      </c>
      <c r="B65">
        <v>1858.9289799999999</v>
      </c>
      <c r="C65" s="7">
        <f t="shared" si="0"/>
        <v>135.17708999999991</v>
      </c>
      <c r="D65">
        <f t="shared" si="1"/>
        <v>20.057240068047687</v>
      </c>
      <c r="E65">
        <f t="shared" si="2"/>
        <v>1.0789675282832855E-2</v>
      </c>
      <c r="F65" s="23">
        <f t="shared" si="3"/>
        <v>0.14509616990288229</v>
      </c>
      <c r="H65">
        <f t="shared" si="4"/>
        <v>-4.5291655944343647</v>
      </c>
      <c r="I65">
        <f t="shared" si="5"/>
        <v>-1.9303585156989469</v>
      </c>
      <c r="J65">
        <f t="shared" si="6"/>
        <v>18.792907321247466</v>
      </c>
    </row>
    <row r="66" spans="1:10" x14ac:dyDescent="0.25">
      <c r="A66">
        <v>3.25298</v>
      </c>
      <c r="B66">
        <v>1859.92455</v>
      </c>
      <c r="C66" s="7">
        <f t="shared" si="0"/>
        <v>136.17265999999995</v>
      </c>
      <c r="D66">
        <f t="shared" si="1"/>
        <v>20.001198442027167</v>
      </c>
      <c r="E66">
        <f t="shared" si="2"/>
        <v>1.0753768717138106E-2</v>
      </c>
      <c r="F66" s="23">
        <f t="shared" si="3"/>
        <v>0.14494221822072659</v>
      </c>
      <c r="H66">
        <f t="shared" si="4"/>
        <v>-4.5324990075082638</v>
      </c>
      <c r="I66">
        <f t="shared" si="5"/>
        <v>-1.9314201110112785</v>
      </c>
      <c r="J66">
        <f t="shared" si="6"/>
        <v>18.791845725935133</v>
      </c>
    </row>
    <row r="67" spans="1:10" x14ac:dyDescent="0.25">
      <c r="A67">
        <v>3.3026200000000001</v>
      </c>
      <c r="B67">
        <v>1860.9317000000001</v>
      </c>
      <c r="C67" s="7">
        <f t="shared" ref="C67:C99" si="7">B67-$B$2</f>
        <v>137.17981000000009</v>
      </c>
      <c r="D67">
        <f t="shared" si="1"/>
        <v>20.321105527638817</v>
      </c>
      <c r="E67">
        <f t="shared" si="2"/>
        <v>1.0919855644158686E-2</v>
      </c>
      <c r="F67" s="23">
        <f t="shared" si="3"/>
        <v>0.14478672503038242</v>
      </c>
      <c r="H67">
        <f t="shared" si="4"/>
        <v>-4.5171725281521429</v>
      </c>
      <c r="I67">
        <f t="shared" si="5"/>
        <v>-1.9324934812001751</v>
      </c>
      <c r="J67">
        <f t="shared" si="6"/>
        <v>18.790772355746235</v>
      </c>
    </row>
    <row r="68" spans="1:10" x14ac:dyDescent="0.25">
      <c r="A68">
        <v>3.3524799999999999</v>
      </c>
      <c r="B68">
        <v>1861.9465</v>
      </c>
      <c r="C68" s="7">
        <f t="shared" si="7"/>
        <v>138.19461000000001</v>
      </c>
      <c r="D68">
        <f t="shared" ref="D68:D99" si="8">(B69-B67)/(A69-A67)</f>
        <v>19.790752351095531</v>
      </c>
      <c r="E68">
        <f t="shared" ref="E68:E99" si="9">(1/B68)*D68</f>
        <v>1.0629066061294205E-2</v>
      </c>
      <c r="F68" s="23">
        <f t="shared" ref="F68:F99" si="10">((0.0125)/((0.0000008*B68*0.000000001)+(0.0000000245*0.000000001*B68^2)))*10^-9</f>
        <v>0.14463030370756175</v>
      </c>
      <c r="H68">
        <f t="shared" ref="H68:H99" si="11">LN(E68)</f>
        <v>-4.5441629492562718</v>
      </c>
      <c r="I68">
        <f t="shared" ref="I68:I99" si="12">LN((0.0125)/((0.0000008*B68)+(0.0000000245*B68^2)))</f>
        <v>-1.9335744220054443</v>
      </c>
      <c r="J68">
        <f t="shared" ref="J68:J99" si="13">LN(F68*10^9)</f>
        <v>18.789691414940968</v>
      </c>
    </row>
    <row r="69" spans="1:10" x14ac:dyDescent="0.25">
      <c r="A69">
        <v>3.4047000000000001</v>
      </c>
      <c r="B69">
        <v>1862.9519399999999</v>
      </c>
      <c r="C69" s="7">
        <f t="shared" si="7"/>
        <v>139.20004999999992</v>
      </c>
      <c r="D69">
        <f t="shared" si="8"/>
        <v>18.625607476636315</v>
      </c>
      <c r="E69">
        <f t="shared" si="9"/>
        <v>9.9979001479964733E-3</v>
      </c>
      <c r="F69" s="23">
        <f t="shared" si="10"/>
        <v>0.14447557499857827</v>
      </c>
      <c r="H69">
        <f t="shared" si="11"/>
        <v>-4.6053801932384228</v>
      </c>
      <c r="I69">
        <f t="shared" si="12"/>
        <v>-1.9346448168687329</v>
      </c>
      <c r="J69">
        <f t="shared" si="13"/>
        <v>18.788621020077677</v>
      </c>
    </row>
    <row r="70" spans="1:10" x14ac:dyDescent="0.25">
      <c r="A70">
        <v>3.4594800000000001</v>
      </c>
      <c r="B70">
        <v>1863.9394400000001</v>
      </c>
      <c r="C70" s="7">
        <f t="shared" si="7"/>
        <v>140.1875500000001</v>
      </c>
      <c r="D70">
        <f t="shared" si="8"/>
        <v>18.949671146697494</v>
      </c>
      <c r="E70">
        <f t="shared" si="9"/>
        <v>1.0166462890391704E-2</v>
      </c>
      <c r="F70" s="23">
        <f t="shared" si="10"/>
        <v>0.14432384867600517</v>
      </c>
      <c r="H70">
        <f t="shared" si="11"/>
        <v>-4.5886609278057851</v>
      </c>
      <c r="I70">
        <f t="shared" si="12"/>
        <v>-1.9356955553681527</v>
      </c>
      <c r="J70">
        <f t="shared" si="13"/>
        <v>18.787570281578258</v>
      </c>
    </row>
    <row r="71" spans="1:10" x14ac:dyDescent="0.25">
      <c r="A71">
        <v>3.5096099999999999</v>
      </c>
      <c r="B71">
        <v>1864.93995</v>
      </c>
      <c r="C71" s="7">
        <f t="shared" si="7"/>
        <v>141.18805999999995</v>
      </c>
      <c r="D71">
        <f t="shared" si="8"/>
        <v>20.236826165958377</v>
      </c>
      <c r="E71">
        <f t="shared" si="9"/>
        <v>1.0851194520208747E-2</v>
      </c>
      <c r="F71" s="23">
        <f t="shared" si="10"/>
        <v>0.1441703670386153</v>
      </c>
      <c r="H71">
        <f t="shared" si="11"/>
        <v>-4.5234801110271157</v>
      </c>
      <c r="I71">
        <f t="shared" si="12"/>
        <v>-1.9367595742878376</v>
      </c>
      <c r="J71">
        <f t="shared" si="13"/>
        <v>18.786506262658573</v>
      </c>
    </row>
    <row r="72" spans="1:10" x14ac:dyDescent="0.25">
      <c r="A72">
        <v>3.5585399999999998</v>
      </c>
      <c r="B72">
        <v>1865.9440999999999</v>
      </c>
      <c r="C72" s="7">
        <f t="shared" si="7"/>
        <v>142.19220999999993</v>
      </c>
      <c r="D72">
        <f t="shared" si="8"/>
        <v>20.736363636364018</v>
      </c>
      <c r="E72">
        <f t="shared" si="9"/>
        <v>1.1113067983314195E-2</v>
      </c>
      <c r="F72" s="23">
        <f t="shared" si="10"/>
        <v>0.14401657305603405</v>
      </c>
      <c r="H72">
        <f t="shared" si="11"/>
        <v>-4.4996335673390293</v>
      </c>
      <c r="I72">
        <f t="shared" si="12"/>
        <v>-1.937826895361656</v>
      </c>
      <c r="J72">
        <f t="shared" si="13"/>
        <v>18.785438941584754</v>
      </c>
    </row>
    <row r="73" spans="1:10" x14ac:dyDescent="0.25">
      <c r="A73">
        <v>3.6064099999999999</v>
      </c>
      <c r="B73">
        <v>1866.94723</v>
      </c>
      <c r="C73" s="7">
        <f t="shared" si="7"/>
        <v>143.19533999999999</v>
      </c>
      <c r="D73">
        <f t="shared" si="8"/>
        <v>20.147416879796957</v>
      </c>
      <c r="E73">
        <f t="shared" si="9"/>
        <v>1.0791637040430412E-2</v>
      </c>
      <c r="F73" s="23">
        <f t="shared" si="10"/>
        <v>0.14386318088547892</v>
      </c>
      <c r="H73">
        <f t="shared" si="11"/>
        <v>-4.5289837929226149</v>
      </c>
      <c r="I73">
        <f t="shared" si="12"/>
        <v>-1.9388925638080929</v>
      </c>
      <c r="J73">
        <f t="shared" si="13"/>
        <v>18.784373273138318</v>
      </c>
    </row>
    <row r="74" spans="1:10" x14ac:dyDescent="0.25">
      <c r="A74">
        <v>3.6562899999999998</v>
      </c>
      <c r="B74">
        <v>1867.9135100000001</v>
      </c>
      <c r="C74" s="7">
        <f t="shared" si="7"/>
        <v>144.16162000000008</v>
      </c>
      <c r="D74">
        <f t="shared" si="8"/>
        <v>19.700532023736258</v>
      </c>
      <c r="E74">
        <f t="shared" si="9"/>
        <v>1.0546811679592304E-2</v>
      </c>
      <c r="F74" s="23">
        <f t="shared" si="10"/>
        <v>0.14371565519649182</v>
      </c>
      <c r="H74">
        <f t="shared" si="11"/>
        <v>-4.5519316752000307</v>
      </c>
      <c r="I74">
        <f t="shared" si="12"/>
        <v>-1.9399185482229271</v>
      </c>
      <c r="J74">
        <f t="shared" si="13"/>
        <v>18.783347288723483</v>
      </c>
    </row>
    <row r="75" spans="1:10" x14ac:dyDescent="0.25">
      <c r="A75">
        <v>3.7041499999999998</v>
      </c>
      <c r="B75">
        <v>1868.87276</v>
      </c>
      <c r="C75" s="7">
        <f t="shared" si="7"/>
        <v>145.12086999999997</v>
      </c>
      <c r="D75">
        <f t="shared" si="8"/>
        <v>20.063137091740778</v>
      </c>
      <c r="E75">
        <f t="shared" si="9"/>
        <v>1.0735421651573955E-2</v>
      </c>
      <c r="F75" s="23">
        <f t="shared" si="10"/>
        <v>0.14356942714813578</v>
      </c>
      <c r="H75">
        <f t="shared" si="11"/>
        <v>-4.5342065702137297</v>
      </c>
      <c r="I75">
        <f t="shared" si="12"/>
        <v>-1.9409365479031815</v>
      </c>
      <c r="J75">
        <f t="shared" si="13"/>
        <v>18.782329289043229</v>
      </c>
    </row>
    <row r="76" spans="1:10" x14ac:dyDescent="0.25">
      <c r="A76">
        <v>3.7524299999999999</v>
      </c>
      <c r="B76">
        <v>1869.84238</v>
      </c>
      <c r="C76" s="7">
        <f t="shared" si="7"/>
        <v>146.09049000000005</v>
      </c>
      <c r="D76">
        <f t="shared" si="8"/>
        <v>19.807340403410439</v>
      </c>
      <c r="E76">
        <f t="shared" si="9"/>
        <v>1.0593053518987219E-2</v>
      </c>
      <c r="F76" s="23">
        <f t="shared" si="10"/>
        <v>0.14342184499444718</v>
      </c>
      <c r="H76">
        <f t="shared" si="11"/>
        <v>-4.5475568210830595</v>
      </c>
      <c r="I76">
        <f t="shared" si="12"/>
        <v>-1.9419650263345691</v>
      </c>
      <c r="J76">
        <f t="shared" si="13"/>
        <v>18.781300810611842</v>
      </c>
    </row>
    <row r="77" spans="1:10" x14ac:dyDescent="0.25">
      <c r="A77">
        <v>3.8003300000000002</v>
      </c>
      <c r="B77">
        <v>1870.77783</v>
      </c>
      <c r="C77" s="7">
        <f t="shared" si="7"/>
        <v>147.02593999999999</v>
      </c>
      <c r="D77">
        <f t="shared" si="8"/>
        <v>19.740783289815859</v>
      </c>
      <c r="E77">
        <f t="shared" si="9"/>
        <v>1.0552179405405857E-2</v>
      </c>
      <c r="F77" s="23">
        <f t="shared" si="10"/>
        <v>0.14327967929841753</v>
      </c>
      <c r="H77">
        <f t="shared" si="11"/>
        <v>-4.5514228616830499</v>
      </c>
      <c r="I77">
        <f t="shared" si="12"/>
        <v>-1.9429567595179371</v>
      </c>
      <c r="J77">
        <f t="shared" si="13"/>
        <v>18.780309077428473</v>
      </c>
    </row>
    <row r="78" spans="1:10" x14ac:dyDescent="0.25">
      <c r="A78">
        <v>3.8481800000000002</v>
      </c>
      <c r="B78">
        <v>1871.7325599999999</v>
      </c>
      <c r="C78" s="7">
        <f t="shared" si="7"/>
        <v>147.98066999999992</v>
      </c>
      <c r="D78">
        <f t="shared" si="8"/>
        <v>19.606795110834739</v>
      </c>
      <c r="E78">
        <f t="shared" si="9"/>
        <v>1.0475211859772713E-2</v>
      </c>
      <c r="F78" s="23">
        <f t="shared" si="10"/>
        <v>0.14313480136549525</v>
      </c>
      <c r="H78">
        <f t="shared" si="11"/>
        <v>-4.5587435881018328</v>
      </c>
      <c r="I78">
        <f t="shared" si="12"/>
        <v>-1.9439684258620615</v>
      </c>
      <c r="J78">
        <f t="shared" si="13"/>
        <v>18.77929741108435</v>
      </c>
    </row>
    <row r="79" spans="1:10" x14ac:dyDescent="0.25">
      <c r="A79">
        <v>3.8968699999999998</v>
      </c>
      <c r="B79">
        <v>1872.67067</v>
      </c>
      <c r="C79" s="7">
        <f t="shared" si="7"/>
        <v>148.91877999999997</v>
      </c>
      <c r="D79">
        <f t="shared" si="8"/>
        <v>17.97050520782814</v>
      </c>
      <c r="E79">
        <f t="shared" si="9"/>
        <v>9.5961908816717574E-3</v>
      </c>
      <c r="F79" s="23">
        <f t="shared" si="10"/>
        <v>0.14299265941284919</v>
      </c>
      <c r="H79">
        <f t="shared" si="11"/>
        <v>-4.6463890424068053</v>
      </c>
      <c r="I79">
        <f t="shared" si="12"/>
        <v>-1.9449619828170803</v>
      </c>
      <c r="J79">
        <f t="shared" si="13"/>
        <v>18.77830385412933</v>
      </c>
    </row>
    <row r="80" spans="1:10" x14ac:dyDescent="0.25">
      <c r="A80">
        <v>3.9509099999999999</v>
      </c>
      <c r="B80">
        <v>1873.5786700000001</v>
      </c>
      <c r="C80" s="7">
        <f t="shared" si="7"/>
        <v>149.8267800000001</v>
      </c>
      <c r="D80">
        <f t="shared" si="8"/>
        <v>16.53734497014193</v>
      </c>
      <c r="E80">
        <f t="shared" si="9"/>
        <v>8.8266082630743918E-3</v>
      </c>
      <c r="F80" s="23">
        <f t="shared" si="10"/>
        <v>0.14285528127056946</v>
      </c>
      <c r="H80">
        <f t="shared" si="11"/>
        <v>-4.7299844533245095</v>
      </c>
      <c r="I80">
        <f t="shared" si="12"/>
        <v>-1.9459231802462327</v>
      </c>
      <c r="J80">
        <f t="shared" si="13"/>
        <v>18.777342656700178</v>
      </c>
    </row>
    <row r="81" spans="1:10" x14ac:dyDescent="0.25">
      <c r="A81">
        <v>4.0057200000000002</v>
      </c>
      <c r="B81">
        <v>1874.4707599999999</v>
      </c>
      <c r="C81" s="7">
        <f t="shared" si="7"/>
        <v>150.71886999999992</v>
      </c>
      <c r="D81">
        <f t="shared" si="8"/>
        <v>17.173165773423364</v>
      </c>
      <c r="E81">
        <f t="shared" si="9"/>
        <v>9.1616077134344664E-3</v>
      </c>
      <c r="F81" s="23">
        <f t="shared" si="10"/>
        <v>0.14272050298919434</v>
      </c>
      <c r="H81">
        <f t="shared" si="11"/>
        <v>-4.6927336011298966</v>
      </c>
      <c r="I81">
        <f t="shared" si="12"/>
        <v>-1.9468670858489523</v>
      </c>
      <c r="J81">
        <f t="shared" si="13"/>
        <v>18.77639875109746</v>
      </c>
    </row>
    <row r="82" spans="1:10" x14ac:dyDescent="0.25">
      <c r="A82">
        <v>4.0591299999999997</v>
      </c>
      <c r="B82">
        <v>1875.43715</v>
      </c>
      <c r="C82" s="7">
        <f t="shared" si="7"/>
        <v>151.68525999999997</v>
      </c>
      <c r="D82">
        <f t="shared" si="8"/>
        <v>17.498428378986048</v>
      </c>
      <c r="E82">
        <f t="shared" si="9"/>
        <v>9.3303198024983387E-3</v>
      </c>
      <c r="F82" s="23">
        <f t="shared" si="10"/>
        <v>0.14257471447362299</v>
      </c>
      <c r="H82">
        <f t="shared" si="11"/>
        <v>-4.6744859879152143</v>
      </c>
      <c r="I82">
        <f t="shared" si="12"/>
        <v>-1.9478891045813926</v>
      </c>
      <c r="J82">
        <f t="shared" si="13"/>
        <v>18.775376732365018</v>
      </c>
    </row>
    <row r="83" spans="1:10" x14ac:dyDescent="0.25">
      <c r="A83">
        <v>4.11707</v>
      </c>
      <c r="B83">
        <v>1876.41921</v>
      </c>
      <c r="C83" s="7">
        <f t="shared" si="7"/>
        <v>152.66732000000002</v>
      </c>
      <c r="D83">
        <f t="shared" si="8"/>
        <v>17.205718895661963</v>
      </c>
      <c r="E83">
        <f t="shared" si="9"/>
        <v>9.1694429496178322E-3</v>
      </c>
      <c r="F83" s="23">
        <f t="shared" si="10"/>
        <v>0.14242679073201064</v>
      </c>
      <c r="H83">
        <f t="shared" si="11"/>
        <v>-4.6918787416017063</v>
      </c>
      <c r="I83">
        <f t="shared" si="12"/>
        <v>-1.9489271605368423</v>
      </c>
      <c r="J83">
        <f t="shared" si="13"/>
        <v>18.77433867640957</v>
      </c>
    </row>
    <row r="84" spans="1:10" x14ac:dyDescent="0.25">
      <c r="A84">
        <v>4.1706899999999996</v>
      </c>
      <c r="B84">
        <v>1877.35662</v>
      </c>
      <c r="C84" s="7">
        <f t="shared" si="7"/>
        <v>153.60473000000002</v>
      </c>
      <c r="D84">
        <f t="shared" si="8"/>
        <v>17.550009453583069</v>
      </c>
      <c r="E84">
        <f t="shared" si="9"/>
        <v>9.3482555560397834E-3</v>
      </c>
      <c r="F84" s="23">
        <f t="shared" si="10"/>
        <v>0.14228580708886882</v>
      </c>
      <c r="H84">
        <f t="shared" si="11"/>
        <v>-4.6725655246347246</v>
      </c>
      <c r="I84">
        <f t="shared" si="12"/>
        <v>-1.9499175182220592</v>
      </c>
      <c r="J84">
        <f t="shared" si="13"/>
        <v>18.773348318724352</v>
      </c>
    </row>
    <row r="85" spans="1:10" x14ac:dyDescent="0.25">
      <c r="A85">
        <v>4.2228500000000002</v>
      </c>
      <c r="B85">
        <v>1878.27565</v>
      </c>
      <c r="C85" s="7">
        <f t="shared" si="7"/>
        <v>154.52376000000004</v>
      </c>
      <c r="D85">
        <f t="shared" si="8"/>
        <v>18.153013910356197</v>
      </c>
      <c r="E85">
        <f t="shared" si="9"/>
        <v>9.6647230188796809E-3</v>
      </c>
      <c r="F85" s="23">
        <f t="shared" si="10"/>
        <v>0.14214779086580664</v>
      </c>
      <c r="H85">
        <f t="shared" si="11"/>
        <v>-4.6392728248929016</v>
      </c>
      <c r="I85">
        <f t="shared" si="12"/>
        <v>-1.950887981872532</v>
      </c>
      <c r="J85">
        <f t="shared" si="13"/>
        <v>18.772377855073881</v>
      </c>
    </row>
    <row r="86" spans="1:10" x14ac:dyDescent="0.25">
      <c r="A86">
        <v>4.2742100000000001</v>
      </c>
      <c r="B86">
        <v>1879.2358200000001</v>
      </c>
      <c r="C86" s="7">
        <f t="shared" si="7"/>
        <v>155.4839300000001</v>
      </c>
      <c r="D86">
        <f t="shared" si="8"/>
        <v>19.148703685308018</v>
      </c>
      <c r="E86">
        <f t="shared" si="9"/>
        <v>1.0189622548439938E-2</v>
      </c>
      <c r="F86" s="23">
        <f t="shared" si="10"/>
        <v>0.14200381079563373</v>
      </c>
      <c r="H86">
        <f t="shared" si="11"/>
        <v>-4.5863854738035288</v>
      </c>
      <c r="I86">
        <f t="shared" si="12"/>
        <v>-1.9519013851520011</v>
      </c>
      <c r="J86">
        <f t="shared" si="13"/>
        <v>18.771364451794408</v>
      </c>
    </row>
    <row r="87" spans="1:10" x14ac:dyDescent="0.25">
      <c r="A87">
        <v>4.3235200000000003</v>
      </c>
      <c r="B87">
        <v>1880.20335</v>
      </c>
      <c r="C87" s="7">
        <f t="shared" si="7"/>
        <v>156.45146</v>
      </c>
      <c r="D87">
        <f t="shared" si="8"/>
        <v>18.712089655855543</v>
      </c>
      <c r="E87">
        <f t="shared" si="9"/>
        <v>9.9521627040264245E-3</v>
      </c>
      <c r="F87" s="23">
        <f t="shared" si="10"/>
        <v>0.14185894824160186</v>
      </c>
      <c r="H87">
        <f t="shared" si="11"/>
        <v>-4.6099653942417014</v>
      </c>
      <c r="I87">
        <f t="shared" si="12"/>
        <v>-1.952922037294599</v>
      </c>
      <c r="J87">
        <f t="shared" si="13"/>
        <v>18.770343799651812</v>
      </c>
    </row>
    <row r="88" spans="1:10" x14ac:dyDescent="0.25">
      <c r="A88">
        <v>4.3750400000000003</v>
      </c>
      <c r="B88">
        <v>1881.12256</v>
      </c>
      <c r="C88" s="7">
        <f t="shared" si="7"/>
        <v>157.37067000000002</v>
      </c>
      <c r="D88">
        <f t="shared" si="8"/>
        <v>16.518891687656545</v>
      </c>
      <c r="E88">
        <f t="shared" si="9"/>
        <v>8.7814010840721324E-3</v>
      </c>
      <c r="F88" s="23">
        <f t="shared" si="10"/>
        <v>0.14172152560221038</v>
      </c>
      <c r="H88">
        <f t="shared" si="11"/>
        <v>-4.735119307292539</v>
      </c>
      <c r="I88">
        <f t="shared" si="12"/>
        <v>-1.9538912341386974</v>
      </c>
      <c r="J88">
        <f t="shared" si="13"/>
        <v>18.769374602807712</v>
      </c>
    </row>
    <row r="89" spans="1:10" x14ac:dyDescent="0.25">
      <c r="A89">
        <v>4.4307100000000004</v>
      </c>
      <c r="B89">
        <v>1881.9740099999999</v>
      </c>
      <c r="C89" s="7">
        <f t="shared" si="7"/>
        <v>158.2221199999999</v>
      </c>
      <c r="D89">
        <f t="shared" si="8"/>
        <v>16.078161751402462</v>
      </c>
      <c r="E89">
        <f t="shared" si="9"/>
        <v>8.5432432467026798E-3</v>
      </c>
      <c r="F89" s="23">
        <f t="shared" si="10"/>
        <v>0.14159441121435234</v>
      </c>
      <c r="H89">
        <f t="shared" si="11"/>
        <v>-4.7626145719998574</v>
      </c>
      <c r="I89">
        <f t="shared" si="12"/>
        <v>-1.9547885673266274</v>
      </c>
      <c r="J89">
        <f t="shared" si="13"/>
        <v>18.768477269619783</v>
      </c>
    </row>
    <row r="90" spans="1:10" x14ac:dyDescent="0.25">
      <c r="A90">
        <v>4.4855799999999997</v>
      </c>
      <c r="B90">
        <v>1882.89984</v>
      </c>
      <c r="C90" s="7">
        <f t="shared" si="7"/>
        <v>159.14795000000004</v>
      </c>
      <c r="D90">
        <f t="shared" si="8"/>
        <v>16.281677133359832</v>
      </c>
      <c r="E90">
        <f t="shared" si="9"/>
        <v>8.647128640342245E-3</v>
      </c>
      <c r="F90" s="23">
        <f t="shared" si="10"/>
        <v>0.14145638650141129</v>
      </c>
      <c r="H90">
        <f t="shared" si="11"/>
        <v>-4.7505279622390271</v>
      </c>
      <c r="I90">
        <f t="shared" si="12"/>
        <v>-1.9557638320140616</v>
      </c>
      <c r="J90">
        <f t="shared" si="13"/>
        <v>18.76750200493235</v>
      </c>
    </row>
    <row r="91" spans="1:10" x14ac:dyDescent="0.25">
      <c r="A91">
        <v>4.5389900000000001</v>
      </c>
      <c r="B91">
        <v>1883.7369900000001</v>
      </c>
      <c r="C91" s="7">
        <f t="shared" si="7"/>
        <v>159.9851000000001</v>
      </c>
      <c r="D91">
        <f t="shared" si="8"/>
        <v>16.793089948126351</v>
      </c>
      <c r="E91">
        <f t="shared" si="9"/>
        <v>8.9147742159728736E-3</v>
      </c>
      <c r="F91" s="23">
        <f t="shared" si="10"/>
        <v>0.14133175606950954</v>
      </c>
      <c r="H91">
        <f t="shared" si="11"/>
        <v>-4.7200453542947747</v>
      </c>
      <c r="I91">
        <f t="shared" si="12"/>
        <v>-1.9566452723661067</v>
      </c>
      <c r="J91">
        <f t="shared" si="13"/>
        <v>18.766620564580304</v>
      </c>
    </row>
    <row r="92" spans="1:10" x14ac:dyDescent="0.25">
      <c r="A92">
        <v>4.5877499999999998</v>
      </c>
      <c r="B92">
        <v>1884.6155900000001</v>
      </c>
      <c r="C92" s="7">
        <f t="shared" si="7"/>
        <v>160.86370000000011</v>
      </c>
      <c r="D92">
        <f t="shared" si="8"/>
        <v>17.208943411159126</v>
      </c>
      <c r="E92">
        <f t="shared" si="9"/>
        <v>9.1312751005944541E-3</v>
      </c>
      <c r="F92" s="23">
        <f t="shared" si="10"/>
        <v>0.14120113184727362</v>
      </c>
      <c r="H92">
        <f t="shared" si="11"/>
        <v>-4.6960499336017509</v>
      </c>
      <c r="I92">
        <f t="shared" si="12"/>
        <v>-1.9575699380395868</v>
      </c>
      <c r="J92">
        <f t="shared" si="13"/>
        <v>18.765695898906824</v>
      </c>
    </row>
    <row r="93" spans="1:10" x14ac:dyDescent="0.25">
      <c r="A93">
        <v>4.6400699999999997</v>
      </c>
      <c r="B93">
        <v>1885.4764700000001</v>
      </c>
      <c r="C93" s="7">
        <f t="shared" si="7"/>
        <v>161.72458000000006</v>
      </c>
      <c r="D93">
        <f t="shared" si="8"/>
        <v>16.35925820796469</v>
      </c>
      <c r="E93">
        <f t="shared" si="9"/>
        <v>8.6764584274895192E-3</v>
      </c>
      <c r="F93" s="23">
        <f t="shared" si="10"/>
        <v>0.14107331768864442</v>
      </c>
      <c r="H93">
        <f t="shared" si="11"/>
        <v>-4.7471418488369403</v>
      </c>
      <c r="I93">
        <f t="shared" si="12"/>
        <v>-1.9584755401411906</v>
      </c>
      <c r="J93">
        <f t="shared" si="13"/>
        <v>18.76479029680522</v>
      </c>
    </row>
    <row r="94" spans="1:10" x14ac:dyDescent="0.25">
      <c r="A94">
        <v>4.6934399999999998</v>
      </c>
      <c r="B94">
        <v>1886.3445999999999</v>
      </c>
      <c r="C94" s="7">
        <f t="shared" si="7"/>
        <v>162.5927099999999</v>
      </c>
      <c r="D94">
        <f t="shared" si="8"/>
        <v>15.980944004689102</v>
      </c>
      <c r="E94">
        <f t="shared" si="9"/>
        <v>8.4719112322791407E-3</v>
      </c>
      <c r="F94" s="23">
        <f t="shared" si="10"/>
        <v>0.14094460279528287</v>
      </c>
      <c r="H94">
        <f t="shared" si="11"/>
        <v>-4.7709991485142291</v>
      </c>
      <c r="I94">
        <f t="shared" si="12"/>
        <v>-1.9593883537813885</v>
      </c>
      <c r="J94">
        <f t="shared" si="13"/>
        <v>18.763877483165022</v>
      </c>
    </row>
    <row r="95" spans="1:10" x14ac:dyDescent="0.25">
      <c r="A95">
        <v>4.7423999999999999</v>
      </c>
      <c r="B95">
        <v>1887.1117999999999</v>
      </c>
      <c r="C95" s="7">
        <f t="shared" si="7"/>
        <v>163.3599099999999</v>
      </c>
      <c r="D95">
        <f t="shared" si="8"/>
        <v>15.511639185259016</v>
      </c>
      <c r="E95">
        <f t="shared" si="9"/>
        <v>8.2197775379598687E-3</v>
      </c>
      <c r="F95" s="23">
        <f t="shared" si="10"/>
        <v>0.14083099904987526</v>
      </c>
      <c r="H95">
        <f t="shared" si="11"/>
        <v>-4.8012121337888036</v>
      </c>
      <c r="I95">
        <f t="shared" si="12"/>
        <v>-1.9601946957841667</v>
      </c>
      <c r="J95">
        <f t="shared" si="13"/>
        <v>18.763071141162243</v>
      </c>
    </row>
    <row r="96" spans="1:10" x14ac:dyDescent="0.25">
      <c r="A96">
        <v>4.7965400000000002</v>
      </c>
      <c r="B96">
        <v>1887.9438500000001</v>
      </c>
      <c r="C96" s="7">
        <f t="shared" si="7"/>
        <v>164.19196000000011</v>
      </c>
      <c r="D96">
        <f t="shared" si="8"/>
        <v>15.4744634992039</v>
      </c>
      <c r="E96">
        <f t="shared" si="9"/>
        <v>8.1964638403858783E-3</v>
      </c>
      <c r="F96" s="23">
        <f t="shared" si="10"/>
        <v>0.1407079477791498</v>
      </c>
      <c r="H96">
        <f t="shared" si="11"/>
        <v>-4.8040524566995302</v>
      </c>
      <c r="I96">
        <f t="shared" si="12"/>
        <v>-1.9610688290431473</v>
      </c>
      <c r="J96">
        <f t="shared" si="13"/>
        <v>18.762197007903264</v>
      </c>
    </row>
    <row r="97" spans="1:10" x14ac:dyDescent="0.25">
      <c r="A97">
        <v>4.8491099999999996</v>
      </c>
      <c r="B97">
        <v>1888.7630799999999</v>
      </c>
      <c r="C97" s="7">
        <f t="shared" si="7"/>
        <v>165.01118999999994</v>
      </c>
      <c r="D97">
        <f t="shared" si="8"/>
        <v>15.74914998111039</v>
      </c>
      <c r="E97">
        <f t="shared" si="9"/>
        <v>8.3383406568442609E-3</v>
      </c>
      <c r="F97" s="23">
        <f t="shared" si="10"/>
        <v>0.14058694995153112</v>
      </c>
      <c r="H97">
        <f t="shared" si="11"/>
        <v>-4.7868910444161292</v>
      </c>
      <c r="I97">
        <f t="shared" si="12"/>
        <v>-1.9619291207587624</v>
      </c>
      <c r="J97">
        <f t="shared" si="13"/>
        <v>18.76133671618765</v>
      </c>
    </row>
    <row r="98" spans="1:10" x14ac:dyDescent="0.25">
      <c r="A98">
        <v>4.9024200000000002</v>
      </c>
      <c r="B98">
        <v>1889.6113700000001</v>
      </c>
      <c r="C98" s="7">
        <f t="shared" si="7"/>
        <v>165.85948000000008</v>
      </c>
      <c r="D98">
        <f t="shared" si="8"/>
        <v>9.883121803372692</v>
      </c>
      <c r="E98">
        <f t="shared" si="9"/>
        <v>5.2302404400608E-3</v>
      </c>
      <c r="F98" s="23">
        <f t="shared" si="10"/>
        <v>0.14046182445417374</v>
      </c>
      <c r="H98">
        <f t="shared" si="11"/>
        <v>-5.25329802871906</v>
      </c>
      <c r="I98">
        <f t="shared" si="12"/>
        <v>-1.9628195391986867</v>
      </c>
      <c r="J98">
        <f t="shared" si="13"/>
        <v>18.760446297747723</v>
      </c>
    </row>
    <row r="99" spans="1:10" x14ac:dyDescent="0.25">
      <c r="A99">
        <v>4.9546900000000003</v>
      </c>
      <c r="B99">
        <v>1889.80654</v>
      </c>
      <c r="C99" s="7">
        <f t="shared" si="7"/>
        <v>166.05465000000004</v>
      </c>
      <c r="D99">
        <f t="shared" si="8"/>
        <v>385.44461102883884</v>
      </c>
      <c r="E99">
        <f t="shared" si="9"/>
        <v>0.20395982491881884</v>
      </c>
      <c r="F99" s="23">
        <f t="shared" si="10"/>
        <v>0.14043305989154115</v>
      </c>
      <c r="H99">
        <f t="shared" si="11"/>
        <v>-1.5898322412049501</v>
      </c>
      <c r="I99">
        <f t="shared" si="12"/>
        <v>-1.9630243457960026</v>
      </c>
      <c r="J99">
        <f t="shared" si="13"/>
        <v>18.76024149115041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D203-7E52-4153-BE4B-8C9DA970FA16}">
  <dimension ref="A1:J99"/>
  <sheetViews>
    <sheetView workbookViewId="0">
      <pane ySplit="1" topLeftCell="A2" activePane="bottomLeft" state="frozen"/>
      <selection pane="bottomLeft" activeCell="C19" sqref="C19"/>
    </sheetView>
  </sheetViews>
  <sheetFormatPr defaultRowHeight="15" x14ac:dyDescent="0.25"/>
  <cols>
    <col min="2" max="2" width="13.57031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6" customWidth="1"/>
    <col min="9" max="9" width="18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0</v>
      </c>
      <c r="B2">
        <v>2794.51539</v>
      </c>
      <c r="C2" s="7">
        <f>B2-$B$2</f>
        <v>0</v>
      </c>
    </row>
    <row r="3" spans="1:10" x14ac:dyDescent="0.25">
      <c r="A3">
        <v>5.5160000000000001E-2</v>
      </c>
      <c r="B3">
        <v>2803.1335100000001</v>
      </c>
      <c r="C3" s="7">
        <f t="shared" ref="C3:C66" si="0">B3-$B$2</f>
        <v>8.6181200000000899</v>
      </c>
      <c r="D3">
        <f>(B4-B2)/(A4-A2)</f>
        <v>151.96903796535281</v>
      </c>
      <c r="E3">
        <f>(1/B3)*D3</f>
        <v>5.4213984964759245E-2</v>
      </c>
      <c r="F3" s="23">
        <f>((0.032)/((0.0000008*B3*0.000000001)+(0.0000000245*0.000000001*B3^2)))*10^-9</f>
        <v>0.16431097366199438</v>
      </c>
      <c r="H3">
        <f>LN(E3)</f>
        <v>-2.9148163786392485</v>
      </c>
      <c r="I3">
        <f>LN((0.032)/((0.0000008*B3)+(0.0000000245*B3^2)))</f>
        <v>-1.8059944657737104</v>
      </c>
      <c r="J3">
        <f>LN(F3*10^9)</f>
        <v>18.917271371172699</v>
      </c>
    </row>
    <row r="4" spans="1:10" x14ac:dyDescent="0.25">
      <c r="A4">
        <v>0.10852000000000001</v>
      </c>
      <c r="B4">
        <v>2811.0070700000001</v>
      </c>
      <c r="C4" s="7">
        <f t="shared" si="0"/>
        <v>16.491680000000088</v>
      </c>
      <c r="D4">
        <f t="shared" ref="D4:D67" si="1">(B5-B3)/(A5-A3)</f>
        <v>142.86349693251384</v>
      </c>
      <c r="E4">
        <f t="shared" ref="E4:E67" si="2">(1/B4)*D4</f>
        <v>5.0822887803165087E-2</v>
      </c>
      <c r="F4" s="23">
        <f t="shared" ref="F4:F67" si="3">((0.032)/((0.0000008*B4*0.000000001)+(0.0000000245*0.000000001*B4^2)))*10^-9</f>
        <v>0.16339707087763858</v>
      </c>
      <c r="H4">
        <f t="shared" ref="H4:H67" si="4">LN(E4)</f>
        <v>-2.9794084785572634</v>
      </c>
      <c r="I4">
        <f t="shared" ref="I4:I67" si="5">LN((0.032)/((0.0000008*B4)+(0.0000000245*B4^2)))</f>
        <v>-1.8115720228023517</v>
      </c>
      <c r="J4">
        <f t="shared" ref="J4:J67" si="6">LN(F4*10^9)</f>
        <v>18.911693814144058</v>
      </c>
    </row>
    <row r="5" spans="1:10" x14ac:dyDescent="0.25">
      <c r="A5">
        <v>0.15948000000000001</v>
      </c>
      <c r="B5">
        <v>2818.03703</v>
      </c>
      <c r="C5" s="7">
        <f t="shared" si="0"/>
        <v>23.521639999999934</v>
      </c>
      <c r="D5">
        <f t="shared" si="1"/>
        <v>130.36513409961518</v>
      </c>
      <c r="E5">
        <f t="shared" si="2"/>
        <v>4.6260972695456447E-2</v>
      </c>
      <c r="F5" s="23">
        <f t="shared" si="3"/>
        <v>0.16258751458152457</v>
      </c>
      <c r="H5">
        <f t="shared" si="4"/>
        <v>-3.0734565956931048</v>
      </c>
      <c r="I5">
        <f t="shared" si="5"/>
        <v>-1.8165388709081145</v>
      </c>
      <c r="J5">
        <f t="shared" si="6"/>
        <v>18.906726966038296</v>
      </c>
    </row>
    <row r="6" spans="1:10" x14ac:dyDescent="0.25">
      <c r="A6">
        <v>0.21292</v>
      </c>
      <c r="B6">
        <v>2824.6171899999999</v>
      </c>
      <c r="C6" s="7">
        <f t="shared" si="0"/>
        <v>30.101799999999912</v>
      </c>
      <c r="D6">
        <f t="shared" si="1"/>
        <v>123.67918990314188</v>
      </c>
      <c r="E6">
        <f t="shared" si="2"/>
        <v>4.3786177589304365E-2</v>
      </c>
      <c r="F6" s="23">
        <f t="shared" si="3"/>
        <v>0.16183519544416336</v>
      </c>
      <c r="H6">
        <f t="shared" si="4"/>
        <v>-3.1284370915585002</v>
      </c>
      <c r="I6">
        <f t="shared" si="5"/>
        <v>-1.8211767736359605</v>
      </c>
      <c r="J6">
        <f t="shared" si="6"/>
        <v>18.902089063310452</v>
      </c>
    </row>
    <row r="7" spans="1:10" x14ac:dyDescent="0.25">
      <c r="A7">
        <v>0.26168999999999998</v>
      </c>
      <c r="B7">
        <v>2830.6782800000001</v>
      </c>
      <c r="C7" s="7">
        <f t="shared" si="0"/>
        <v>36.162890000000061</v>
      </c>
      <c r="D7">
        <f t="shared" si="1"/>
        <v>118.34726034360352</v>
      </c>
      <c r="E7">
        <f t="shared" si="2"/>
        <v>4.1808799389100308E-2</v>
      </c>
      <c r="F7" s="23">
        <f t="shared" si="3"/>
        <v>0.16114683287334242</v>
      </c>
      <c r="H7">
        <f t="shared" si="4"/>
        <v>-3.1746484499049412</v>
      </c>
      <c r="I7">
        <f t="shared" si="5"/>
        <v>-1.825439324197452</v>
      </c>
      <c r="J7">
        <f t="shared" si="6"/>
        <v>18.89782651274896</v>
      </c>
    </row>
    <row r="8" spans="1:10" x14ac:dyDescent="0.25">
      <c r="A8">
        <v>0.31129000000000001</v>
      </c>
      <c r="B8">
        <v>2836.2590100000002</v>
      </c>
      <c r="C8" s="7">
        <f t="shared" si="0"/>
        <v>41.743620000000192</v>
      </c>
      <c r="D8">
        <f t="shared" si="1"/>
        <v>107.20777941900607</v>
      </c>
      <c r="E8">
        <f t="shared" si="2"/>
        <v>3.7799008849691076E-2</v>
      </c>
      <c r="F8" s="23">
        <f t="shared" si="3"/>
        <v>0.16051690140783323</v>
      </c>
      <c r="H8">
        <f t="shared" si="4"/>
        <v>-3.2754723976080125</v>
      </c>
      <c r="I8">
        <f t="shared" si="5"/>
        <v>-1.829356037234517</v>
      </c>
      <c r="J8">
        <f t="shared" si="6"/>
        <v>18.893909799711896</v>
      </c>
    </row>
    <row r="9" spans="1:10" x14ac:dyDescent="0.25">
      <c r="A9">
        <v>0.36324000000000001</v>
      </c>
      <c r="B9">
        <v>2841.5652300000002</v>
      </c>
      <c r="C9" s="7">
        <f t="shared" si="0"/>
        <v>47.049840000000131</v>
      </c>
      <c r="D9">
        <f t="shared" si="1"/>
        <v>99.854835589938261</v>
      </c>
      <c r="E9">
        <f t="shared" si="2"/>
        <v>3.5140785977993631E-2</v>
      </c>
      <c r="F9" s="23">
        <f t="shared" si="3"/>
        <v>0.15992137496428613</v>
      </c>
      <c r="H9">
        <f t="shared" si="4"/>
        <v>-3.3483928294274046</v>
      </c>
      <c r="I9">
        <f t="shared" si="5"/>
        <v>-1.8330729910012524</v>
      </c>
      <c r="J9">
        <f t="shared" si="6"/>
        <v>18.890192845945158</v>
      </c>
    </row>
    <row r="10" spans="1:10" x14ac:dyDescent="0.25">
      <c r="A10">
        <v>0.41469</v>
      </c>
      <c r="B10">
        <v>2846.5839999999998</v>
      </c>
      <c r="C10" s="7">
        <f t="shared" si="0"/>
        <v>52.068609999999808</v>
      </c>
      <c r="D10">
        <f t="shared" si="1"/>
        <v>95.324001924002459</v>
      </c>
      <c r="E10">
        <f t="shared" si="2"/>
        <v>3.3487155806398994E-2</v>
      </c>
      <c r="F10" s="23">
        <f t="shared" si="3"/>
        <v>0.15936115404797641</v>
      </c>
      <c r="H10">
        <f t="shared" si="4"/>
        <v>-3.3965933224352582</v>
      </c>
      <c r="I10">
        <f t="shared" si="5"/>
        <v>-1.83658224340515</v>
      </c>
      <c r="J10">
        <f t="shared" si="6"/>
        <v>18.88668359354126</v>
      </c>
    </row>
    <row r="11" spans="1:10" x14ac:dyDescent="0.25">
      <c r="A11">
        <v>0.46718999999999999</v>
      </c>
      <c r="B11">
        <v>2851.4741600000002</v>
      </c>
      <c r="C11" s="7">
        <f t="shared" si="0"/>
        <v>56.958770000000186</v>
      </c>
      <c r="D11">
        <f t="shared" si="1"/>
        <v>91.833991714037438</v>
      </c>
      <c r="E11">
        <f t="shared" si="2"/>
        <v>3.2205794813878807E-2</v>
      </c>
      <c r="F11" s="23">
        <f t="shared" si="3"/>
        <v>0.15881811606763266</v>
      </c>
      <c r="H11">
        <f t="shared" si="4"/>
        <v>-3.4356088794592639</v>
      </c>
      <c r="I11">
        <f t="shared" si="5"/>
        <v>-1.8399956556454153</v>
      </c>
      <c r="J11">
        <f t="shared" si="6"/>
        <v>18.883270181300997</v>
      </c>
    </row>
    <row r="12" spans="1:10" x14ac:dyDescent="0.25">
      <c r="A12">
        <v>0.51848000000000005</v>
      </c>
      <c r="B12">
        <v>2856.1154499999998</v>
      </c>
      <c r="C12" s="7">
        <f t="shared" si="0"/>
        <v>61.600059999999758</v>
      </c>
      <c r="D12">
        <f t="shared" si="1"/>
        <v>99.158246805110693</v>
      </c>
      <c r="E12">
        <f t="shared" si="2"/>
        <v>3.4717870667696819E-2</v>
      </c>
      <c r="F12" s="23">
        <f t="shared" si="3"/>
        <v>0.15830527771323541</v>
      </c>
      <c r="H12">
        <f t="shared" si="4"/>
        <v>-3.360500719766037</v>
      </c>
      <c r="I12">
        <f t="shared" si="5"/>
        <v>-1.8432299727063011</v>
      </c>
      <c r="J12">
        <f t="shared" si="6"/>
        <v>18.88003586424011</v>
      </c>
    </row>
    <row r="13" spans="1:10" x14ac:dyDescent="0.25">
      <c r="A13">
        <v>0.56735000000000002</v>
      </c>
      <c r="B13">
        <v>2861.4058500000001</v>
      </c>
      <c r="C13" s="7">
        <f t="shared" si="0"/>
        <v>66.890460000000076</v>
      </c>
      <c r="D13">
        <f t="shared" si="1"/>
        <v>107.19412859210253</v>
      </c>
      <c r="E13">
        <f t="shared" si="2"/>
        <v>3.746204984941319E-2</v>
      </c>
      <c r="F13" s="23">
        <f t="shared" si="3"/>
        <v>0.15772373972527431</v>
      </c>
      <c r="H13">
        <f t="shared" si="4"/>
        <v>-3.2844268624432287</v>
      </c>
      <c r="I13">
        <f t="shared" si="5"/>
        <v>-1.8469102590867204</v>
      </c>
      <c r="J13">
        <f t="shared" si="6"/>
        <v>18.876355577859691</v>
      </c>
    </row>
    <row r="14" spans="1:10" x14ac:dyDescent="0.25">
      <c r="A14">
        <v>0.61521999999999999</v>
      </c>
      <c r="B14">
        <v>2866.4854099999998</v>
      </c>
      <c r="C14" s="7">
        <f t="shared" si="0"/>
        <v>71.970019999999749</v>
      </c>
      <c r="D14">
        <f t="shared" si="1"/>
        <v>99.943421052630541</v>
      </c>
      <c r="E14">
        <f t="shared" si="2"/>
        <v>3.4866188644801281E-2</v>
      </c>
      <c r="F14" s="23">
        <f t="shared" si="3"/>
        <v>0.15716838817533835</v>
      </c>
      <c r="H14">
        <f t="shared" si="4"/>
        <v>-3.3562377261095464</v>
      </c>
      <c r="I14">
        <f t="shared" si="5"/>
        <v>-1.8504375122411445</v>
      </c>
      <c r="J14">
        <f t="shared" si="6"/>
        <v>18.872828324705267</v>
      </c>
    </row>
    <row r="15" spans="1:10" x14ac:dyDescent="0.25">
      <c r="A15">
        <v>0.66615000000000002</v>
      </c>
      <c r="B15">
        <v>2871.28026</v>
      </c>
      <c r="C15" s="7">
        <f t="shared" si="0"/>
        <v>76.764869999999974</v>
      </c>
      <c r="D15">
        <f t="shared" si="1"/>
        <v>95.650527811613117</v>
      </c>
      <c r="E15">
        <f t="shared" si="2"/>
        <v>3.3312849722169968E-2</v>
      </c>
      <c r="F15" s="23">
        <f t="shared" si="3"/>
        <v>0.15664685093044317</v>
      </c>
      <c r="H15">
        <f t="shared" si="4"/>
        <v>-3.4018120788846891</v>
      </c>
      <c r="I15">
        <f t="shared" si="5"/>
        <v>-1.8537613643685482</v>
      </c>
      <c r="J15">
        <f t="shared" si="6"/>
        <v>18.869504472577862</v>
      </c>
    </row>
    <row r="16" spans="1:10" x14ac:dyDescent="0.25">
      <c r="A16">
        <v>0.71374000000000004</v>
      </c>
      <c r="B16">
        <v>2875.9088999999999</v>
      </c>
      <c r="C16" s="7">
        <f t="shared" si="0"/>
        <v>81.393509999999878</v>
      </c>
      <c r="D16">
        <f t="shared" si="1"/>
        <v>94.227810037327259</v>
      </c>
      <c r="E16">
        <f t="shared" si="2"/>
        <v>3.2764532297016521E-2</v>
      </c>
      <c r="F16" s="23">
        <f t="shared" si="3"/>
        <v>0.1561458510627752</v>
      </c>
      <c r="H16">
        <f t="shared" si="4"/>
        <v>-3.4184086810617624</v>
      </c>
      <c r="I16">
        <f t="shared" si="5"/>
        <v>-1.8569647658092123</v>
      </c>
      <c r="J16">
        <f t="shared" si="6"/>
        <v>18.866301071137197</v>
      </c>
    </row>
    <row r="17" spans="1:10" x14ac:dyDescent="0.25">
      <c r="A17">
        <v>0.76258999999999999</v>
      </c>
      <c r="B17">
        <v>2880.3675899999998</v>
      </c>
      <c r="C17" s="7">
        <f t="shared" si="0"/>
        <v>85.852199999999812</v>
      </c>
      <c r="D17">
        <f t="shared" si="1"/>
        <v>90.600496021493598</v>
      </c>
      <c r="E17">
        <f t="shared" si="2"/>
        <v>3.145449085597217E-2</v>
      </c>
      <c r="F17" s="23">
        <f t="shared" si="3"/>
        <v>0.15566551575351278</v>
      </c>
      <c r="H17">
        <f t="shared" si="4"/>
        <v>-3.4592135125170822</v>
      </c>
      <c r="I17">
        <f t="shared" si="5"/>
        <v>-1.8600457034550657</v>
      </c>
      <c r="J17">
        <f t="shared" si="6"/>
        <v>18.863220133491346</v>
      </c>
    </row>
    <row r="18" spans="1:10" x14ac:dyDescent="0.25">
      <c r="A18">
        <v>0.81050999999999995</v>
      </c>
      <c r="B18">
        <v>2884.6763099999998</v>
      </c>
      <c r="C18" s="7">
        <f t="shared" si="0"/>
        <v>90.160919999999805</v>
      </c>
      <c r="D18">
        <f t="shared" si="1"/>
        <v>87.642827571930709</v>
      </c>
      <c r="E18">
        <f t="shared" si="2"/>
        <v>3.038220519512316E-2</v>
      </c>
      <c r="F18" s="23">
        <f t="shared" si="3"/>
        <v>0.15520343950393209</v>
      </c>
      <c r="H18">
        <f t="shared" si="4"/>
        <v>-3.4938981973809122</v>
      </c>
      <c r="I18">
        <f t="shared" si="5"/>
        <v>-1.8630185097264467</v>
      </c>
      <c r="J18">
        <f t="shared" si="6"/>
        <v>18.860247327219966</v>
      </c>
    </row>
    <row r="19" spans="1:10" x14ac:dyDescent="0.25">
      <c r="A19">
        <v>0.85921000000000003</v>
      </c>
      <c r="B19">
        <v>2888.8356399999998</v>
      </c>
      <c r="C19" s="7">
        <f t="shared" si="0"/>
        <v>94.32024999999976</v>
      </c>
      <c r="D19">
        <f t="shared" si="1"/>
        <v>83.5003065603957</v>
      </c>
      <c r="E19">
        <f t="shared" si="2"/>
        <v>2.8904485047268287E-2</v>
      </c>
      <c r="F19" s="23">
        <f t="shared" si="3"/>
        <v>0.15475933308538814</v>
      </c>
      <c r="H19">
        <f t="shared" si="4"/>
        <v>-3.5437585039577755</v>
      </c>
      <c r="I19">
        <f t="shared" si="5"/>
        <v>-1.8658840585065632</v>
      </c>
      <c r="J19">
        <f t="shared" si="6"/>
        <v>18.857381778439848</v>
      </c>
    </row>
    <row r="20" spans="1:10" x14ac:dyDescent="0.25">
      <c r="A20">
        <v>0.90837000000000001</v>
      </c>
      <c r="B20">
        <v>2892.8476500000002</v>
      </c>
      <c r="C20" s="7">
        <f t="shared" si="0"/>
        <v>98.332260000000133</v>
      </c>
      <c r="D20">
        <f t="shared" si="1"/>
        <v>80.403535507470949</v>
      </c>
      <c r="E20">
        <f t="shared" si="2"/>
        <v>2.7793905948510955E-2</v>
      </c>
      <c r="F20" s="23">
        <f t="shared" si="3"/>
        <v>0.15433276020899098</v>
      </c>
      <c r="H20">
        <f t="shared" si="4"/>
        <v>-3.5829384928008934</v>
      </c>
      <c r="I20">
        <f t="shared" si="5"/>
        <v>-1.8686442271195625</v>
      </c>
      <c r="J20">
        <f t="shared" si="6"/>
        <v>18.85462160982685</v>
      </c>
    </row>
    <row r="21" spans="1:10" x14ac:dyDescent="0.25">
      <c r="A21">
        <v>0.95764000000000005</v>
      </c>
      <c r="B21">
        <v>2896.7497600000002</v>
      </c>
      <c r="C21" s="7">
        <f t="shared" si="0"/>
        <v>102.23437000000013</v>
      </c>
      <c r="D21">
        <f t="shared" si="1"/>
        <v>77.882680433238718</v>
      </c>
      <c r="E21">
        <f t="shared" si="2"/>
        <v>2.688623004606332E-2</v>
      </c>
      <c r="F21" s="23">
        <f t="shared" si="3"/>
        <v>0.15391956198988682</v>
      </c>
      <c r="H21">
        <f t="shared" si="4"/>
        <v>-3.6161410176352971</v>
      </c>
      <c r="I21">
        <f t="shared" si="5"/>
        <v>-1.8713251377685893</v>
      </c>
      <c r="J21">
        <f t="shared" si="6"/>
        <v>18.85194069917782</v>
      </c>
    </row>
    <row r="22" spans="1:10" x14ac:dyDescent="0.25">
      <c r="A22">
        <v>1.0071600000000001</v>
      </c>
      <c r="B22">
        <v>2900.5416799999998</v>
      </c>
      <c r="C22" s="7">
        <f t="shared" si="0"/>
        <v>106.02628999999979</v>
      </c>
      <c r="D22">
        <f t="shared" si="1"/>
        <v>75.008638874937674</v>
      </c>
      <c r="E22">
        <f t="shared" si="2"/>
        <v>2.5860217555962746E-2</v>
      </c>
      <c r="F22" s="23">
        <f t="shared" si="3"/>
        <v>0.15351961963697891</v>
      </c>
      <c r="H22">
        <f t="shared" si="4"/>
        <v>-3.6550494928368935</v>
      </c>
      <c r="I22">
        <f t="shared" si="5"/>
        <v>-1.8739269048979368</v>
      </c>
      <c r="J22">
        <f t="shared" si="6"/>
        <v>18.849338932048475</v>
      </c>
    </row>
    <row r="23" spans="1:10" x14ac:dyDescent="0.25">
      <c r="A23">
        <v>1.0571900000000001</v>
      </c>
      <c r="B23">
        <v>2904.2168700000002</v>
      </c>
      <c r="C23" s="7">
        <f t="shared" si="0"/>
        <v>109.70148000000017</v>
      </c>
      <c r="D23">
        <f t="shared" si="1"/>
        <v>69.827582920323891</v>
      </c>
      <c r="E23">
        <f t="shared" si="2"/>
        <v>2.4043515359210722E-2</v>
      </c>
      <c r="F23" s="23">
        <f t="shared" si="3"/>
        <v>0.15313347479068773</v>
      </c>
      <c r="H23">
        <f t="shared" si="4"/>
        <v>-3.7278899504211611</v>
      </c>
      <c r="I23">
        <f t="shared" si="5"/>
        <v>-1.8764453536428169</v>
      </c>
      <c r="J23">
        <f t="shared" si="6"/>
        <v>18.846820483303595</v>
      </c>
    </row>
    <row r="24" spans="1:10" x14ac:dyDescent="0.25">
      <c r="A24">
        <v>1.11208</v>
      </c>
      <c r="B24">
        <v>2907.8679900000002</v>
      </c>
      <c r="C24" s="7">
        <f t="shared" si="0"/>
        <v>113.35260000000017</v>
      </c>
      <c r="D24">
        <f t="shared" si="1"/>
        <v>68.163346613543979</v>
      </c>
      <c r="E24">
        <f t="shared" si="2"/>
        <v>2.3441004491247204E-2</v>
      </c>
      <c r="F24" s="23">
        <f t="shared" si="3"/>
        <v>0.15275129976203883</v>
      </c>
      <c r="H24">
        <f t="shared" si="4"/>
        <v>-3.7532684614693692</v>
      </c>
      <c r="I24">
        <f t="shared" si="5"/>
        <v>-1.8789441718861837</v>
      </c>
      <c r="J24">
        <f t="shared" si="6"/>
        <v>18.844321665060228</v>
      </c>
    </row>
    <row r="25" spans="1:10" x14ac:dyDescent="0.25">
      <c r="A25">
        <v>1.1626099999999999</v>
      </c>
      <c r="B25">
        <v>2911.40265</v>
      </c>
      <c r="C25" s="7">
        <f t="shared" si="0"/>
        <v>116.88725999999997</v>
      </c>
      <c r="D25">
        <f t="shared" si="1"/>
        <v>69.093483858186829</v>
      </c>
      <c r="E25">
        <f t="shared" si="2"/>
        <v>2.3732026162092981E-2</v>
      </c>
      <c r="F25" s="23">
        <f t="shared" si="3"/>
        <v>0.15238267634751329</v>
      </c>
      <c r="H25">
        <f t="shared" si="4"/>
        <v>-3.7409298281890369</v>
      </c>
      <c r="I25">
        <f t="shared" si="5"/>
        <v>-1.8813603144511837</v>
      </c>
      <c r="J25">
        <f t="shared" si="6"/>
        <v>18.841905522495228</v>
      </c>
    </row>
    <row r="26" spans="1:10" x14ac:dyDescent="0.25">
      <c r="A26">
        <v>1.21306</v>
      </c>
      <c r="B26">
        <v>2914.8450499999999</v>
      </c>
      <c r="C26" s="7">
        <f t="shared" si="0"/>
        <v>120.32965999999988</v>
      </c>
      <c r="D26">
        <f t="shared" si="1"/>
        <v>63.691315322052439</v>
      </c>
      <c r="E26">
        <f t="shared" si="2"/>
        <v>2.1850669325305109E-2</v>
      </c>
      <c r="F26" s="23">
        <f t="shared" si="3"/>
        <v>0.15202495565451754</v>
      </c>
      <c r="H26">
        <f t="shared" si="4"/>
        <v>-3.8235237251726346</v>
      </c>
      <c r="I26">
        <f t="shared" si="5"/>
        <v>-1.8837105896746245</v>
      </c>
      <c r="J26">
        <f t="shared" si="6"/>
        <v>18.839555247271786</v>
      </c>
    </row>
    <row r="27" spans="1:10" x14ac:dyDescent="0.25">
      <c r="A27">
        <v>1.2695799999999999</v>
      </c>
      <c r="B27">
        <v>2918.2157099999999</v>
      </c>
      <c r="C27" s="7">
        <f t="shared" si="0"/>
        <v>123.70031999999992</v>
      </c>
      <c r="D27">
        <f t="shared" si="1"/>
        <v>61.972516831136694</v>
      </c>
      <c r="E27">
        <f t="shared" si="2"/>
        <v>2.123644137024288E-2</v>
      </c>
      <c r="F27" s="23">
        <f t="shared" si="3"/>
        <v>0.15167590905141332</v>
      </c>
      <c r="H27">
        <f t="shared" si="4"/>
        <v>-3.8520366404193007</v>
      </c>
      <c r="I27">
        <f t="shared" si="5"/>
        <v>-1.8860092117554621</v>
      </c>
      <c r="J27">
        <f t="shared" si="6"/>
        <v>18.83725662519095</v>
      </c>
    </row>
    <row r="28" spans="1:10" x14ac:dyDescent="0.25">
      <c r="A28">
        <v>1.3214900000000001</v>
      </c>
      <c r="B28">
        <v>2921.5647300000001</v>
      </c>
      <c r="C28" s="7">
        <f t="shared" si="0"/>
        <v>127.04934000000003</v>
      </c>
      <c r="D28">
        <f t="shared" si="1"/>
        <v>64.565358832810375</v>
      </c>
      <c r="E28">
        <f t="shared" si="2"/>
        <v>2.2099581833605435E-2</v>
      </c>
      <c r="F28" s="23">
        <f t="shared" si="3"/>
        <v>0.15133029257917124</v>
      </c>
      <c r="H28">
        <f t="shared" si="4"/>
        <v>-3.8121965921937599</v>
      </c>
      <c r="I28">
        <f t="shared" si="5"/>
        <v>-1.8882904628999442</v>
      </c>
      <c r="J28">
        <f t="shared" si="6"/>
        <v>18.834975374046468</v>
      </c>
    </row>
    <row r="29" spans="1:10" x14ac:dyDescent="0.25">
      <c r="A29">
        <v>1.3710199999999999</v>
      </c>
      <c r="B29">
        <v>2924.7652200000002</v>
      </c>
      <c r="C29" s="7">
        <f t="shared" si="0"/>
        <v>130.2498300000002</v>
      </c>
      <c r="D29">
        <f t="shared" si="1"/>
        <v>60.853733938748206</v>
      </c>
      <c r="E29">
        <f t="shared" si="2"/>
        <v>2.0806365421272413E-2</v>
      </c>
      <c r="F29" s="23">
        <f t="shared" si="3"/>
        <v>0.15100110700973637</v>
      </c>
      <c r="H29">
        <f t="shared" si="4"/>
        <v>-3.8724963092235876</v>
      </c>
      <c r="I29">
        <f t="shared" si="5"/>
        <v>-1.8904681110037787</v>
      </c>
      <c r="J29">
        <f t="shared" si="6"/>
        <v>18.832797725942633</v>
      </c>
    </row>
    <row r="30" spans="1:10" x14ac:dyDescent="0.25">
      <c r="A30">
        <v>1.425</v>
      </c>
      <c r="B30">
        <v>2927.8636999999999</v>
      </c>
      <c r="C30" s="7">
        <f t="shared" si="0"/>
        <v>133.34830999999986</v>
      </c>
      <c r="D30">
        <f t="shared" si="1"/>
        <v>58.405776379751671</v>
      </c>
      <c r="E30">
        <f t="shared" si="2"/>
        <v>1.9948256600794523E-2</v>
      </c>
      <c r="F30" s="23">
        <f t="shared" si="3"/>
        <v>0.15068343589653005</v>
      </c>
      <c r="H30">
        <f t="shared" si="4"/>
        <v>-3.9146135278962082</v>
      </c>
      <c r="I30">
        <f t="shared" si="5"/>
        <v>-1.8925740938132147</v>
      </c>
      <c r="J30">
        <f t="shared" si="6"/>
        <v>18.830691743133197</v>
      </c>
    </row>
    <row r="31" spans="1:10" x14ac:dyDescent="0.25">
      <c r="A31">
        <v>1.47593</v>
      </c>
      <c r="B31">
        <v>2930.89257</v>
      </c>
      <c r="C31" s="7">
        <f t="shared" si="0"/>
        <v>136.37717999999995</v>
      </c>
      <c r="D31">
        <f t="shared" si="1"/>
        <v>57.273565869128909</v>
      </c>
      <c r="E31">
        <f t="shared" si="2"/>
        <v>1.9541339199999713E-2</v>
      </c>
      <c r="F31" s="23">
        <f t="shared" si="3"/>
        <v>0.15037386948862874</v>
      </c>
      <c r="H31">
        <f t="shared" si="4"/>
        <v>-3.9352230983803009</v>
      </c>
      <c r="I31">
        <f t="shared" si="5"/>
        <v>-1.89463062266316</v>
      </c>
      <c r="J31">
        <f t="shared" si="6"/>
        <v>18.828635214283253</v>
      </c>
    </row>
    <row r="32" spans="1:10" x14ac:dyDescent="0.25">
      <c r="A32">
        <v>1.5290699999999999</v>
      </c>
      <c r="B32">
        <v>2933.8241600000001</v>
      </c>
      <c r="C32" s="7">
        <f t="shared" si="0"/>
        <v>139.3087700000001</v>
      </c>
      <c r="D32">
        <f t="shared" si="1"/>
        <v>57.033398628793442</v>
      </c>
      <c r="E32">
        <f t="shared" si="2"/>
        <v>1.9439951243974161E-2</v>
      </c>
      <c r="F32" s="23">
        <f t="shared" si="3"/>
        <v>0.15007515322446002</v>
      </c>
      <c r="H32">
        <f t="shared" si="4"/>
        <v>-3.9404249879790099</v>
      </c>
      <c r="I32">
        <f t="shared" si="5"/>
        <v>-1.8966190888588443</v>
      </c>
      <c r="J32">
        <f t="shared" si="6"/>
        <v>18.826646748087565</v>
      </c>
    </row>
    <row r="33" spans="1:10" x14ac:dyDescent="0.25">
      <c r="A33">
        <v>1.57803</v>
      </c>
      <c r="B33">
        <v>2936.7156799999998</v>
      </c>
      <c r="C33" s="7">
        <f t="shared" si="0"/>
        <v>142.20028999999977</v>
      </c>
      <c r="D33">
        <f t="shared" si="1"/>
        <v>55.53207510267633</v>
      </c>
      <c r="E33">
        <f t="shared" si="2"/>
        <v>1.8909585112671285E-2</v>
      </c>
      <c r="F33" s="23">
        <f t="shared" si="3"/>
        <v>0.14978139100777021</v>
      </c>
      <c r="H33">
        <f t="shared" si="4"/>
        <v>-3.9680863366544528</v>
      </c>
      <c r="I33">
        <f t="shared" si="5"/>
        <v>-1.8985784411979627</v>
      </c>
      <c r="J33">
        <f t="shared" si="6"/>
        <v>18.824687395748448</v>
      </c>
    </row>
    <row r="34" spans="1:10" x14ac:dyDescent="0.25">
      <c r="A34">
        <v>1.6313299999999999</v>
      </c>
      <c r="B34">
        <v>2939.5028699999998</v>
      </c>
      <c r="C34" s="7">
        <f t="shared" si="0"/>
        <v>144.98747999999978</v>
      </c>
      <c r="D34">
        <f t="shared" si="1"/>
        <v>51.506871234941762</v>
      </c>
      <c r="E34">
        <f t="shared" si="2"/>
        <v>1.7522306836509998E-2</v>
      </c>
      <c r="F34" s="23">
        <f t="shared" si="3"/>
        <v>0.14949904379214907</v>
      </c>
      <c r="H34">
        <f t="shared" si="4"/>
        <v>-4.0442805333908902</v>
      </c>
      <c r="I34">
        <f t="shared" si="5"/>
        <v>-1.9004652822109873</v>
      </c>
      <c r="J34">
        <f t="shared" si="6"/>
        <v>18.822800554735423</v>
      </c>
    </row>
    <row r="35" spans="1:10" x14ac:dyDescent="0.25">
      <c r="A35">
        <v>1.6842699999999999</v>
      </c>
      <c r="B35">
        <v>2942.18777</v>
      </c>
      <c r="C35" s="7">
        <f t="shared" si="0"/>
        <v>147.67237999999998</v>
      </c>
      <c r="D35">
        <f t="shared" si="1"/>
        <v>51.296702249334317</v>
      </c>
      <c r="E35">
        <f t="shared" si="2"/>
        <v>1.7434883922902825E-2</v>
      </c>
      <c r="F35" s="23">
        <f t="shared" si="3"/>
        <v>0.14922781301441568</v>
      </c>
      <c r="H35">
        <f t="shared" si="4"/>
        <v>-4.0492822565822877</v>
      </c>
      <c r="I35">
        <f t="shared" si="5"/>
        <v>-1.9022811942797291</v>
      </c>
      <c r="J35">
        <f t="shared" si="6"/>
        <v>18.820984642666684</v>
      </c>
    </row>
    <row r="36" spans="1:10" x14ac:dyDescent="0.25">
      <c r="A36">
        <v>1.7362500000000001</v>
      </c>
      <c r="B36">
        <v>2944.88492</v>
      </c>
      <c r="C36" s="7">
        <f t="shared" si="0"/>
        <v>150.36952999999994</v>
      </c>
      <c r="D36">
        <f t="shared" si="1"/>
        <v>49.52775453277377</v>
      </c>
      <c r="E36">
        <f t="shared" si="2"/>
        <v>1.681823089126816E-2</v>
      </c>
      <c r="F36" s="23">
        <f t="shared" si="3"/>
        <v>0.14895608724732165</v>
      </c>
      <c r="H36">
        <f t="shared" si="4"/>
        <v>-4.0852918088472521</v>
      </c>
      <c r="I36">
        <f t="shared" si="5"/>
        <v>-1.9041037329350372</v>
      </c>
      <c r="J36">
        <f t="shared" si="6"/>
        <v>18.819162104011372</v>
      </c>
    </row>
    <row r="37" spans="1:10" x14ac:dyDescent="0.25">
      <c r="A37">
        <v>1.79182</v>
      </c>
      <c r="B37">
        <v>2947.5144799999998</v>
      </c>
      <c r="C37" s="7">
        <f t="shared" si="0"/>
        <v>152.9990899999998</v>
      </c>
      <c r="D37">
        <f t="shared" si="1"/>
        <v>48.391157736980311</v>
      </c>
      <c r="E37">
        <f t="shared" si="2"/>
        <v>1.641761493126925E-2</v>
      </c>
      <c r="F37" s="23">
        <f t="shared" si="3"/>
        <v>0.14869188475323822</v>
      </c>
      <c r="H37">
        <f t="shared" si="4"/>
        <v>-4.1094004393895096</v>
      </c>
      <c r="I37">
        <f t="shared" si="5"/>
        <v>-1.9058790016304401</v>
      </c>
      <c r="J37">
        <f t="shared" si="6"/>
        <v>18.817386835315972</v>
      </c>
    </row>
    <row r="38" spans="1:10" x14ac:dyDescent="0.25">
      <c r="A38">
        <v>1.84301</v>
      </c>
      <c r="B38">
        <v>2950.05116</v>
      </c>
      <c r="C38" s="7">
        <f t="shared" si="0"/>
        <v>155.53576999999996</v>
      </c>
      <c r="D38">
        <f t="shared" si="1"/>
        <v>49.147782770073206</v>
      </c>
      <c r="E38">
        <f t="shared" si="2"/>
        <v>1.6659976422264217E-2</v>
      </c>
      <c r="F38" s="23">
        <f t="shared" si="3"/>
        <v>0.14843767984905079</v>
      </c>
      <c r="H38">
        <f t="shared" si="4"/>
        <v>-4.0947460574746808</v>
      </c>
      <c r="I38">
        <f t="shared" si="5"/>
        <v>-1.9075900731392528</v>
      </c>
      <c r="J38">
        <f t="shared" si="6"/>
        <v>18.815675763807157</v>
      </c>
    </row>
    <row r="39" spans="1:10" x14ac:dyDescent="0.25">
      <c r="A39">
        <v>1.8942000000000001</v>
      </c>
      <c r="B39">
        <v>2952.5462299999999</v>
      </c>
      <c r="C39" s="7">
        <f t="shared" si="0"/>
        <v>158.0308399999999</v>
      </c>
      <c r="D39">
        <f t="shared" si="1"/>
        <v>48.772112178856716</v>
      </c>
      <c r="E39">
        <f t="shared" si="2"/>
        <v>1.6518661649831887E-2</v>
      </c>
      <c r="F39" s="23">
        <f t="shared" si="3"/>
        <v>0.14818828016130231</v>
      </c>
      <c r="H39">
        <f t="shared" si="4"/>
        <v>-4.1032645281038054</v>
      </c>
      <c r="I39">
        <f t="shared" si="5"/>
        <v>-1.909271650480014</v>
      </c>
      <c r="J39">
        <f t="shared" si="6"/>
        <v>18.813994186466395</v>
      </c>
    </row>
    <row r="40" spans="1:10" x14ac:dyDescent="0.25">
      <c r="A40">
        <v>1.94499</v>
      </c>
      <c r="B40">
        <v>2955.0249399999998</v>
      </c>
      <c r="C40" s="7">
        <f t="shared" si="0"/>
        <v>160.50954999999976</v>
      </c>
      <c r="D40">
        <f t="shared" si="1"/>
        <v>48.439084541776232</v>
      </c>
      <c r="E40">
        <f t="shared" si="2"/>
        <v>1.6392106843530138E-2</v>
      </c>
      <c r="F40" s="23">
        <f t="shared" si="3"/>
        <v>0.14794113763844208</v>
      </c>
      <c r="H40">
        <f t="shared" si="4"/>
        <v>-4.1109553500378553</v>
      </c>
      <c r="I40">
        <f t="shared" si="5"/>
        <v>-1.9109408029882398</v>
      </c>
      <c r="J40">
        <f t="shared" si="6"/>
        <v>18.812325033958171</v>
      </c>
    </row>
    <row r="41" spans="1:10" x14ac:dyDescent="0.25">
      <c r="A41">
        <v>1.9955700000000001</v>
      </c>
      <c r="B41">
        <v>2957.4564999999998</v>
      </c>
      <c r="C41" s="7">
        <f t="shared" si="0"/>
        <v>162.94110999999975</v>
      </c>
      <c r="D41">
        <f t="shared" si="1"/>
        <v>47.868428957644973</v>
      </c>
      <c r="E41">
        <f t="shared" si="2"/>
        <v>1.6185674736938643E-2</v>
      </c>
      <c r="F41" s="23">
        <f t="shared" si="3"/>
        <v>0.1476992965093665</v>
      </c>
      <c r="H41">
        <f t="shared" si="4"/>
        <v>-4.1236287034436288</v>
      </c>
      <c r="I41">
        <f t="shared" si="5"/>
        <v>-1.9125768524259055</v>
      </c>
      <c r="J41">
        <f t="shared" si="6"/>
        <v>18.810688984520507</v>
      </c>
    </row>
    <row r="42" spans="1:10" x14ac:dyDescent="0.25">
      <c r="A42">
        <v>2.0448599999999999</v>
      </c>
      <c r="B42">
        <v>2959.8055599999998</v>
      </c>
      <c r="C42" s="7">
        <f t="shared" si="0"/>
        <v>165.29016999999976</v>
      </c>
      <c r="D42">
        <f t="shared" si="1"/>
        <v>47.708903757081089</v>
      </c>
      <c r="E42">
        <f t="shared" si="2"/>
        <v>1.6118931730461743E-2</v>
      </c>
      <c r="F42" s="23">
        <f t="shared" si="3"/>
        <v>0.1474662235066303</v>
      </c>
      <c r="H42">
        <f t="shared" si="4"/>
        <v>-4.1277608139220687</v>
      </c>
      <c r="I42">
        <f t="shared" si="5"/>
        <v>-1.9141561226005908</v>
      </c>
      <c r="J42">
        <f t="shared" si="6"/>
        <v>18.809109714345819</v>
      </c>
    </row>
    <row r="43" spans="1:10" x14ac:dyDescent="0.25">
      <c r="A43">
        <v>2.0927199999999999</v>
      </c>
      <c r="B43">
        <v>2962.0914200000002</v>
      </c>
      <c r="C43" s="7">
        <f t="shared" si="0"/>
        <v>167.57603000000017</v>
      </c>
      <c r="D43">
        <f t="shared" si="1"/>
        <v>47.512817862312936</v>
      </c>
      <c r="E43">
        <f t="shared" si="2"/>
        <v>1.6040294212902092E-2</v>
      </c>
      <c r="F43" s="23">
        <f t="shared" si="3"/>
        <v>0.14723995041831009</v>
      </c>
      <c r="H43">
        <f t="shared" si="4"/>
        <v>-4.1326513342617339</v>
      </c>
      <c r="I43">
        <f t="shared" si="5"/>
        <v>-1.9156917072120003</v>
      </c>
      <c r="J43">
        <f t="shared" si="6"/>
        <v>18.807574129734412</v>
      </c>
    </row>
    <row r="44" spans="1:10" x14ac:dyDescent="0.25">
      <c r="A44">
        <v>2.1415999999999999</v>
      </c>
      <c r="B44">
        <v>2964.4019499999999</v>
      </c>
      <c r="C44" s="7">
        <f t="shared" si="0"/>
        <v>169.88655999999992</v>
      </c>
      <c r="D44">
        <f t="shared" si="1"/>
        <v>46.72412029459597</v>
      </c>
      <c r="E44">
        <f t="shared" si="2"/>
        <v>1.5761735784378353E-2</v>
      </c>
      <c r="F44" s="23">
        <f t="shared" si="3"/>
        <v>0.14701176413913575</v>
      </c>
      <c r="H44">
        <f t="shared" si="4"/>
        <v>-4.150170062014527</v>
      </c>
      <c r="I44">
        <f t="shared" si="5"/>
        <v>-1.9172426672480969</v>
      </c>
      <c r="J44">
        <f t="shared" si="6"/>
        <v>18.806023169698314</v>
      </c>
    </row>
    <row r="45" spans="1:10" x14ac:dyDescent="0.25">
      <c r="A45">
        <v>2.19048</v>
      </c>
      <c r="B45">
        <v>2966.6591699999999</v>
      </c>
      <c r="C45" s="7">
        <f t="shared" si="0"/>
        <v>172.14377999999988</v>
      </c>
      <c r="D45">
        <f t="shared" si="1"/>
        <v>45.265370201561254</v>
      </c>
      <c r="E45">
        <f t="shared" si="2"/>
        <v>1.525802851210618E-2</v>
      </c>
      <c r="F45" s="23">
        <f t="shared" si="3"/>
        <v>0.14678935457095127</v>
      </c>
      <c r="H45">
        <f t="shared" si="4"/>
        <v>-4.1826494546498223</v>
      </c>
      <c r="I45">
        <f t="shared" si="5"/>
        <v>-1.9187566819778274</v>
      </c>
      <c r="J45">
        <f t="shared" si="6"/>
        <v>18.804509154968585</v>
      </c>
    </row>
    <row r="46" spans="1:10" x14ac:dyDescent="0.25">
      <c r="A46">
        <v>2.2403300000000002</v>
      </c>
      <c r="B46">
        <v>2968.8710000000001</v>
      </c>
      <c r="C46" s="7">
        <f t="shared" si="0"/>
        <v>174.35561000000007</v>
      </c>
      <c r="D46">
        <f t="shared" si="1"/>
        <v>45.003581295406669</v>
      </c>
      <c r="E46">
        <f t="shared" si="2"/>
        <v>1.5158483240062188E-2</v>
      </c>
      <c r="F46" s="23">
        <f t="shared" si="3"/>
        <v>0.1465719066315169</v>
      </c>
      <c r="H46">
        <f t="shared" si="4"/>
        <v>-4.1891949539010831</v>
      </c>
      <c r="I46">
        <f t="shared" si="5"/>
        <v>-1.9202391406935182</v>
      </c>
      <c r="J46">
        <f t="shared" si="6"/>
        <v>18.803026696252893</v>
      </c>
    </row>
    <row r="47" spans="1:10" x14ac:dyDescent="0.25">
      <c r="A47">
        <v>2.2882099999999999</v>
      </c>
      <c r="B47">
        <v>2971.05737</v>
      </c>
      <c r="C47" s="7">
        <f t="shared" si="0"/>
        <v>176.54197999999997</v>
      </c>
      <c r="D47">
        <f t="shared" si="1"/>
        <v>45.274255874671475</v>
      </c>
      <c r="E47">
        <f t="shared" si="2"/>
        <v>1.5238432058506996E-2</v>
      </c>
      <c r="F47" s="23">
        <f t="shared" si="3"/>
        <v>0.14635743622455255</v>
      </c>
      <c r="H47">
        <f t="shared" si="4"/>
        <v>-4.1839346173165524</v>
      </c>
      <c r="I47">
        <f t="shared" si="5"/>
        <v>-1.9217034558979693</v>
      </c>
      <c r="J47">
        <f t="shared" si="6"/>
        <v>18.801562381048441</v>
      </c>
    </row>
    <row r="48" spans="1:10" x14ac:dyDescent="0.25">
      <c r="A48">
        <v>2.3360799999999999</v>
      </c>
      <c r="B48">
        <v>2973.2060099999999</v>
      </c>
      <c r="C48" s="7">
        <f t="shared" si="0"/>
        <v>178.69061999999985</v>
      </c>
      <c r="D48">
        <f t="shared" si="1"/>
        <v>44.201648237011014</v>
      </c>
      <c r="E48">
        <f t="shared" si="2"/>
        <v>1.486666180827847E-2</v>
      </c>
      <c r="F48" s="23">
        <f t="shared" si="3"/>
        <v>0.14614712521065934</v>
      </c>
      <c r="H48">
        <f t="shared" si="4"/>
        <v>-4.208634035421694</v>
      </c>
      <c r="I48">
        <f t="shared" si="5"/>
        <v>-1.9231414577472545</v>
      </c>
      <c r="J48">
        <f t="shared" si="6"/>
        <v>18.800124379199158</v>
      </c>
    </row>
    <row r="49" spans="1:10" x14ac:dyDescent="0.25">
      <c r="A49">
        <v>2.3840699999999999</v>
      </c>
      <c r="B49">
        <v>2975.2945399999999</v>
      </c>
      <c r="C49" s="7">
        <f t="shared" si="0"/>
        <v>180.77914999999985</v>
      </c>
      <c r="D49">
        <f t="shared" si="1"/>
        <v>43.100434422840976</v>
      </c>
      <c r="E49">
        <f t="shared" si="2"/>
        <v>1.4486106784856661E-2</v>
      </c>
      <c r="F49" s="23">
        <f t="shared" si="3"/>
        <v>0.14594313199716069</v>
      </c>
      <c r="H49">
        <f t="shared" si="4"/>
        <v>-4.2345652416459023</v>
      </c>
      <c r="I49">
        <f t="shared" si="5"/>
        <v>-1.9245382400200675</v>
      </c>
      <c r="J49">
        <f t="shared" si="6"/>
        <v>18.798727596926344</v>
      </c>
    </row>
    <row r="50" spans="1:10" x14ac:dyDescent="0.25">
      <c r="A50">
        <v>2.43276</v>
      </c>
      <c r="B50">
        <v>2977.3729600000001</v>
      </c>
      <c r="C50" s="7">
        <f t="shared" si="0"/>
        <v>182.85757000000012</v>
      </c>
      <c r="D50">
        <f t="shared" si="1"/>
        <v>41.03699662765289</v>
      </c>
      <c r="E50">
        <f t="shared" si="2"/>
        <v>1.378295469830991E-2</v>
      </c>
      <c r="F50" s="23">
        <f t="shared" si="3"/>
        <v>0.14574054997572475</v>
      </c>
      <c r="H50">
        <f t="shared" si="4"/>
        <v>-4.2843226170553343</v>
      </c>
      <c r="I50">
        <f t="shared" si="5"/>
        <v>-1.9259272930698552</v>
      </c>
      <c r="J50">
        <f t="shared" si="6"/>
        <v>18.797338543876556</v>
      </c>
    </row>
    <row r="51" spans="1:10" x14ac:dyDescent="0.25">
      <c r="A51">
        <v>2.48489</v>
      </c>
      <c r="B51">
        <v>2979.4318899999998</v>
      </c>
      <c r="C51" s="7">
        <f t="shared" si="0"/>
        <v>184.91649999999981</v>
      </c>
      <c r="D51">
        <f t="shared" si="1"/>
        <v>40.623694419572566</v>
      </c>
      <c r="E51">
        <f t="shared" si="2"/>
        <v>1.3634711555555165E-2</v>
      </c>
      <c r="F51" s="23">
        <f t="shared" si="3"/>
        <v>0.14554028323728607</v>
      </c>
      <c r="H51">
        <f t="shared" si="4"/>
        <v>-4.2951364176164413</v>
      </c>
      <c r="I51">
        <f t="shared" si="5"/>
        <v>-1.9273023699520899</v>
      </c>
      <c r="J51">
        <f t="shared" si="6"/>
        <v>18.795963466994323</v>
      </c>
    </row>
    <row r="52" spans="1:10" x14ac:dyDescent="0.25">
      <c r="A52">
        <v>2.53329</v>
      </c>
      <c r="B52">
        <v>2981.4568599999998</v>
      </c>
      <c r="C52" s="7">
        <f t="shared" si="0"/>
        <v>186.94146999999975</v>
      </c>
      <c r="D52">
        <f t="shared" si="1"/>
        <v>41.177605008078302</v>
      </c>
      <c r="E52">
        <f t="shared" si="2"/>
        <v>1.3811236231698587E-2</v>
      </c>
      <c r="F52" s="23">
        <f t="shared" si="3"/>
        <v>0.14534372206555224</v>
      </c>
      <c r="H52">
        <f t="shared" si="4"/>
        <v>-4.2822727984277051</v>
      </c>
      <c r="I52">
        <f t="shared" si="5"/>
        <v>-1.9286538447535122</v>
      </c>
      <c r="J52">
        <f t="shared" si="6"/>
        <v>18.794611992192898</v>
      </c>
    </row>
    <row r="53" spans="1:10" x14ac:dyDescent="0.25">
      <c r="A53">
        <v>2.5839300000000001</v>
      </c>
      <c r="B53">
        <v>2983.5101199999999</v>
      </c>
      <c r="C53" s="7">
        <f t="shared" si="0"/>
        <v>188.99472999999989</v>
      </c>
      <c r="D53">
        <f t="shared" si="1"/>
        <v>39.286463390950388</v>
      </c>
      <c r="E53">
        <f t="shared" si="2"/>
        <v>1.3167866643921552E-2</v>
      </c>
      <c r="F53" s="23">
        <f t="shared" si="3"/>
        <v>0.14514482113087157</v>
      </c>
      <c r="H53">
        <f t="shared" si="4"/>
        <v>-4.3299757623829125</v>
      </c>
      <c r="I53">
        <f t="shared" si="5"/>
        <v>-1.9300232685770866</v>
      </c>
      <c r="J53">
        <f t="shared" si="6"/>
        <v>18.793242568369326</v>
      </c>
    </row>
    <row r="54" spans="1:10" x14ac:dyDescent="0.25">
      <c r="A54">
        <v>2.6362700000000001</v>
      </c>
      <c r="B54">
        <v>2985.5025799999999</v>
      </c>
      <c r="C54" s="7">
        <f t="shared" si="0"/>
        <v>190.98718999999983</v>
      </c>
      <c r="D54">
        <f t="shared" si="1"/>
        <v>39.513366873829234</v>
      </c>
      <c r="E54">
        <f t="shared" si="2"/>
        <v>1.323508046468653E-2</v>
      </c>
      <c r="F54" s="23">
        <f t="shared" si="3"/>
        <v>0.14495220002198225</v>
      </c>
      <c r="H54">
        <f t="shared" si="4"/>
        <v>-4.3248843636323562</v>
      </c>
      <c r="I54">
        <f t="shared" si="5"/>
        <v>-1.9313512459305355</v>
      </c>
      <c r="J54">
        <f t="shared" si="6"/>
        <v>18.791914591015875</v>
      </c>
    </row>
    <row r="55" spans="1:10" x14ac:dyDescent="0.25">
      <c r="A55">
        <v>2.6852999999999998</v>
      </c>
      <c r="B55">
        <v>2987.51559</v>
      </c>
      <c r="C55" s="7">
        <f t="shared" si="0"/>
        <v>193.00019999999995</v>
      </c>
      <c r="D55">
        <f t="shared" si="1"/>
        <v>36.886348972255618</v>
      </c>
      <c r="E55">
        <f t="shared" si="2"/>
        <v>1.2346830622649779E-2</v>
      </c>
      <c r="F55" s="23">
        <f t="shared" si="3"/>
        <v>0.14475798137608137</v>
      </c>
      <c r="H55">
        <f t="shared" si="4"/>
        <v>-4.394355878588156</v>
      </c>
      <c r="I55">
        <f t="shared" si="5"/>
        <v>-1.9326920250088477</v>
      </c>
      <c r="J55">
        <f t="shared" si="6"/>
        <v>18.790573811937563</v>
      </c>
    </row>
    <row r="56" spans="1:10" x14ac:dyDescent="0.25">
      <c r="A56">
        <v>2.7447599999999999</v>
      </c>
      <c r="B56">
        <v>2989.5043799999999</v>
      </c>
      <c r="C56" s="7">
        <f t="shared" si="0"/>
        <v>194.98898999999983</v>
      </c>
      <c r="D56">
        <f t="shared" si="1"/>
        <v>33.69624279941543</v>
      </c>
      <c r="E56">
        <f t="shared" si="2"/>
        <v>1.1271514778451482E-2</v>
      </c>
      <c r="F56" s="23">
        <f t="shared" si="3"/>
        <v>0.14456648259658575</v>
      </c>
      <c r="H56">
        <f t="shared" si="4"/>
        <v>-4.4854765519365376</v>
      </c>
      <c r="I56">
        <f t="shared" si="5"/>
        <v>-1.9340157900636974</v>
      </c>
      <c r="J56">
        <f t="shared" si="6"/>
        <v>18.789250046882714</v>
      </c>
    </row>
    <row r="57" spans="1:10" x14ac:dyDescent="0.25">
      <c r="A57">
        <v>2.8016100000000002</v>
      </c>
      <c r="B57">
        <v>2991.4348</v>
      </c>
      <c r="C57" s="7">
        <f t="shared" si="0"/>
        <v>196.91940999999997</v>
      </c>
      <c r="D57">
        <f t="shared" si="1"/>
        <v>35.009807516041299</v>
      </c>
      <c r="E57">
        <f t="shared" si="2"/>
        <v>1.1703349682246558E-2</v>
      </c>
      <c r="F57" s="23">
        <f t="shared" si="3"/>
        <v>0.14438096741607093</v>
      </c>
      <c r="H57">
        <f t="shared" si="4"/>
        <v>-4.4478801805258614</v>
      </c>
      <c r="I57">
        <f t="shared" si="5"/>
        <v>-1.9352998658082474</v>
      </c>
      <c r="J57">
        <f t="shared" si="6"/>
        <v>18.787965971138163</v>
      </c>
    </row>
    <row r="58" spans="1:10" x14ac:dyDescent="0.25">
      <c r="A58">
        <v>2.8538600000000001</v>
      </c>
      <c r="B58">
        <v>2993.32395</v>
      </c>
      <c r="C58" s="7">
        <f t="shared" si="0"/>
        <v>198.80855999999994</v>
      </c>
      <c r="D58">
        <f t="shared" si="1"/>
        <v>37.471313512975392</v>
      </c>
      <c r="E58">
        <f t="shared" si="2"/>
        <v>1.2518295426385571E-2</v>
      </c>
      <c r="F58" s="23">
        <f t="shared" si="3"/>
        <v>0.14419976383370092</v>
      </c>
      <c r="H58">
        <f t="shared" si="4"/>
        <v>-4.3805640706314426</v>
      </c>
      <c r="I58">
        <f t="shared" si="5"/>
        <v>-1.9365556919016937</v>
      </c>
      <c r="J58">
        <f t="shared" si="6"/>
        <v>18.786710145044719</v>
      </c>
    </row>
    <row r="59" spans="1:10" x14ac:dyDescent="0.25">
      <c r="A59">
        <v>2.90218</v>
      </c>
      <c r="B59">
        <v>2995.2032899999999</v>
      </c>
      <c r="C59" s="7">
        <f t="shared" si="0"/>
        <v>200.6878999999999</v>
      </c>
      <c r="D59">
        <f t="shared" si="1"/>
        <v>38.899938169829454</v>
      </c>
      <c r="E59">
        <f t="shared" si="2"/>
        <v>1.298741167242423E-2</v>
      </c>
      <c r="F59" s="23">
        <f t="shared" si="3"/>
        <v>0.14401983947342925</v>
      </c>
      <c r="H59">
        <f t="shared" si="4"/>
        <v>-4.3437747235482158</v>
      </c>
      <c r="I59">
        <f t="shared" si="5"/>
        <v>-1.9378042147750825</v>
      </c>
      <c r="J59">
        <f t="shared" si="6"/>
        <v>18.785461622171329</v>
      </c>
    </row>
    <row r="60" spans="1:10" x14ac:dyDescent="0.25">
      <c r="A60">
        <v>2.9508999999999999</v>
      </c>
      <c r="B60">
        <v>2997.0988000000002</v>
      </c>
      <c r="C60" s="7">
        <f t="shared" si="0"/>
        <v>202.58341000000019</v>
      </c>
      <c r="D60">
        <f t="shared" si="1"/>
        <v>35.137564645039305</v>
      </c>
      <c r="E60">
        <f t="shared" si="2"/>
        <v>1.1723859301881976E-2</v>
      </c>
      <c r="F60" s="23">
        <f t="shared" si="3"/>
        <v>0.14383870792483153</v>
      </c>
      <c r="H60">
        <f t="shared" si="4"/>
        <v>-4.4461292570685202</v>
      </c>
      <c r="I60">
        <f t="shared" si="5"/>
        <v>-1.939062691024203</v>
      </c>
      <c r="J60">
        <f t="shared" si="6"/>
        <v>18.784203145922209</v>
      </c>
    </row>
    <row r="61" spans="1:10" x14ac:dyDescent="0.25">
      <c r="A61">
        <v>3.0085299999999999</v>
      </c>
      <c r="B61">
        <v>2998.9401699999999</v>
      </c>
      <c r="C61" s="7">
        <f t="shared" si="0"/>
        <v>204.42477999999983</v>
      </c>
      <c r="D61">
        <f t="shared" si="1"/>
        <v>31.962099125362446</v>
      </c>
      <c r="E61">
        <f t="shared" si="2"/>
        <v>1.0657798193207184E-2</v>
      </c>
      <c r="F61" s="23">
        <f t="shared" si="3"/>
        <v>0.1436630769122374</v>
      </c>
      <c r="H61">
        <f t="shared" si="4"/>
        <v>-4.5414634300581396</v>
      </c>
      <c r="I61">
        <f t="shared" si="5"/>
        <v>-1.9402844645484343</v>
      </c>
      <c r="J61">
        <f t="shared" si="6"/>
        <v>18.782981372397977</v>
      </c>
    </row>
    <row r="62" spans="1:10" x14ac:dyDescent="0.25">
      <c r="A62">
        <v>3.0640900000000002</v>
      </c>
      <c r="B62">
        <v>3000.71659</v>
      </c>
      <c r="C62" s="7">
        <f t="shared" si="0"/>
        <v>206.20119999999997</v>
      </c>
      <c r="D62">
        <f t="shared" si="1"/>
        <v>33.409181636725812</v>
      </c>
      <c r="E62">
        <f t="shared" si="2"/>
        <v>1.1133734437988298E-2</v>
      </c>
      <c r="F62" s="23">
        <f t="shared" si="3"/>
        <v>0.14349394555265083</v>
      </c>
      <c r="H62">
        <f t="shared" si="4"/>
        <v>-4.4977756409523435</v>
      </c>
      <c r="I62">
        <f t="shared" si="5"/>
        <v>-1.941462435943264</v>
      </c>
      <c r="J62">
        <f t="shared" si="6"/>
        <v>18.781803401003149</v>
      </c>
    </row>
    <row r="63" spans="1:10" x14ac:dyDescent="0.25">
      <c r="A63">
        <v>3.11374</v>
      </c>
      <c r="B63">
        <v>3002.4551499999998</v>
      </c>
      <c r="C63" s="7">
        <f t="shared" si="0"/>
        <v>207.93975999999975</v>
      </c>
      <c r="D63">
        <f t="shared" si="1"/>
        <v>34.982442058793403</v>
      </c>
      <c r="E63">
        <f t="shared" si="2"/>
        <v>1.1651278807209961E-2</v>
      </c>
      <c r="F63" s="23">
        <f t="shared" si="3"/>
        <v>0.14332870783887755</v>
      </c>
      <c r="H63">
        <f t="shared" si="4"/>
        <v>-4.4523393361353634</v>
      </c>
      <c r="I63">
        <f t="shared" si="5"/>
        <v>-1.942614630374907</v>
      </c>
      <c r="J63">
        <f t="shared" si="6"/>
        <v>18.780651206571505</v>
      </c>
    </row>
    <row r="64" spans="1:10" x14ac:dyDescent="0.25">
      <c r="A64">
        <v>3.1637599999999999</v>
      </c>
      <c r="B64">
        <v>3004.2032899999999</v>
      </c>
      <c r="C64" s="7">
        <f t="shared" si="0"/>
        <v>209.6878999999999</v>
      </c>
      <c r="D64">
        <f t="shared" si="1"/>
        <v>33.7907797940168</v>
      </c>
      <c r="E64">
        <f t="shared" si="2"/>
        <v>1.1247833962000887E-2</v>
      </c>
      <c r="F64" s="23">
        <f t="shared" si="3"/>
        <v>0.1431628472284065</v>
      </c>
      <c r="H64">
        <f t="shared" si="4"/>
        <v>-4.4875797055803126</v>
      </c>
      <c r="I64">
        <f t="shared" si="5"/>
        <v>-1.9437725048467218</v>
      </c>
      <c r="J64">
        <f t="shared" si="6"/>
        <v>18.77949333209969</v>
      </c>
    </row>
    <row r="65" spans="1:10" x14ac:dyDescent="0.25">
      <c r="A65">
        <v>3.2156899999999999</v>
      </c>
      <c r="B65">
        <v>3005.9001199999998</v>
      </c>
      <c r="C65" s="7">
        <f t="shared" si="0"/>
        <v>211.38472999999976</v>
      </c>
      <c r="D65">
        <f t="shared" si="1"/>
        <v>32.06468380017396</v>
      </c>
      <c r="E65">
        <f t="shared" si="2"/>
        <v>1.0667248584485223E-2</v>
      </c>
      <c r="F65" s="23">
        <f t="shared" si="3"/>
        <v>0.14300213002546772</v>
      </c>
      <c r="H65">
        <f t="shared" si="4"/>
        <v>-4.5405771115430893</v>
      </c>
      <c r="I65">
        <f t="shared" si="5"/>
        <v>-1.9448957535501723</v>
      </c>
      <c r="J65">
        <f t="shared" si="6"/>
        <v>18.77837008339624</v>
      </c>
    </row>
    <row r="66" spans="1:10" x14ac:dyDescent="0.25">
      <c r="A66">
        <v>3.2676500000000002</v>
      </c>
      <c r="B66">
        <v>3007.53449</v>
      </c>
      <c r="C66" s="7">
        <f t="shared" si="0"/>
        <v>213.01909999999998</v>
      </c>
      <c r="D66">
        <f t="shared" si="1"/>
        <v>30.914735336195427</v>
      </c>
      <c r="E66">
        <f t="shared" si="2"/>
        <v>1.0279095863733694E-2</v>
      </c>
      <c r="F66" s="23">
        <f t="shared" si="3"/>
        <v>0.14284758453547947</v>
      </c>
      <c r="H66">
        <f t="shared" si="4"/>
        <v>-4.5776429738217015</v>
      </c>
      <c r="I66">
        <f t="shared" si="5"/>
        <v>-1.945977059545414</v>
      </c>
      <c r="J66">
        <f t="shared" si="6"/>
        <v>18.777288777400997</v>
      </c>
    </row>
    <row r="67" spans="1:10" x14ac:dyDescent="0.25">
      <c r="A67">
        <v>3.3205399999999998</v>
      </c>
      <c r="B67">
        <v>3009.1415299999999</v>
      </c>
      <c r="C67" s="7">
        <f t="shared" ref="C67:C99" si="7">B67-$B$2</f>
        <v>214.62613999999985</v>
      </c>
      <c r="D67">
        <f t="shared" si="1"/>
        <v>31.084980044779702</v>
      </c>
      <c r="E67">
        <f t="shared" si="2"/>
        <v>1.0330182124992872E-2</v>
      </c>
      <c r="F67" s="23">
        <f t="shared" si="3"/>
        <v>0.14269586751659885</v>
      </c>
      <c r="H67">
        <f t="shared" si="4"/>
        <v>-4.57268536531938</v>
      </c>
      <c r="I67">
        <f t="shared" si="5"/>
        <v>-1.9470397141576441</v>
      </c>
      <c r="J67">
        <f t="shared" si="6"/>
        <v>18.776226122788767</v>
      </c>
    </row>
    <row r="68" spans="1:10" x14ac:dyDescent="0.25">
      <c r="A68">
        <v>3.3703799999999999</v>
      </c>
      <c r="B68">
        <v>3010.7278500000002</v>
      </c>
      <c r="C68" s="7">
        <f t="shared" si="7"/>
        <v>216.21246000000019</v>
      </c>
      <c r="D68">
        <f t="shared" ref="D68:D99" si="8">(B69-B67)/(A69-A67)</f>
        <v>30.621310847066933</v>
      </c>
      <c r="E68">
        <f t="shared" ref="E68:E99" si="9">(1/B68)*D68</f>
        <v>1.0170733580940214E-2</v>
      </c>
      <c r="F68" s="23">
        <f t="shared" ref="F68:F99" si="10">((0.032)/((0.0000008*B68*0.000000001)+(0.0000000245*0.000000001*B68^2)))*10^-9</f>
        <v>0.14254634355604373</v>
      </c>
      <c r="H68">
        <f t="shared" ref="H68:H99" si="11">LN(E68)</f>
        <v>-4.5882409396705173</v>
      </c>
      <c r="I68">
        <f t="shared" ref="I68:I99" si="12">LN((0.032)/((0.0000008*B68)+(0.0000000245*B68^2)))</f>
        <v>-1.948088114208173</v>
      </c>
      <c r="J68">
        <f t="shared" ref="J68:J99" si="13">LN(F68*10^9)</f>
        <v>18.775177722738238</v>
      </c>
    </row>
    <row r="69" spans="1:10" x14ac:dyDescent="0.25">
      <c r="A69">
        <v>3.4249000000000001</v>
      </c>
      <c r="B69">
        <v>3012.3371699999998</v>
      </c>
      <c r="C69" s="7">
        <f t="shared" si="7"/>
        <v>217.82177999999976</v>
      </c>
      <c r="D69">
        <f t="shared" si="8"/>
        <v>29.276918854630036</v>
      </c>
      <c r="E69">
        <f t="shared" si="9"/>
        <v>9.7190046141581287E-3</v>
      </c>
      <c r="F69" s="23">
        <f t="shared" si="10"/>
        <v>0.14239489168093283</v>
      </c>
      <c r="H69">
        <f t="shared" si="11"/>
        <v>-4.6336720717044466</v>
      </c>
      <c r="I69">
        <f t="shared" si="12"/>
        <v>-1.9491511536748711</v>
      </c>
      <c r="J69">
        <f t="shared" si="13"/>
        <v>18.774114683271542</v>
      </c>
    </row>
    <row r="70" spans="1:10" x14ac:dyDescent="0.25">
      <c r="A70">
        <v>3.4796900000000002</v>
      </c>
      <c r="B70">
        <v>3013.9281099999998</v>
      </c>
      <c r="C70" s="7">
        <f t="shared" si="7"/>
        <v>219.41271999999981</v>
      </c>
      <c r="D70">
        <f t="shared" si="8"/>
        <v>28.743631583721537</v>
      </c>
      <c r="E70">
        <f t="shared" si="9"/>
        <v>9.5369333755348056E-3</v>
      </c>
      <c r="F70" s="23">
        <f t="shared" si="10"/>
        <v>0.14224540666318355</v>
      </c>
      <c r="H70">
        <f t="shared" si="11"/>
        <v>-4.6525832943031462</v>
      </c>
      <c r="I70">
        <f t="shared" si="12"/>
        <v>-1.9502014970897832</v>
      </c>
      <c r="J70">
        <f t="shared" si="13"/>
        <v>18.773064339856628</v>
      </c>
    </row>
    <row r="71" spans="1:10" x14ac:dyDescent="0.25">
      <c r="A71">
        <v>3.5352100000000002</v>
      </c>
      <c r="B71">
        <v>3015.5078800000001</v>
      </c>
      <c r="C71" s="7">
        <f t="shared" si="7"/>
        <v>220.99249000000009</v>
      </c>
      <c r="D71">
        <f t="shared" si="8"/>
        <v>28.438039821801613</v>
      </c>
      <c r="E71">
        <f t="shared" si="9"/>
        <v>9.4305970846282824E-3</v>
      </c>
      <c r="F71" s="23">
        <f t="shared" si="10"/>
        <v>0.14209720398092993</v>
      </c>
      <c r="H71">
        <f t="shared" si="11"/>
        <v>-4.6637958667772681</v>
      </c>
      <c r="I71">
        <f t="shared" si="12"/>
        <v>-1.951243920491174</v>
      </c>
      <c r="J71">
        <f t="shared" si="13"/>
        <v>18.772021916455238</v>
      </c>
    </row>
    <row r="72" spans="1:10" x14ac:dyDescent="0.25">
      <c r="A72">
        <v>3.58968</v>
      </c>
      <c r="B72">
        <v>3017.0560099999998</v>
      </c>
      <c r="C72" s="7">
        <f t="shared" si="7"/>
        <v>222.54061999999976</v>
      </c>
      <c r="D72">
        <f t="shared" si="8"/>
        <v>30.006933076551611</v>
      </c>
      <c r="E72">
        <f t="shared" si="9"/>
        <v>9.9457659974140199E-3</v>
      </c>
      <c r="F72" s="23">
        <f t="shared" si="10"/>
        <v>0.14195219412705862</v>
      </c>
      <c r="H72">
        <f t="shared" si="11"/>
        <v>-4.6106083462724126</v>
      </c>
      <c r="I72">
        <f t="shared" si="12"/>
        <v>-1.952264939140991</v>
      </c>
      <c r="J72">
        <f t="shared" si="13"/>
        <v>18.771000897805422</v>
      </c>
    </row>
    <row r="73" spans="1:10" x14ac:dyDescent="0.25">
      <c r="A73">
        <v>3.6390600000000002</v>
      </c>
      <c r="B73">
        <v>3018.6241</v>
      </c>
      <c r="C73" s="7">
        <f t="shared" si="7"/>
        <v>224.10870999999997</v>
      </c>
      <c r="D73">
        <f t="shared" si="8"/>
        <v>31.922064569198263</v>
      </c>
      <c r="E73">
        <f t="shared" si="9"/>
        <v>1.0575038001319297E-2</v>
      </c>
      <c r="F73" s="23">
        <f t="shared" si="10"/>
        <v>0.1418055408342889</v>
      </c>
      <c r="H73">
        <f t="shared" si="11"/>
        <v>-4.5492589605508815</v>
      </c>
      <c r="I73">
        <f t="shared" si="12"/>
        <v>-1.9532985906525322</v>
      </c>
      <c r="J73">
        <f t="shared" si="13"/>
        <v>18.769967246293877</v>
      </c>
    </row>
    <row r="74" spans="1:10" x14ac:dyDescent="0.25">
      <c r="A74">
        <v>3.6869399999999999</v>
      </c>
      <c r="B74">
        <v>3020.16075</v>
      </c>
      <c r="C74" s="7">
        <f t="shared" si="7"/>
        <v>225.64535999999998</v>
      </c>
      <c r="D74">
        <f t="shared" si="8"/>
        <v>31.726352056798543</v>
      </c>
      <c r="E74">
        <f t="shared" si="9"/>
        <v>1.0504855430890076E-2</v>
      </c>
      <c r="F74" s="23">
        <f t="shared" si="10"/>
        <v>0.14166204828808915</v>
      </c>
      <c r="H74">
        <f t="shared" si="11"/>
        <v>-4.5559177067132275</v>
      </c>
      <c r="I74">
        <f t="shared" si="12"/>
        <v>-1.9543109995766026</v>
      </c>
      <c r="J74">
        <f t="shared" si="13"/>
        <v>18.768954837369808</v>
      </c>
    </row>
    <row r="75" spans="1:10" x14ac:dyDescent="0.25">
      <c r="A75">
        <v>3.7348400000000002</v>
      </c>
      <c r="B75">
        <v>3021.6628500000002</v>
      </c>
      <c r="C75" s="7">
        <f t="shared" si="7"/>
        <v>227.14746000000014</v>
      </c>
      <c r="D75">
        <f t="shared" si="8"/>
        <v>30.763076286955354</v>
      </c>
      <c r="E75">
        <f t="shared" si="9"/>
        <v>1.0180843401160839E-2</v>
      </c>
      <c r="F75" s="23">
        <f t="shared" si="10"/>
        <v>0.14152199243243949</v>
      </c>
      <c r="H75">
        <f t="shared" si="11"/>
        <v>-4.5872474224545181</v>
      </c>
      <c r="I75">
        <f t="shared" si="12"/>
        <v>-1.9553001504250245</v>
      </c>
      <c r="J75">
        <f t="shared" si="13"/>
        <v>18.767965686521386</v>
      </c>
    </row>
    <row r="76" spans="1:10" x14ac:dyDescent="0.25">
      <c r="A76">
        <v>3.7836799999999999</v>
      </c>
      <c r="B76">
        <v>3023.1367700000001</v>
      </c>
      <c r="C76" s="7">
        <f t="shared" si="7"/>
        <v>228.62138000000004</v>
      </c>
      <c r="D76">
        <f t="shared" si="8"/>
        <v>30.032412598104923</v>
      </c>
      <c r="E76">
        <f t="shared" si="9"/>
        <v>9.9341891826167424E-3</v>
      </c>
      <c r="F76" s="23">
        <f t="shared" si="10"/>
        <v>0.14138476587914381</v>
      </c>
      <c r="H76">
        <f t="shared" si="11"/>
        <v>-4.6117730185265566</v>
      </c>
      <c r="I76">
        <f t="shared" si="12"/>
        <v>-1.9562702690950553</v>
      </c>
      <c r="J76">
        <f t="shared" si="13"/>
        <v>18.766995567851357</v>
      </c>
    </row>
    <row r="77" spans="1:10" x14ac:dyDescent="0.25">
      <c r="A77">
        <v>3.8329499999999999</v>
      </c>
      <c r="B77">
        <v>3024.6093300000002</v>
      </c>
      <c r="C77" s="7">
        <f t="shared" si="7"/>
        <v>230.0939400000002</v>
      </c>
      <c r="D77">
        <f t="shared" si="8"/>
        <v>30.121205948258581</v>
      </c>
      <c r="E77">
        <f t="shared" si="9"/>
        <v>9.9587095925074646E-3</v>
      </c>
      <c r="F77" s="23">
        <f t="shared" si="10"/>
        <v>0.1412478651676044</v>
      </c>
      <c r="H77">
        <f t="shared" si="11"/>
        <v>-4.6093077747643152</v>
      </c>
      <c r="I77">
        <f t="shared" si="12"/>
        <v>-1.9572390229274703</v>
      </c>
      <c r="J77">
        <f t="shared" si="13"/>
        <v>18.766026814018939</v>
      </c>
    </row>
    <row r="78" spans="1:10" x14ac:dyDescent="0.25">
      <c r="A78">
        <v>3.8818600000000001</v>
      </c>
      <c r="B78">
        <v>3026.0940700000001</v>
      </c>
      <c r="C78" s="7">
        <f t="shared" si="7"/>
        <v>231.57868000000008</v>
      </c>
      <c r="D78">
        <f t="shared" si="8"/>
        <v>30.341348613526392</v>
      </c>
      <c r="E78">
        <f t="shared" si="9"/>
        <v>1.0026571518157196E-2</v>
      </c>
      <c r="F78" s="23">
        <f t="shared" si="10"/>
        <v>0.14111003332338704</v>
      </c>
      <c r="H78">
        <f t="shared" si="11"/>
        <v>-4.6025165581591265</v>
      </c>
      <c r="I78">
        <f t="shared" si="12"/>
        <v>-1.9582153147606494</v>
      </c>
      <c r="J78">
        <f t="shared" si="13"/>
        <v>18.765050522185764</v>
      </c>
    </row>
    <row r="79" spans="1:10" x14ac:dyDescent="0.25">
      <c r="A79">
        <v>3.9306800000000002</v>
      </c>
      <c r="B79">
        <v>3027.5745900000002</v>
      </c>
      <c r="C79" s="7">
        <f t="shared" si="7"/>
        <v>233.05920000000015</v>
      </c>
      <c r="D79">
        <f t="shared" si="8"/>
        <v>29.18962235800625</v>
      </c>
      <c r="E79">
        <f t="shared" si="9"/>
        <v>9.6412562235192525E-3</v>
      </c>
      <c r="F79" s="23">
        <f t="shared" si="10"/>
        <v>0.14097279402419008</v>
      </c>
      <c r="H79">
        <f t="shared" si="11"/>
        <v>-4.6417038652066918</v>
      </c>
      <c r="I79">
        <f t="shared" si="12"/>
        <v>-1.959188357404299</v>
      </c>
      <c r="J79">
        <f t="shared" si="13"/>
        <v>18.764077479542113</v>
      </c>
    </row>
    <row r="80" spans="1:10" x14ac:dyDescent="0.25">
      <c r="A80">
        <v>3.98169</v>
      </c>
      <c r="B80">
        <v>3029.0080699999999</v>
      </c>
      <c r="C80" s="7">
        <f t="shared" si="7"/>
        <v>234.49267999999984</v>
      </c>
      <c r="D80">
        <f t="shared" si="8"/>
        <v>28.34809619238311</v>
      </c>
      <c r="E80">
        <f t="shared" si="9"/>
        <v>9.3588711344645293E-3</v>
      </c>
      <c r="F80" s="23">
        <f t="shared" si="10"/>
        <v>0.14084010586145401</v>
      </c>
      <c r="H80">
        <f t="shared" si="11"/>
        <v>-4.6714306010582902</v>
      </c>
      <c r="I80">
        <f t="shared" si="12"/>
        <v>-1.9601300330521849</v>
      </c>
      <c r="J80">
        <f t="shared" si="13"/>
        <v>18.763135803894226</v>
      </c>
    </row>
    <row r="81" spans="1:10" x14ac:dyDescent="0.25">
      <c r="A81">
        <v>4.0304799999999998</v>
      </c>
      <c r="B81">
        <v>3030.40373</v>
      </c>
      <c r="C81" s="7">
        <f t="shared" si="7"/>
        <v>235.88833999999997</v>
      </c>
      <c r="D81">
        <f t="shared" si="8"/>
        <v>28.378682487725552</v>
      </c>
      <c r="E81">
        <f t="shared" si="9"/>
        <v>9.3646540250679894E-3</v>
      </c>
      <c r="F81" s="23">
        <f t="shared" si="10"/>
        <v>0.14071109836355375</v>
      </c>
      <c r="H81">
        <f t="shared" si="11"/>
        <v>-4.6708128871675498</v>
      </c>
      <c r="I81">
        <f t="shared" si="12"/>
        <v>-1.9610464383453803</v>
      </c>
      <c r="J81">
        <f t="shared" si="13"/>
        <v>18.762219398601029</v>
      </c>
    </row>
    <row r="82" spans="1:10" x14ac:dyDescent="0.25">
      <c r="A82">
        <v>4.0794499999999996</v>
      </c>
      <c r="B82">
        <v>3031.7823699999999</v>
      </c>
      <c r="C82" s="7">
        <f t="shared" si="7"/>
        <v>237.26697999999988</v>
      </c>
      <c r="D82">
        <f t="shared" si="8"/>
        <v>28.009091827459056</v>
      </c>
      <c r="E82">
        <f t="shared" si="9"/>
        <v>9.2384902374965175E-3</v>
      </c>
      <c r="F82" s="23">
        <f t="shared" si="10"/>
        <v>0.14058383805285235</v>
      </c>
      <c r="H82">
        <f t="shared" si="11"/>
        <v>-4.684376800889166</v>
      </c>
      <c r="I82">
        <f t="shared" si="12"/>
        <v>-1.961951256050277</v>
      </c>
      <c r="J82">
        <f t="shared" si="13"/>
        <v>18.761314580896133</v>
      </c>
    </row>
    <row r="83" spans="1:10" x14ac:dyDescent="0.25">
      <c r="A83">
        <v>4.1294700000000004</v>
      </c>
      <c r="B83">
        <v>3033.1763500000002</v>
      </c>
      <c r="C83" s="7">
        <f t="shared" si="7"/>
        <v>238.66096000000016</v>
      </c>
      <c r="D83">
        <f t="shared" si="8"/>
        <v>28.356963550558469</v>
      </c>
      <c r="E83">
        <f t="shared" si="9"/>
        <v>9.3489333551471446E-3</v>
      </c>
      <c r="F83" s="23">
        <f t="shared" si="10"/>
        <v>0.14045533718469391</v>
      </c>
      <c r="H83">
        <f t="shared" si="11"/>
        <v>-4.672493021852528</v>
      </c>
      <c r="I83">
        <f t="shared" si="12"/>
        <v>-1.9628657255508708</v>
      </c>
      <c r="J83">
        <f t="shared" si="13"/>
        <v>18.760400111395541</v>
      </c>
    </row>
    <row r="84" spans="1:10" x14ac:dyDescent="0.25">
      <c r="A84">
        <v>4.1790399999999996</v>
      </c>
      <c r="B84">
        <v>3034.60644</v>
      </c>
      <c r="C84" s="7">
        <f t="shared" si="7"/>
        <v>240.09105</v>
      </c>
      <c r="D84">
        <f t="shared" si="8"/>
        <v>28.284383670234174</v>
      </c>
      <c r="E84">
        <f t="shared" si="9"/>
        <v>9.3206101777844295E-3</v>
      </c>
      <c r="F84" s="23">
        <f t="shared" si="10"/>
        <v>0.14032369060335351</v>
      </c>
      <c r="H84">
        <f t="shared" si="11"/>
        <v>-4.6755271827083265</v>
      </c>
      <c r="I84">
        <f t="shared" si="12"/>
        <v>-1.9638034493689507</v>
      </c>
      <c r="J84">
        <f t="shared" si="13"/>
        <v>18.759462387577461</v>
      </c>
    </row>
    <row r="85" spans="1:10" x14ac:dyDescent="0.25">
      <c r="A85">
        <v>4.2303899999999999</v>
      </c>
      <c r="B85">
        <v>3036.0308100000002</v>
      </c>
      <c r="C85" s="7">
        <f t="shared" si="7"/>
        <v>241.51542000000018</v>
      </c>
      <c r="D85">
        <f t="shared" si="8"/>
        <v>27.443068588563783</v>
      </c>
      <c r="E85">
        <f t="shared" si="9"/>
        <v>9.039127171625699E-3</v>
      </c>
      <c r="F85" s="23">
        <f t="shared" si="10"/>
        <v>0.14019275446767621</v>
      </c>
      <c r="H85">
        <f t="shared" si="11"/>
        <v>-4.7061926610507943</v>
      </c>
      <c r="I85">
        <f t="shared" si="12"/>
        <v>-1.9647369856908821</v>
      </c>
      <c r="J85">
        <f t="shared" si="13"/>
        <v>18.75852885125553</v>
      </c>
    </row>
    <row r="86" spans="1:10" x14ac:dyDescent="0.25">
      <c r="A86">
        <v>4.2824099999999996</v>
      </c>
      <c r="B86">
        <v>3037.4432299999999</v>
      </c>
      <c r="C86" s="7">
        <f t="shared" si="7"/>
        <v>242.92783999999983</v>
      </c>
      <c r="D86">
        <f t="shared" si="8"/>
        <v>26.038814265861518</v>
      </c>
      <c r="E86">
        <f t="shared" si="9"/>
        <v>8.5726093606238434E-3</v>
      </c>
      <c r="F86" s="23">
        <f t="shared" si="10"/>
        <v>0.14006309772682196</v>
      </c>
      <c r="H86">
        <f t="shared" si="11"/>
        <v>-4.759183116563765</v>
      </c>
      <c r="I86">
        <f t="shared" si="12"/>
        <v>-1.9656622598579636</v>
      </c>
      <c r="J86">
        <f t="shared" si="13"/>
        <v>18.757603577088446</v>
      </c>
    </row>
    <row r="87" spans="1:10" x14ac:dyDescent="0.25">
      <c r="A87">
        <v>4.3383399999999996</v>
      </c>
      <c r="B87">
        <v>3038.8416999999999</v>
      </c>
      <c r="C87" s="7">
        <f t="shared" si="7"/>
        <v>244.32630999999992</v>
      </c>
      <c r="D87">
        <f t="shared" si="8"/>
        <v>26.08759733036835</v>
      </c>
      <c r="E87">
        <f t="shared" si="9"/>
        <v>8.5847174370314687E-3</v>
      </c>
      <c r="F87" s="23">
        <f t="shared" si="10"/>
        <v>0.13993489869592771</v>
      </c>
      <c r="H87">
        <f t="shared" si="11"/>
        <v>-4.7577716987408767</v>
      </c>
      <c r="I87">
        <f t="shared" si="12"/>
        <v>-1.9665779738379949</v>
      </c>
      <c r="J87">
        <f t="shared" si="13"/>
        <v>18.756687863108418</v>
      </c>
    </row>
    <row r="88" spans="1:10" x14ac:dyDescent="0.25">
      <c r="A88">
        <v>4.3902900000000002</v>
      </c>
      <c r="B88">
        <v>3040.25756</v>
      </c>
      <c r="C88" s="7">
        <f t="shared" si="7"/>
        <v>245.74216999999999</v>
      </c>
      <c r="D88">
        <f t="shared" si="8"/>
        <v>26.480900345567665</v>
      </c>
      <c r="E88">
        <f t="shared" si="9"/>
        <v>8.7100845316433213E-3</v>
      </c>
      <c r="F88" s="23">
        <f t="shared" si="10"/>
        <v>0.1398052847325662</v>
      </c>
      <c r="H88">
        <f t="shared" si="11"/>
        <v>-4.743273783039295</v>
      </c>
      <c r="I88">
        <f t="shared" si="12"/>
        <v>-1.9675046478041598</v>
      </c>
      <c r="J88">
        <f t="shared" si="13"/>
        <v>18.755761189142252</v>
      </c>
    </row>
    <row r="89" spans="1:10" x14ac:dyDescent="0.25">
      <c r="A89">
        <v>4.4454099999999999</v>
      </c>
      <c r="B89">
        <v>3041.6770099999999</v>
      </c>
      <c r="C89" s="7">
        <f t="shared" si="7"/>
        <v>247.16161999999986</v>
      </c>
      <c r="D89">
        <f t="shared" si="8"/>
        <v>25.08922332706247</v>
      </c>
      <c r="E89">
        <f t="shared" si="9"/>
        <v>8.2484837293958675E-3</v>
      </c>
      <c r="F89" s="23">
        <f t="shared" si="10"/>
        <v>0.1396755228096575</v>
      </c>
      <c r="H89">
        <f t="shared" si="11"/>
        <v>-4.7977258859033265</v>
      </c>
      <c r="I89">
        <f t="shared" si="12"/>
        <v>-1.9684332406000242</v>
      </c>
      <c r="J89">
        <f t="shared" si="13"/>
        <v>18.754832596346386</v>
      </c>
    </row>
    <row r="90" spans="1:10" x14ac:dyDescent="0.25">
      <c r="A90">
        <v>4.5019200000000001</v>
      </c>
      <c r="B90">
        <v>3043.05827</v>
      </c>
      <c r="C90" s="7">
        <f t="shared" si="7"/>
        <v>248.54287999999997</v>
      </c>
      <c r="D90">
        <f t="shared" si="8"/>
        <v>25.037396750476635</v>
      </c>
      <c r="E90">
        <f t="shared" si="9"/>
        <v>8.2277086171197878E-3</v>
      </c>
      <c r="F90" s="23">
        <f t="shared" si="10"/>
        <v>0.13954942546227289</v>
      </c>
      <c r="H90">
        <f t="shared" si="11"/>
        <v>-4.8002477213916919</v>
      </c>
      <c r="I90">
        <f t="shared" si="12"/>
        <v>-1.969336436082642</v>
      </c>
      <c r="J90">
        <f t="shared" si="13"/>
        <v>18.753929400863768</v>
      </c>
    </row>
    <row r="91" spans="1:10" x14ac:dyDescent="0.25">
      <c r="A91">
        <v>4.55558</v>
      </c>
      <c r="B91">
        <v>3044.4353799999999</v>
      </c>
      <c r="C91" s="7">
        <f t="shared" si="7"/>
        <v>249.91998999999987</v>
      </c>
      <c r="D91">
        <f t="shared" si="8"/>
        <v>25.321857561712822</v>
      </c>
      <c r="E91">
        <f t="shared" si="9"/>
        <v>8.317423233240976E-3</v>
      </c>
      <c r="F91" s="23">
        <f t="shared" si="10"/>
        <v>0.13942387688989019</v>
      </c>
      <c r="H91">
        <f t="shared" si="11"/>
        <v>-4.7894027796614571</v>
      </c>
      <c r="I91">
        <f t="shared" si="12"/>
        <v>-1.9702365120382987</v>
      </c>
      <c r="J91">
        <f t="shared" si="13"/>
        <v>18.753029324908113</v>
      </c>
    </row>
    <row r="92" spans="1:10" x14ac:dyDescent="0.25">
      <c r="A92">
        <v>4.6076499999999996</v>
      </c>
      <c r="B92">
        <v>3045.7355499999999</v>
      </c>
      <c r="C92" s="7">
        <f t="shared" si="7"/>
        <v>251.22015999999985</v>
      </c>
      <c r="D92">
        <f t="shared" si="8"/>
        <v>25.934435741225087</v>
      </c>
      <c r="E92">
        <f t="shared" si="9"/>
        <v>8.5149991900068563E-3</v>
      </c>
      <c r="F92" s="23">
        <f t="shared" si="10"/>
        <v>0.13930549822573371</v>
      </c>
      <c r="H92">
        <f t="shared" si="11"/>
        <v>-4.7659260599929327</v>
      </c>
      <c r="I92">
        <f t="shared" si="12"/>
        <v>-1.9710859285823927</v>
      </c>
      <c r="J92">
        <f t="shared" si="13"/>
        <v>18.752179908364017</v>
      </c>
    </row>
    <row r="93" spans="1:10" x14ac:dyDescent="0.25">
      <c r="A93">
        <v>4.6589900000000002</v>
      </c>
      <c r="B93">
        <v>3047.11726</v>
      </c>
      <c r="C93" s="7">
        <f t="shared" si="7"/>
        <v>252.60186999999996</v>
      </c>
      <c r="D93">
        <f t="shared" si="8"/>
        <v>26.270467126347263</v>
      </c>
      <c r="E93">
        <f t="shared" si="9"/>
        <v>8.6214165339824379E-3</v>
      </c>
      <c r="F93" s="23">
        <f t="shared" si="10"/>
        <v>0.13917986062841317</v>
      </c>
      <c r="H93">
        <f t="shared" si="11"/>
        <v>-4.7535058767189593</v>
      </c>
      <c r="I93">
        <f t="shared" si="12"/>
        <v>-1.9719882209424744</v>
      </c>
      <c r="J93">
        <f t="shared" si="13"/>
        <v>18.751277616003936</v>
      </c>
    </row>
    <row r="94" spans="1:10" x14ac:dyDescent="0.25">
      <c r="A94">
        <v>4.7106199999999996</v>
      </c>
      <c r="B94">
        <v>3048.4406199999999</v>
      </c>
      <c r="C94" s="7">
        <f t="shared" si="7"/>
        <v>253.92522999999983</v>
      </c>
      <c r="D94">
        <f t="shared" si="8"/>
        <v>23.537906788066216</v>
      </c>
      <c r="E94">
        <f t="shared" si="9"/>
        <v>7.7212941704162897E-3</v>
      </c>
      <c r="F94" s="23">
        <f t="shared" si="10"/>
        <v>0.13905968802677168</v>
      </c>
      <c r="H94">
        <f t="shared" si="11"/>
        <v>-4.8637732903402817</v>
      </c>
      <c r="I94">
        <f t="shared" si="12"/>
        <v>-1.9728520277571036</v>
      </c>
      <c r="J94">
        <f t="shared" si="13"/>
        <v>18.750413809189308</v>
      </c>
    </row>
    <row r="95" spans="1:10" x14ac:dyDescent="0.25">
      <c r="A95">
        <v>4.7699199999999999</v>
      </c>
      <c r="B95">
        <v>3049.7283200000002</v>
      </c>
      <c r="C95" s="7">
        <f t="shared" si="7"/>
        <v>255.21293000000014</v>
      </c>
      <c r="D95">
        <f t="shared" si="8"/>
        <v>23.755494756044826</v>
      </c>
      <c r="E95">
        <f t="shared" si="9"/>
        <v>7.7893806475341455E-3</v>
      </c>
      <c r="F95" s="23">
        <f t="shared" si="10"/>
        <v>0.13894290300976725</v>
      </c>
      <c r="H95">
        <f t="shared" si="11"/>
        <v>-4.8549939283534345</v>
      </c>
      <c r="I95">
        <f t="shared" si="12"/>
        <v>-1.9736921999543395</v>
      </c>
      <c r="J95">
        <f t="shared" si="13"/>
        <v>18.749573636992071</v>
      </c>
    </row>
    <row r="96" spans="1:10" x14ac:dyDescent="0.25">
      <c r="A96">
        <v>4.8202699999999998</v>
      </c>
      <c r="B96">
        <v>3051.0454100000002</v>
      </c>
      <c r="C96" s="7">
        <f t="shared" si="7"/>
        <v>256.53002000000015</v>
      </c>
      <c r="D96">
        <f t="shared" si="8"/>
        <v>27.601453664444595</v>
      </c>
      <c r="E96">
        <f t="shared" si="9"/>
        <v>9.046556165299615E-3</v>
      </c>
      <c r="F96" s="23">
        <f t="shared" si="10"/>
        <v>0.13882360466172705</v>
      </c>
      <c r="H96">
        <f t="shared" si="11"/>
        <v>-4.7053711279128594</v>
      </c>
      <c r="I96">
        <f t="shared" si="12"/>
        <v>-1.9745511829640308</v>
      </c>
      <c r="J96">
        <f t="shared" si="13"/>
        <v>18.748714653982379</v>
      </c>
    </row>
    <row r="97" spans="1:10" x14ac:dyDescent="0.25">
      <c r="A97">
        <v>4.8689799999999996</v>
      </c>
      <c r="B97">
        <v>3052.46252</v>
      </c>
      <c r="C97" s="7">
        <f t="shared" si="7"/>
        <v>257.94713000000002</v>
      </c>
      <c r="D97">
        <f t="shared" si="8"/>
        <v>27.201790984022775</v>
      </c>
      <c r="E97">
        <f t="shared" si="9"/>
        <v>8.9114250562600753E-3</v>
      </c>
      <c r="F97" s="23">
        <f t="shared" si="10"/>
        <v>0.13869541829273535</v>
      </c>
      <c r="H97">
        <f t="shared" si="11"/>
        <v>-4.7204211113140984</v>
      </c>
      <c r="I97">
        <f t="shared" si="12"/>
        <v>-1.9754749854244411</v>
      </c>
      <c r="J97">
        <f t="shared" si="13"/>
        <v>18.74779085152197</v>
      </c>
    </row>
    <row r="98" spans="1:10" x14ac:dyDescent="0.25">
      <c r="A98">
        <v>4.9185400000000001</v>
      </c>
      <c r="B98">
        <v>3053.7185300000001</v>
      </c>
      <c r="C98" s="7">
        <f t="shared" si="7"/>
        <v>259.20314000000008</v>
      </c>
      <c r="D98">
        <f t="shared" si="8"/>
        <v>27.448031420633413</v>
      </c>
      <c r="E98">
        <f t="shared" si="9"/>
        <v>8.9883960001491733E-3</v>
      </c>
      <c r="F98" s="23">
        <f t="shared" si="10"/>
        <v>0.13858195277678637</v>
      </c>
      <c r="H98">
        <f t="shared" si="11"/>
        <v>-4.711820866868023</v>
      </c>
      <c r="I98">
        <f t="shared" si="12"/>
        <v>-1.9762934115501996</v>
      </c>
      <c r="J98">
        <f t="shared" si="13"/>
        <v>18.746972425396212</v>
      </c>
    </row>
    <row r="99" spans="1:10" x14ac:dyDescent="0.25">
      <c r="A99">
        <v>4.9733700000000001</v>
      </c>
      <c r="B99">
        <v>3055.32782</v>
      </c>
      <c r="C99" s="7">
        <f t="shared" si="7"/>
        <v>260.81242999999995</v>
      </c>
      <c r="D99">
        <f t="shared" si="8"/>
        <v>620.85873653563863</v>
      </c>
      <c r="E99">
        <f t="shared" si="9"/>
        <v>0.20320527717894399</v>
      </c>
      <c r="F99" s="23">
        <f t="shared" si="10"/>
        <v>0.13843677600690379</v>
      </c>
      <c r="H99">
        <f t="shared" si="11"/>
        <v>-1.5935385932462156</v>
      </c>
      <c r="I99">
        <f t="shared" si="12"/>
        <v>-1.9773415485033277</v>
      </c>
      <c r="J99">
        <f t="shared" si="13"/>
        <v>18.745924288443085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97A1-8265-4825-952B-7FA2C57933ED}">
  <dimension ref="A1:J99"/>
  <sheetViews>
    <sheetView workbookViewId="0">
      <pane ySplit="1" topLeftCell="A2" activePane="bottomLeft" state="frozen"/>
      <selection pane="bottomLeft" activeCell="C18" sqref="C18"/>
    </sheetView>
  </sheetViews>
  <sheetFormatPr defaultRowHeight="15" x14ac:dyDescent="0.25"/>
  <cols>
    <col min="2" max="2" width="14" customWidth="1"/>
    <col min="3" max="3" width="20.85546875" style="7" bestFit="1" customWidth="1"/>
    <col min="5" max="5" width="17" customWidth="1"/>
    <col min="6" max="6" width="18.7109375" style="23" bestFit="1" customWidth="1"/>
    <col min="8" max="8" width="14.710937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618.59541000000002</v>
      </c>
      <c r="C2" s="7">
        <f>B2-$B$2</f>
        <v>0</v>
      </c>
    </row>
    <row r="3" spans="1:10" x14ac:dyDescent="0.25">
      <c r="A3">
        <v>6.3969999999999999E-2</v>
      </c>
      <c r="B3">
        <v>619.81410000000005</v>
      </c>
      <c r="C3" s="7">
        <f t="shared" ref="C3:C66" si="0">B3-$B$2</f>
        <v>1.2186900000000378</v>
      </c>
      <c r="D3">
        <f>(B4-B2)/(A4-A2)</f>
        <v>20.773316375426095</v>
      </c>
      <c r="E3">
        <f>(1/B3)*D3</f>
        <v>3.3515398206375259E-2</v>
      </c>
      <c r="F3" s="23">
        <f>((0.002)/((0.0000008*B3*0.000000001)+(0.0000000245*0.000000001*B3^2)))*10^-9</f>
        <v>0.20185699381649044</v>
      </c>
      <c r="H3">
        <f>LN(E3)</f>
        <v>-3.395750297805376</v>
      </c>
      <c r="I3">
        <f>LN((0.002)/((0.0000008*B3)+(0.0000000245*B3^2)))</f>
        <v>-1.6001957837003766</v>
      </c>
      <c r="J3">
        <f>LN(F3*10^9)</f>
        <v>19.123070053246035</v>
      </c>
    </row>
    <row r="4" spans="1:10" x14ac:dyDescent="0.25">
      <c r="A4">
        <v>0.11165</v>
      </c>
      <c r="B4">
        <v>620.91472999999996</v>
      </c>
      <c r="C4" s="7">
        <f t="shared" si="0"/>
        <v>2.3193199999999479</v>
      </c>
      <c r="D4">
        <f t="shared" ref="D4:D67" si="1">(B5-B3)/(A5-A3)</f>
        <v>21.893338866984077</v>
      </c>
      <c r="E4">
        <f t="shared" ref="E4:E67" si="2">(1/B4)*D4</f>
        <v>3.5259815574006564E-2</v>
      </c>
      <c r="F4" s="23">
        <f t="shared" ref="F4:F67" si="3">((0.002)/((0.0000008*B4*0.000000001)+(0.0000000245*0.000000001*B4^2)))*10^-9</f>
        <v>0.2011598518731183</v>
      </c>
      <c r="H4">
        <f t="shared" ref="H4:H67" si="4">LN(E4)</f>
        <v>-3.3450113324853499</v>
      </c>
      <c r="I4">
        <f t="shared" ref="I4:I67" si="5">LN((0.002)/((0.0000008*B4)+(0.0000000245*B4^2)))</f>
        <v>-1.6036554040421447</v>
      </c>
      <c r="J4">
        <f t="shared" ref="J4:J67" si="6">LN(F4*10^9)</f>
        <v>19.119610432904267</v>
      </c>
    </row>
    <row r="5" spans="1:10" x14ac:dyDescent="0.25">
      <c r="A5">
        <v>0.16034999999999999</v>
      </c>
      <c r="B5">
        <v>621.92417999999998</v>
      </c>
      <c r="C5" s="7">
        <f t="shared" si="0"/>
        <v>3.3287699999999631</v>
      </c>
      <c r="D5">
        <f t="shared" si="1"/>
        <v>20.557876502955249</v>
      </c>
      <c r="E5">
        <f t="shared" si="2"/>
        <v>3.3055277739732276E-2</v>
      </c>
      <c r="F5" s="23">
        <f t="shared" si="3"/>
        <v>0.2005236345278931</v>
      </c>
      <c r="H5">
        <f t="shared" si="4"/>
        <v>-3.4095740358802908</v>
      </c>
      <c r="I5">
        <f t="shared" si="5"/>
        <v>-1.606823161237968</v>
      </c>
      <c r="J5">
        <f t="shared" si="6"/>
        <v>19.116442675708441</v>
      </c>
    </row>
    <row r="6" spans="1:10" x14ac:dyDescent="0.25">
      <c r="A6">
        <v>0.20979</v>
      </c>
      <c r="B6">
        <v>622.93227999999999</v>
      </c>
      <c r="C6" s="7">
        <f t="shared" si="0"/>
        <v>4.3368699999999762</v>
      </c>
      <c r="D6">
        <f t="shared" si="1"/>
        <v>18.716431271135971</v>
      </c>
      <c r="E6">
        <f t="shared" si="2"/>
        <v>3.0045691758237299E-2</v>
      </c>
      <c r="F6" s="23">
        <f t="shared" si="3"/>
        <v>0.19989127617815566</v>
      </c>
      <c r="H6">
        <f t="shared" si="4"/>
        <v>-3.5050359973894936</v>
      </c>
      <c r="I6">
        <f t="shared" si="5"/>
        <v>-1.6099816793577619</v>
      </c>
      <c r="J6">
        <f t="shared" si="6"/>
        <v>19.113284157588648</v>
      </c>
    </row>
    <row r="7" spans="1:10" x14ac:dyDescent="0.25">
      <c r="A7">
        <v>0.26089000000000001</v>
      </c>
      <c r="B7">
        <v>623.80592999999999</v>
      </c>
      <c r="C7" s="7">
        <f t="shared" si="0"/>
        <v>5.2105199999999741</v>
      </c>
      <c r="D7">
        <f t="shared" si="1"/>
        <v>16.92929393097933</v>
      </c>
      <c r="E7">
        <f t="shared" si="2"/>
        <v>2.7138719138144984E-2</v>
      </c>
      <c r="F7" s="23">
        <f t="shared" si="3"/>
        <v>0.19934567210310161</v>
      </c>
      <c r="H7">
        <f t="shared" si="4"/>
        <v>-3.6067938203042593</v>
      </c>
      <c r="I7">
        <f t="shared" si="5"/>
        <v>-1.6127149154325682</v>
      </c>
      <c r="J7">
        <f t="shared" si="6"/>
        <v>19.110550921513841</v>
      </c>
    </row>
    <row r="8" spans="1:10" x14ac:dyDescent="0.25">
      <c r="A8">
        <v>0.31063000000000002</v>
      </c>
      <c r="B8">
        <v>624.63942999999995</v>
      </c>
      <c r="C8" s="7">
        <f t="shared" si="0"/>
        <v>6.0440199999999322</v>
      </c>
      <c r="D8">
        <f t="shared" si="1"/>
        <v>16.21590568488395</v>
      </c>
      <c r="E8">
        <f t="shared" si="2"/>
        <v>2.5960425977085613E-2</v>
      </c>
      <c r="F8" s="23">
        <f t="shared" si="3"/>
        <v>0.19882722214331194</v>
      </c>
      <c r="H8">
        <f t="shared" si="4"/>
        <v>-3.6511819783022292</v>
      </c>
      <c r="I8">
        <f t="shared" si="5"/>
        <v>-1.6153190618236144</v>
      </c>
      <c r="J8">
        <f t="shared" si="6"/>
        <v>19.107946775122798</v>
      </c>
    </row>
    <row r="9" spans="1:10" x14ac:dyDescent="0.25">
      <c r="A9">
        <v>0.36098000000000002</v>
      </c>
      <c r="B9">
        <v>625.42898000000002</v>
      </c>
      <c r="C9" s="7">
        <f t="shared" si="0"/>
        <v>6.8335700000000088</v>
      </c>
      <c r="D9">
        <f t="shared" si="1"/>
        <v>14.682200956938333</v>
      </c>
      <c r="E9">
        <f t="shared" si="2"/>
        <v>2.3475408761740355E-2</v>
      </c>
      <c r="F9" s="23">
        <f t="shared" si="3"/>
        <v>0.19833797330063768</v>
      </c>
      <c r="H9">
        <f t="shared" si="4"/>
        <v>-3.751801841398712</v>
      </c>
      <c r="I9">
        <f t="shared" si="5"/>
        <v>-1.6177827675851395</v>
      </c>
      <c r="J9">
        <f t="shared" si="6"/>
        <v>19.10548306936127</v>
      </c>
    </row>
    <row r="10" spans="1:10" x14ac:dyDescent="0.25">
      <c r="A10">
        <v>0.41513</v>
      </c>
      <c r="B10">
        <v>626.17372</v>
      </c>
      <c r="C10" s="7">
        <f t="shared" si="0"/>
        <v>7.5783099999999877</v>
      </c>
      <c r="D10">
        <f t="shared" si="1"/>
        <v>13.48484290057983</v>
      </c>
      <c r="E10">
        <f t="shared" si="2"/>
        <v>2.1535306369260959E-2</v>
      </c>
      <c r="F10" s="23">
        <f t="shared" si="3"/>
        <v>0.19787814468682821</v>
      </c>
      <c r="H10">
        <f t="shared" si="4"/>
        <v>-3.8380615340037303</v>
      </c>
      <c r="I10">
        <f t="shared" si="5"/>
        <v>-1.6201038686175226</v>
      </c>
      <c r="J10">
        <f t="shared" si="6"/>
        <v>19.103161968328887</v>
      </c>
    </row>
    <row r="11" spans="1:10" x14ac:dyDescent="0.25">
      <c r="A11">
        <v>0.46950999999999998</v>
      </c>
      <c r="B11">
        <v>626.89248999999995</v>
      </c>
      <c r="C11" s="7">
        <f t="shared" si="0"/>
        <v>8.2970799999999372</v>
      </c>
      <c r="D11">
        <f t="shared" si="1"/>
        <v>12.613296903461098</v>
      </c>
      <c r="E11">
        <f t="shared" si="2"/>
        <v>2.0120350944802513E-2</v>
      </c>
      <c r="F11" s="23">
        <f t="shared" si="3"/>
        <v>0.19743586594748103</v>
      </c>
      <c r="H11">
        <f t="shared" si="4"/>
        <v>-3.9060234913181007</v>
      </c>
      <c r="I11">
        <f t="shared" si="5"/>
        <v>-1.6223414767568052</v>
      </c>
      <c r="J11">
        <f t="shared" si="6"/>
        <v>19.100924360189605</v>
      </c>
    </row>
    <row r="12" spans="1:10" x14ac:dyDescent="0.25">
      <c r="A12">
        <v>0.52493000000000001</v>
      </c>
      <c r="B12">
        <v>627.55866000000003</v>
      </c>
      <c r="C12" s="7">
        <f t="shared" si="0"/>
        <v>8.9632500000000164</v>
      </c>
      <c r="D12">
        <f t="shared" si="1"/>
        <v>13.924152461214815</v>
      </c>
      <c r="E12">
        <f t="shared" si="2"/>
        <v>2.2187810237874517E-2</v>
      </c>
      <c r="F12" s="23">
        <f t="shared" si="3"/>
        <v>0.19702727637990081</v>
      </c>
      <c r="H12">
        <f t="shared" si="4"/>
        <v>-3.8082122292921667</v>
      </c>
      <c r="I12">
        <f t="shared" si="5"/>
        <v>-1.6244131010474587</v>
      </c>
      <c r="J12">
        <f t="shared" si="6"/>
        <v>19.098852735898951</v>
      </c>
    </row>
    <row r="13" spans="1:10" x14ac:dyDescent="0.25">
      <c r="A13">
        <v>0.57393000000000005</v>
      </c>
      <c r="B13">
        <v>628.34645</v>
      </c>
      <c r="C13" s="7">
        <f t="shared" si="0"/>
        <v>9.751039999999989</v>
      </c>
      <c r="D13">
        <f t="shared" si="1"/>
        <v>14.992226217082219</v>
      </c>
      <c r="E13">
        <f t="shared" si="2"/>
        <v>2.3859808895366912E-2</v>
      </c>
      <c r="F13" s="23">
        <f t="shared" si="3"/>
        <v>0.19654572731621694</v>
      </c>
      <c r="H13">
        <f t="shared" si="4"/>
        <v>-3.7355598717590732</v>
      </c>
      <c r="I13">
        <f t="shared" si="5"/>
        <v>-1.6268601657569763</v>
      </c>
      <c r="J13">
        <f t="shared" si="6"/>
        <v>19.096405671189434</v>
      </c>
    </row>
    <row r="14" spans="1:10" x14ac:dyDescent="0.25">
      <c r="A14">
        <v>0.62783999999999995</v>
      </c>
      <c r="B14">
        <v>629.10150999999996</v>
      </c>
      <c r="C14" s="7">
        <f t="shared" si="0"/>
        <v>10.506099999999947</v>
      </c>
      <c r="D14">
        <f t="shared" si="1"/>
        <v>13.705720519874406</v>
      </c>
      <c r="E14">
        <f t="shared" si="2"/>
        <v>2.1786182836970789E-2</v>
      </c>
      <c r="F14" s="23">
        <f t="shared" si="3"/>
        <v>0.19608584033828816</v>
      </c>
      <c r="H14">
        <f t="shared" si="4"/>
        <v>-3.8264793249504718</v>
      </c>
      <c r="I14">
        <f t="shared" si="5"/>
        <v>-1.6292027547188728</v>
      </c>
      <c r="J14">
        <f t="shared" si="6"/>
        <v>19.094063082227539</v>
      </c>
    </row>
    <row r="15" spans="1:10" x14ac:dyDescent="0.25">
      <c r="A15">
        <v>0.67934000000000005</v>
      </c>
      <c r="B15">
        <v>629.79116999999997</v>
      </c>
      <c r="C15" s="7">
        <f t="shared" si="0"/>
        <v>11.19575999999995</v>
      </c>
      <c r="D15">
        <f t="shared" si="1"/>
        <v>13.175169082126153</v>
      </c>
      <c r="E15">
        <f t="shared" si="2"/>
        <v>2.091990124619587E-2</v>
      </c>
      <c r="F15" s="23">
        <f t="shared" si="3"/>
        <v>0.19566719604700272</v>
      </c>
      <c r="H15">
        <f t="shared" si="4"/>
        <v>-3.8670543603416871</v>
      </c>
      <c r="I15">
        <f t="shared" si="5"/>
        <v>-1.6313400423045015</v>
      </c>
      <c r="J15">
        <f t="shared" si="6"/>
        <v>19.091925794641909</v>
      </c>
    </row>
    <row r="16" spans="1:10" x14ac:dyDescent="0.25">
      <c r="A16">
        <v>0.73133999999999999</v>
      </c>
      <c r="B16">
        <v>630.46514000000002</v>
      </c>
      <c r="C16" s="7">
        <f t="shared" si="0"/>
        <v>11.869730000000004</v>
      </c>
      <c r="D16">
        <f t="shared" si="1"/>
        <v>13.186797347938725</v>
      </c>
      <c r="E16">
        <f t="shared" si="2"/>
        <v>2.0915981727298555E-2</v>
      </c>
      <c r="F16" s="23">
        <f t="shared" si="3"/>
        <v>0.19525937029711904</v>
      </c>
      <c r="H16">
        <f t="shared" si="4"/>
        <v>-3.8672417362797673</v>
      </c>
      <c r="I16">
        <f t="shared" si="5"/>
        <v>-1.6334265001354278</v>
      </c>
      <c r="J16">
        <f t="shared" si="6"/>
        <v>19.089839336810982</v>
      </c>
    </row>
    <row r="17" spans="1:10" x14ac:dyDescent="0.25">
      <c r="A17">
        <v>0.78341000000000005</v>
      </c>
      <c r="B17">
        <v>631.16351999999995</v>
      </c>
      <c r="C17" s="7">
        <f t="shared" si="0"/>
        <v>12.568109999999933</v>
      </c>
      <c r="D17">
        <f t="shared" si="1"/>
        <v>12.609925700133658</v>
      </c>
      <c r="E17">
        <f t="shared" si="2"/>
        <v>1.997885698484865E-2</v>
      </c>
      <c r="F17" s="23">
        <f t="shared" si="3"/>
        <v>0.19483811777894836</v>
      </c>
      <c r="H17">
        <f t="shared" si="4"/>
        <v>-3.9130807153637006</v>
      </c>
      <c r="I17">
        <f t="shared" si="5"/>
        <v>-1.6355862304325401</v>
      </c>
      <c r="J17">
        <f t="shared" si="6"/>
        <v>19.08767960651387</v>
      </c>
    </row>
    <row r="18" spans="1:10" x14ac:dyDescent="0.25">
      <c r="A18">
        <v>0.83631999999999995</v>
      </c>
      <c r="B18">
        <v>631.78893000000005</v>
      </c>
      <c r="C18" s="7">
        <f t="shared" si="0"/>
        <v>13.193520000000035</v>
      </c>
      <c r="D18">
        <f t="shared" si="1"/>
        <v>11.254650721336356</v>
      </c>
      <c r="E18">
        <f t="shared" si="2"/>
        <v>1.7813940996617896E-2</v>
      </c>
      <c r="F18" s="23">
        <f t="shared" si="3"/>
        <v>0.19446203586346508</v>
      </c>
      <c r="H18">
        <f t="shared" si="4"/>
        <v>-4.0277739261695977</v>
      </c>
      <c r="I18">
        <f t="shared" si="5"/>
        <v>-1.6375183233380113</v>
      </c>
      <c r="J18">
        <f t="shared" si="6"/>
        <v>19.0857475136084</v>
      </c>
    </row>
    <row r="19" spans="1:10" x14ac:dyDescent="0.25">
      <c r="A19">
        <v>0.88876999999999995</v>
      </c>
      <c r="B19">
        <v>632.34930999999995</v>
      </c>
      <c r="C19" s="7">
        <f t="shared" si="0"/>
        <v>13.753899999999931</v>
      </c>
      <c r="D19">
        <f t="shared" si="1"/>
        <v>10.76642406598701</v>
      </c>
      <c r="E19">
        <f t="shared" si="2"/>
        <v>1.7026070710802248E-2</v>
      </c>
      <c r="F19" s="23">
        <f t="shared" si="3"/>
        <v>0.19412598323177208</v>
      </c>
      <c r="H19">
        <f t="shared" si="4"/>
        <v>-4.0730095384217506</v>
      </c>
      <c r="I19">
        <f t="shared" si="5"/>
        <v>-1.6392479325845952</v>
      </c>
      <c r="J19">
        <f t="shared" si="6"/>
        <v>19.084017904361815</v>
      </c>
    </row>
    <row r="20" spans="1:10" x14ac:dyDescent="0.25">
      <c r="A20">
        <v>0.93937000000000004</v>
      </c>
      <c r="B20">
        <v>632.89841000000001</v>
      </c>
      <c r="C20" s="7">
        <f t="shared" si="0"/>
        <v>14.302999999999997</v>
      </c>
      <c r="D20">
        <f t="shared" si="1"/>
        <v>10.850380304244251</v>
      </c>
      <c r="E20">
        <f t="shared" si="2"/>
        <v>1.7143952540889223E-2</v>
      </c>
      <c r="F20" s="23">
        <f t="shared" si="3"/>
        <v>0.19379753951844561</v>
      </c>
      <c r="H20">
        <f t="shared" si="4"/>
        <v>-4.0661097890782703</v>
      </c>
      <c r="I20">
        <f t="shared" si="5"/>
        <v>-1.6409412755893185</v>
      </c>
      <c r="J20">
        <f t="shared" si="6"/>
        <v>19.082324561357094</v>
      </c>
    </row>
    <row r="21" spans="1:10" x14ac:dyDescent="0.25">
      <c r="A21">
        <v>0.98868999999999996</v>
      </c>
      <c r="B21">
        <v>633.43348000000003</v>
      </c>
      <c r="C21" s="7">
        <f t="shared" si="0"/>
        <v>14.838070000000016</v>
      </c>
      <c r="D21">
        <f t="shared" si="1"/>
        <v>10.172584956090525</v>
      </c>
      <c r="E21">
        <f t="shared" si="2"/>
        <v>1.6059436826879634E-2</v>
      </c>
      <c r="F21" s="23">
        <f t="shared" si="3"/>
        <v>0.1934782892229889</v>
      </c>
      <c r="H21">
        <f t="shared" si="4"/>
        <v>-4.1314586378978264</v>
      </c>
      <c r="I21">
        <f t="shared" si="5"/>
        <v>-1.6425899732052263</v>
      </c>
      <c r="J21">
        <f t="shared" si="6"/>
        <v>19.080675863741185</v>
      </c>
    </row>
    <row r="22" spans="1:10" x14ac:dyDescent="0.25">
      <c r="A22">
        <v>1.04413</v>
      </c>
      <c r="B22">
        <v>633.96409000000006</v>
      </c>
      <c r="C22" s="7">
        <f t="shared" si="0"/>
        <v>15.36868000000004</v>
      </c>
      <c r="D22">
        <f t="shared" si="1"/>
        <v>9.478480555805664</v>
      </c>
      <c r="E22">
        <f t="shared" si="2"/>
        <v>1.4951131626092044E-2</v>
      </c>
      <c r="F22" s="23">
        <f t="shared" si="3"/>
        <v>0.19316247855683738</v>
      </c>
      <c r="H22">
        <f t="shared" si="4"/>
        <v>-4.2029682879571126</v>
      </c>
      <c r="I22">
        <f t="shared" si="5"/>
        <v>-1.6442235864333317</v>
      </c>
      <c r="J22">
        <f t="shared" si="6"/>
        <v>19.07904225051308</v>
      </c>
    </row>
    <row r="23" spans="1:10" x14ac:dyDescent="0.25">
      <c r="A23">
        <v>1.0995200000000001</v>
      </c>
      <c r="B23">
        <v>634.48397999999997</v>
      </c>
      <c r="C23" s="7">
        <f t="shared" si="0"/>
        <v>15.888569999999959</v>
      </c>
      <c r="D23">
        <f t="shared" si="1"/>
        <v>9.7486221391872387</v>
      </c>
      <c r="E23">
        <f t="shared" si="2"/>
        <v>1.5364646620687317E-2</v>
      </c>
      <c r="F23" s="23">
        <f t="shared" si="3"/>
        <v>0.19285379778880535</v>
      </c>
      <c r="H23">
        <f t="shared" si="4"/>
        <v>-4.1756860826431925</v>
      </c>
      <c r="I23">
        <f t="shared" si="5"/>
        <v>-1.645822901554185</v>
      </c>
      <c r="J23">
        <f t="shared" si="6"/>
        <v>19.077442935392227</v>
      </c>
    </row>
    <row r="24" spans="1:10" x14ac:dyDescent="0.25">
      <c r="A24">
        <v>1.1511800000000001</v>
      </c>
      <c r="B24">
        <v>635.00768000000005</v>
      </c>
      <c r="C24" s="7">
        <f t="shared" si="0"/>
        <v>16.412270000000035</v>
      </c>
      <c r="D24">
        <f t="shared" si="1"/>
        <v>10.106031128404789</v>
      </c>
      <c r="E24">
        <f t="shared" si="2"/>
        <v>1.5914817169462876E-2</v>
      </c>
      <c r="F24" s="23">
        <f t="shared" si="3"/>
        <v>0.19254360249383315</v>
      </c>
      <c r="H24">
        <f t="shared" si="4"/>
        <v>-4.1405047062523099</v>
      </c>
      <c r="I24">
        <f t="shared" si="5"/>
        <v>-1.647432644441543</v>
      </c>
      <c r="J24">
        <f t="shared" si="6"/>
        <v>19.07583319250487</v>
      </c>
    </row>
    <row r="25" spans="1:10" x14ac:dyDescent="0.25">
      <c r="A25">
        <v>1.2023200000000001</v>
      </c>
      <c r="B25">
        <v>635.52287999999999</v>
      </c>
      <c r="C25" s="7">
        <f t="shared" si="0"/>
        <v>16.927469999999971</v>
      </c>
      <c r="D25">
        <f t="shared" si="1"/>
        <v>10.015286877108798</v>
      </c>
      <c r="E25">
        <f t="shared" si="2"/>
        <v>1.5759128730516828E-2</v>
      </c>
      <c r="F25" s="23">
        <f t="shared" si="3"/>
        <v>0.19223917173102148</v>
      </c>
      <c r="H25">
        <f t="shared" si="4"/>
        <v>-4.1503354796772465</v>
      </c>
      <c r="I25">
        <f t="shared" si="5"/>
        <v>-1.649014996078491</v>
      </c>
      <c r="J25">
        <f t="shared" si="6"/>
        <v>19.074250840867919</v>
      </c>
    </row>
    <row r="26" spans="1:10" x14ac:dyDescent="0.25">
      <c r="A26">
        <v>1.2519199999999999</v>
      </c>
      <c r="B26">
        <v>636.01661999999999</v>
      </c>
      <c r="C26" s="7">
        <f t="shared" si="0"/>
        <v>17.421209999999974</v>
      </c>
      <c r="D26">
        <f t="shared" si="1"/>
        <v>9.9965034965041522</v>
      </c>
      <c r="E26">
        <f t="shared" si="2"/>
        <v>1.57173620659538E-2</v>
      </c>
      <c r="F26" s="23">
        <f t="shared" si="3"/>
        <v>0.19194809879827771</v>
      </c>
      <c r="H26">
        <f t="shared" si="4"/>
        <v>-4.1529893135716325</v>
      </c>
      <c r="I26">
        <f t="shared" si="5"/>
        <v>-1.6505302622560272</v>
      </c>
      <c r="J26">
        <f t="shared" si="6"/>
        <v>19.072735574690384</v>
      </c>
    </row>
    <row r="27" spans="1:10" x14ac:dyDescent="0.25">
      <c r="A27">
        <v>1.3024199999999999</v>
      </c>
      <c r="B27">
        <v>636.52353000000005</v>
      </c>
      <c r="C27" s="7">
        <f t="shared" si="0"/>
        <v>17.928120000000035</v>
      </c>
      <c r="D27">
        <f t="shared" si="1"/>
        <v>9.9233041252341874</v>
      </c>
      <c r="E27">
        <f t="shared" si="2"/>
        <v>1.5589846498265643E-2</v>
      </c>
      <c r="F27" s="23">
        <f t="shared" si="3"/>
        <v>0.19164994916672992</v>
      </c>
      <c r="H27">
        <f t="shared" si="4"/>
        <v>-4.1611354421273372</v>
      </c>
      <c r="I27">
        <f t="shared" si="5"/>
        <v>-1.6520847523957338</v>
      </c>
      <c r="J27">
        <f t="shared" si="6"/>
        <v>19.071181084550677</v>
      </c>
    </row>
    <row r="28" spans="1:10" x14ac:dyDescent="0.25">
      <c r="A28">
        <v>1.3534900000000001</v>
      </c>
      <c r="B28">
        <v>637.02453000000003</v>
      </c>
      <c r="C28" s="7">
        <f t="shared" si="0"/>
        <v>18.429120000000012</v>
      </c>
      <c r="D28">
        <f t="shared" si="1"/>
        <v>9.4597701149421827</v>
      </c>
      <c r="E28">
        <f t="shared" si="2"/>
        <v>1.4849930684682084E-2</v>
      </c>
      <c r="F28" s="23">
        <f t="shared" si="3"/>
        <v>0.19135595780923795</v>
      </c>
      <c r="H28">
        <f t="shared" si="4"/>
        <v>-4.2097600814424982</v>
      </c>
      <c r="I28">
        <f t="shared" si="5"/>
        <v>-1.6536199319314884</v>
      </c>
      <c r="J28">
        <f t="shared" si="6"/>
        <v>19.069645905014923</v>
      </c>
    </row>
    <row r="29" spans="1:10" x14ac:dyDescent="0.25">
      <c r="A29">
        <v>1.40421</v>
      </c>
      <c r="B29">
        <v>637.48644000000002</v>
      </c>
      <c r="C29" s="7">
        <f t="shared" si="0"/>
        <v>18.891030000000001</v>
      </c>
      <c r="D29">
        <f t="shared" si="1"/>
        <v>9.5223940550305439</v>
      </c>
      <c r="E29">
        <f t="shared" si="2"/>
        <v>1.4937406441195115E-2</v>
      </c>
      <c r="F29" s="23">
        <f t="shared" si="3"/>
        <v>0.1910855038942392</v>
      </c>
      <c r="H29">
        <f t="shared" si="4"/>
        <v>-4.2038867126609771</v>
      </c>
      <c r="I29">
        <f t="shared" si="5"/>
        <v>-1.6550342867395613</v>
      </c>
      <c r="J29">
        <f t="shared" si="6"/>
        <v>19.06823155020685</v>
      </c>
    </row>
    <row r="30" spans="1:10" x14ac:dyDescent="0.25">
      <c r="A30">
        <v>1.4530700000000001</v>
      </c>
      <c r="B30">
        <v>637.97276999999997</v>
      </c>
      <c r="C30" s="7">
        <f t="shared" si="0"/>
        <v>19.377359999999953</v>
      </c>
      <c r="D30">
        <f t="shared" si="1"/>
        <v>9.583938618925691</v>
      </c>
      <c r="E30">
        <f t="shared" si="2"/>
        <v>1.502248852866509E-2</v>
      </c>
      <c r="F30" s="23">
        <f t="shared" si="3"/>
        <v>0.19080137107403142</v>
      </c>
      <c r="H30">
        <f t="shared" si="4"/>
        <v>-4.1982069653667278</v>
      </c>
      <c r="I30">
        <f t="shared" si="5"/>
        <v>-1.6565223340711728</v>
      </c>
      <c r="J30">
        <f t="shared" si="6"/>
        <v>19.066743502875237</v>
      </c>
    </row>
    <row r="31" spans="1:10" x14ac:dyDescent="0.25">
      <c r="A31">
        <v>1.50196</v>
      </c>
      <c r="B31">
        <v>638.42327</v>
      </c>
      <c r="C31" s="7">
        <f t="shared" si="0"/>
        <v>19.827859999999987</v>
      </c>
      <c r="D31">
        <f t="shared" si="1"/>
        <v>9.6499276710070117</v>
      </c>
      <c r="E31">
        <f t="shared" si="2"/>
        <v>1.5115250531214207E-2</v>
      </c>
      <c r="F31" s="23">
        <f t="shared" si="3"/>
        <v>0.19053873668381241</v>
      </c>
      <c r="H31">
        <f t="shared" si="4"/>
        <v>-4.1920510758821781</v>
      </c>
      <c r="I31">
        <f t="shared" si="5"/>
        <v>-1.657899762914355</v>
      </c>
      <c r="J31">
        <f t="shared" si="6"/>
        <v>19.065366074032056</v>
      </c>
    </row>
    <row r="32" spans="1:10" x14ac:dyDescent="0.25">
      <c r="A32">
        <v>1.5498499999999999</v>
      </c>
      <c r="B32">
        <v>638.90669000000003</v>
      </c>
      <c r="C32" s="7">
        <f t="shared" si="0"/>
        <v>20.311280000000011</v>
      </c>
      <c r="D32">
        <f t="shared" si="1"/>
        <v>9.6211950394593941</v>
      </c>
      <c r="E32">
        <f t="shared" si="2"/>
        <v>1.5058842222264716E-2</v>
      </c>
      <c r="F32" s="23">
        <f t="shared" si="3"/>
        <v>0.19025751327576063</v>
      </c>
      <c r="H32">
        <f t="shared" si="4"/>
        <v>-4.1957899372372944</v>
      </c>
      <c r="I32">
        <f t="shared" si="5"/>
        <v>-1.6593767914261031</v>
      </c>
      <c r="J32">
        <f t="shared" si="6"/>
        <v>19.063889045520309</v>
      </c>
    </row>
    <row r="33" spans="1:10" x14ac:dyDescent="0.25">
      <c r="A33">
        <v>1.5995299999999999</v>
      </c>
      <c r="B33">
        <v>639.36201000000005</v>
      </c>
      <c r="C33" s="7">
        <f t="shared" si="0"/>
        <v>20.766600000000039</v>
      </c>
      <c r="D33">
        <f t="shared" si="1"/>
        <v>8.1120916259858067</v>
      </c>
      <c r="E33">
        <f t="shared" si="2"/>
        <v>1.2687791109117988E-2</v>
      </c>
      <c r="F33" s="23">
        <f t="shared" si="3"/>
        <v>0.18999320578269316</v>
      </c>
      <c r="H33">
        <f t="shared" si="4"/>
        <v>-4.36711507788233</v>
      </c>
      <c r="I33">
        <f t="shared" si="5"/>
        <v>-1.6607669664994775</v>
      </c>
      <c r="J33">
        <f t="shared" si="6"/>
        <v>19.062498870446934</v>
      </c>
    </row>
    <row r="34" spans="1:10" x14ac:dyDescent="0.25">
      <c r="A34">
        <v>1.6563699999999999</v>
      </c>
      <c r="B34">
        <v>639.77079000000003</v>
      </c>
      <c r="C34" s="7">
        <f t="shared" si="0"/>
        <v>21.175380000000018</v>
      </c>
      <c r="D34">
        <f t="shared" si="1"/>
        <v>8.0825500232655934</v>
      </c>
      <c r="E34">
        <f t="shared" si="2"/>
        <v>1.2633508984156017E-2</v>
      </c>
      <c r="F34" s="23">
        <f t="shared" si="3"/>
        <v>0.18975638318618906</v>
      </c>
      <c r="H34">
        <f t="shared" si="4"/>
        <v>-4.3714025518994708</v>
      </c>
      <c r="I34">
        <f t="shared" si="5"/>
        <v>-1.6620142232922928</v>
      </c>
      <c r="J34">
        <f t="shared" si="6"/>
        <v>19.061251613654118</v>
      </c>
    </row>
    <row r="35" spans="1:10" x14ac:dyDescent="0.25">
      <c r="A35">
        <v>1.7069799999999999</v>
      </c>
      <c r="B35">
        <v>640.23047999999994</v>
      </c>
      <c r="C35" s="7">
        <f t="shared" si="0"/>
        <v>21.635069999999928</v>
      </c>
      <c r="D35">
        <f t="shared" si="1"/>
        <v>9.2047961145402848</v>
      </c>
      <c r="E35">
        <f t="shared" si="2"/>
        <v>1.4377316297937402E-2</v>
      </c>
      <c r="F35" s="23">
        <f t="shared" si="3"/>
        <v>0.1894905950605483</v>
      </c>
      <c r="H35">
        <f t="shared" si="4"/>
        <v>-4.2421035715098157</v>
      </c>
      <c r="I35">
        <f t="shared" si="5"/>
        <v>-1.6634158859786234</v>
      </c>
      <c r="J35">
        <f t="shared" si="6"/>
        <v>19.059849950967788</v>
      </c>
    </row>
    <row r="36" spans="1:10" x14ac:dyDescent="0.25">
      <c r="A36">
        <v>1.7552000000000001</v>
      </c>
      <c r="B36">
        <v>640.68050000000005</v>
      </c>
      <c r="C36" s="7">
        <f t="shared" si="0"/>
        <v>22.085090000000037</v>
      </c>
      <c r="D36">
        <f t="shared" si="1"/>
        <v>9.0448318804487862</v>
      </c>
      <c r="E36">
        <f t="shared" si="2"/>
        <v>1.4117538898793993E-2</v>
      </c>
      <c r="F36" s="23">
        <f t="shared" si="3"/>
        <v>0.1892309387042026</v>
      </c>
      <c r="H36">
        <f t="shared" si="4"/>
        <v>-4.2603373610611355</v>
      </c>
      <c r="I36">
        <f t="shared" si="5"/>
        <v>-1.6647871119263515</v>
      </c>
      <c r="J36">
        <f t="shared" si="6"/>
        <v>19.058478725020059</v>
      </c>
    </row>
    <row r="37" spans="1:10" x14ac:dyDescent="0.25">
      <c r="A37">
        <v>1.8033399999999999</v>
      </c>
      <c r="B37">
        <v>641.10203999999999</v>
      </c>
      <c r="C37" s="7">
        <f t="shared" si="0"/>
        <v>22.506629999999973</v>
      </c>
      <c r="D37">
        <f t="shared" si="1"/>
        <v>8.4891916811799586</v>
      </c>
      <c r="E37">
        <f t="shared" si="2"/>
        <v>1.3241560861637499E-2</v>
      </c>
      <c r="F37" s="23">
        <f t="shared" si="3"/>
        <v>0.18898819888558488</v>
      </c>
      <c r="H37">
        <f t="shared" si="4"/>
        <v>-4.3243948455699623</v>
      </c>
      <c r="I37">
        <f t="shared" si="5"/>
        <v>-1.6660707056307478</v>
      </c>
      <c r="J37">
        <f t="shared" si="6"/>
        <v>19.057195131315662</v>
      </c>
    </row>
    <row r="38" spans="1:10" x14ac:dyDescent="0.25">
      <c r="A38">
        <v>1.8528100000000001</v>
      </c>
      <c r="B38">
        <v>641.50913000000003</v>
      </c>
      <c r="C38" s="7">
        <f t="shared" si="0"/>
        <v>22.913720000000012</v>
      </c>
      <c r="D38">
        <f t="shared" si="1"/>
        <v>8.1522758351246338</v>
      </c>
      <c r="E38">
        <f t="shared" si="2"/>
        <v>1.2707965411380246E-2</v>
      </c>
      <c r="F38" s="23">
        <f t="shared" si="3"/>
        <v>0.18875422310989542</v>
      </c>
      <c r="H38">
        <f t="shared" si="4"/>
        <v>-4.3655262843774185</v>
      </c>
      <c r="I38">
        <f t="shared" si="5"/>
        <v>-1.6673095170111381</v>
      </c>
      <c r="J38">
        <f t="shared" si="6"/>
        <v>19.055956319935273</v>
      </c>
    </row>
    <row r="39" spans="1:10" x14ac:dyDescent="0.25">
      <c r="A39">
        <v>1.9057200000000001</v>
      </c>
      <c r="B39">
        <v>641.93667000000005</v>
      </c>
      <c r="C39" s="7">
        <f t="shared" si="0"/>
        <v>23.341260000000034</v>
      </c>
      <c r="D39">
        <f t="shared" si="1"/>
        <v>8.5665515918682171</v>
      </c>
      <c r="E39">
        <f t="shared" si="2"/>
        <v>1.334485470641242E-2</v>
      </c>
      <c r="F39" s="23">
        <f t="shared" si="3"/>
        <v>0.18850896124149569</v>
      </c>
      <c r="H39">
        <f t="shared" si="4"/>
        <v>-4.3166243836774312</v>
      </c>
      <c r="I39">
        <f t="shared" si="5"/>
        <v>-1.6686097334813668</v>
      </c>
      <c r="J39">
        <f t="shared" si="6"/>
        <v>19.054656103465046</v>
      </c>
    </row>
    <row r="40" spans="1:10" x14ac:dyDescent="0.25">
      <c r="A40">
        <v>1.95709</v>
      </c>
      <c r="B40">
        <v>642.40245000000004</v>
      </c>
      <c r="C40" s="7">
        <f t="shared" si="0"/>
        <v>23.807040000000029</v>
      </c>
      <c r="D40">
        <f t="shared" si="1"/>
        <v>9.0473668432092254</v>
      </c>
      <c r="E40">
        <f t="shared" si="2"/>
        <v>1.4083643116879808E-2</v>
      </c>
      <c r="F40" s="23">
        <f t="shared" si="3"/>
        <v>0.18824230647102386</v>
      </c>
      <c r="H40">
        <f t="shared" si="4"/>
        <v>-4.2627412176241446</v>
      </c>
      <c r="I40">
        <f t="shared" si="5"/>
        <v>-1.6700252818171015</v>
      </c>
      <c r="J40">
        <f t="shared" si="6"/>
        <v>19.05324055512931</v>
      </c>
    </row>
    <row r="41" spans="1:10" x14ac:dyDescent="0.25">
      <c r="A41">
        <v>2.0057900000000002</v>
      </c>
      <c r="B41">
        <v>642.84204</v>
      </c>
      <c r="C41" s="7">
        <f t="shared" si="0"/>
        <v>24.246629999999982</v>
      </c>
      <c r="D41">
        <f t="shared" si="1"/>
        <v>9.0858876774326269</v>
      </c>
      <c r="E41">
        <f t="shared" si="2"/>
        <v>1.4133935107032867E-2</v>
      </c>
      <c r="F41" s="23">
        <f t="shared" si="3"/>
        <v>0.18799116396913293</v>
      </c>
      <c r="H41">
        <f t="shared" si="4"/>
        <v>-4.2591766279909686</v>
      </c>
      <c r="I41">
        <f t="shared" si="5"/>
        <v>-1.6713603174209166</v>
      </c>
      <c r="J41">
        <f t="shared" si="6"/>
        <v>19.051905519525494</v>
      </c>
    </row>
    <row r="42" spans="1:10" x14ac:dyDescent="0.25">
      <c r="A42">
        <v>2.0543100000000001</v>
      </c>
      <c r="B42">
        <v>643.28578000000005</v>
      </c>
      <c r="C42" s="7">
        <f t="shared" si="0"/>
        <v>24.69037000000003</v>
      </c>
      <c r="D42">
        <f t="shared" si="1"/>
        <v>8.7273729578027588</v>
      </c>
      <c r="E42">
        <f t="shared" si="2"/>
        <v>1.3566867524730233E-2</v>
      </c>
      <c r="F42" s="23">
        <f t="shared" si="3"/>
        <v>0.18773816001765659</v>
      </c>
      <c r="H42">
        <f t="shared" si="4"/>
        <v>-4.3001246700486231</v>
      </c>
      <c r="I42">
        <f t="shared" si="5"/>
        <v>-1.6727070528155945</v>
      </c>
      <c r="J42">
        <f t="shared" si="6"/>
        <v>19.050558784130818</v>
      </c>
    </row>
    <row r="43" spans="1:10" x14ac:dyDescent="0.25">
      <c r="A43">
        <v>2.1055600000000001</v>
      </c>
      <c r="B43">
        <v>643.71276999999998</v>
      </c>
      <c r="C43" s="7">
        <f t="shared" si="0"/>
        <v>25.117359999999962</v>
      </c>
      <c r="D43">
        <f t="shared" si="1"/>
        <v>8.5336646204813533</v>
      </c>
      <c r="E43">
        <f t="shared" si="2"/>
        <v>1.3256944740247042E-2</v>
      </c>
      <c r="F43" s="23">
        <f t="shared" si="3"/>
        <v>0.18749518827472139</v>
      </c>
      <c r="H43">
        <f t="shared" si="4"/>
        <v>-4.3232337325193608</v>
      </c>
      <c r="I43">
        <f t="shared" si="5"/>
        <v>-1.6740020964357791</v>
      </c>
      <c r="J43">
        <f t="shared" si="6"/>
        <v>19.049263740510632</v>
      </c>
    </row>
    <row r="44" spans="1:10" x14ac:dyDescent="0.25">
      <c r="A44">
        <v>2.1569400000000001</v>
      </c>
      <c r="B44">
        <v>644.16159000000005</v>
      </c>
      <c r="C44" s="7">
        <f t="shared" si="0"/>
        <v>25.566180000000031</v>
      </c>
      <c r="D44">
        <f t="shared" si="1"/>
        <v>8.155682810831868</v>
      </c>
      <c r="E44">
        <f t="shared" si="2"/>
        <v>1.2660926912503223E-2</v>
      </c>
      <c r="F44" s="23">
        <f t="shared" si="3"/>
        <v>0.18724030274795481</v>
      </c>
      <c r="H44">
        <f t="shared" si="4"/>
        <v>-4.3692346491087184</v>
      </c>
      <c r="I44">
        <f t="shared" si="5"/>
        <v>-1.6753624456537173</v>
      </c>
      <c r="J44">
        <f t="shared" si="6"/>
        <v>19.047903391292696</v>
      </c>
    </row>
    <row r="45" spans="1:10" x14ac:dyDescent="0.25">
      <c r="A45">
        <v>2.2085900000000001</v>
      </c>
      <c r="B45">
        <v>644.55304999999998</v>
      </c>
      <c r="C45" s="7">
        <f t="shared" si="0"/>
        <v>25.957639999999969</v>
      </c>
      <c r="D45">
        <f t="shared" si="1"/>
        <v>7.4325568018399766</v>
      </c>
      <c r="E45">
        <f t="shared" si="2"/>
        <v>1.153133446787658E-2</v>
      </c>
      <c r="F45" s="23">
        <f t="shared" si="3"/>
        <v>0.18701841624936397</v>
      </c>
      <c r="H45">
        <f t="shared" si="4"/>
        <v>-4.4626872126406569</v>
      </c>
      <c r="I45">
        <f t="shared" si="5"/>
        <v>-1.6765481843597252</v>
      </c>
      <c r="J45">
        <f t="shared" si="6"/>
        <v>19.046717652586686</v>
      </c>
    </row>
    <row r="46" spans="1:10" x14ac:dyDescent="0.25">
      <c r="A46">
        <v>2.26125</v>
      </c>
      <c r="B46">
        <v>644.93687999999997</v>
      </c>
      <c r="C46" s="7">
        <f t="shared" si="0"/>
        <v>26.341469999999958</v>
      </c>
      <c r="D46">
        <f t="shared" si="1"/>
        <v>7.2608243524297436</v>
      </c>
      <c r="E46">
        <f t="shared" si="2"/>
        <v>1.1258193751347796E-2</v>
      </c>
      <c r="F46" s="23">
        <f t="shared" si="3"/>
        <v>0.18680123738621823</v>
      </c>
      <c r="H46">
        <f t="shared" si="4"/>
        <v>-4.4866590819846639</v>
      </c>
      <c r="I46">
        <f t="shared" si="5"/>
        <v>-1.6777101290861101</v>
      </c>
      <c r="J46">
        <f t="shared" si="6"/>
        <v>19.045555707860302</v>
      </c>
    </row>
    <row r="47" spans="1:10" x14ac:dyDescent="0.25">
      <c r="A47">
        <v>2.3143699999999998</v>
      </c>
      <c r="B47">
        <v>645.3211</v>
      </c>
      <c r="C47" s="7">
        <f t="shared" si="0"/>
        <v>26.725689999999986</v>
      </c>
      <c r="D47">
        <f t="shared" si="1"/>
        <v>7.0836120401336178</v>
      </c>
      <c r="E47">
        <f t="shared" si="2"/>
        <v>1.0976879634237309E-2</v>
      </c>
      <c r="F47" s="23">
        <f t="shared" si="3"/>
        <v>0.18658421659143262</v>
      </c>
      <c r="H47">
        <f t="shared" si="4"/>
        <v>-4.5119640696065213</v>
      </c>
      <c r="I47">
        <f t="shared" si="5"/>
        <v>-1.6788725783294425</v>
      </c>
      <c r="J47">
        <f t="shared" si="6"/>
        <v>19.044393258616967</v>
      </c>
    </row>
    <row r="48" spans="1:10" x14ac:dyDescent="0.25">
      <c r="A48">
        <v>2.3688899999999999</v>
      </c>
      <c r="B48">
        <v>645.69935999999996</v>
      </c>
      <c r="C48" s="7">
        <f t="shared" si="0"/>
        <v>27.103949999999941</v>
      </c>
      <c r="D48">
        <f t="shared" si="1"/>
        <v>6.9210182767624024</v>
      </c>
      <c r="E48">
        <f t="shared" si="2"/>
        <v>1.0718638898391355E-2</v>
      </c>
      <c r="F48" s="23">
        <f t="shared" si="3"/>
        <v>0.18637093151566544</v>
      </c>
      <c r="H48">
        <f t="shared" si="4"/>
        <v>-4.5357710998342977</v>
      </c>
      <c r="I48">
        <f t="shared" si="5"/>
        <v>-1.6800163356959832</v>
      </c>
      <c r="J48">
        <f t="shared" si="6"/>
        <v>19.043249501250429</v>
      </c>
    </row>
    <row r="49" spans="1:10" x14ac:dyDescent="0.25">
      <c r="A49">
        <v>2.4216099999999998</v>
      </c>
      <c r="B49">
        <v>646.06331</v>
      </c>
      <c r="C49" s="7">
        <f t="shared" si="0"/>
        <v>27.467899999999986</v>
      </c>
      <c r="D49">
        <f t="shared" si="1"/>
        <v>6.8404591104739971</v>
      </c>
      <c r="E49">
        <f t="shared" si="2"/>
        <v>1.0587908343648237E-2</v>
      </c>
      <c r="F49" s="23">
        <f t="shared" si="3"/>
        <v>0.18616606035530453</v>
      </c>
      <c r="H49">
        <f t="shared" si="4"/>
        <v>-4.5480426512803422</v>
      </c>
      <c r="I49">
        <f t="shared" si="5"/>
        <v>-1.6811162059665032</v>
      </c>
      <c r="J49">
        <f t="shared" si="6"/>
        <v>19.042149630979907</v>
      </c>
    </row>
    <row r="50" spans="1:10" x14ac:dyDescent="0.25">
      <c r="A50">
        <v>2.4734400000000001</v>
      </c>
      <c r="B50">
        <v>646.41453000000001</v>
      </c>
      <c r="C50" s="7">
        <f t="shared" si="0"/>
        <v>27.819119999999998</v>
      </c>
      <c r="D50">
        <f t="shared" si="1"/>
        <v>6.5605208641607486</v>
      </c>
      <c r="E50">
        <f t="shared" si="2"/>
        <v>1.0149092509044852E-2</v>
      </c>
      <c r="F50" s="23">
        <f t="shared" si="3"/>
        <v>0.18596867523326907</v>
      </c>
      <c r="H50">
        <f t="shared" si="4"/>
        <v>-4.5903709854673487</v>
      </c>
      <c r="I50">
        <f t="shared" si="5"/>
        <v>-1.682177032176311</v>
      </c>
      <c r="J50">
        <f t="shared" si="6"/>
        <v>19.041088804770101</v>
      </c>
    </row>
    <row r="51" spans="1:10" x14ac:dyDescent="0.25">
      <c r="A51">
        <v>2.52298</v>
      </c>
      <c r="B51">
        <v>646.72834999999998</v>
      </c>
      <c r="C51" s="7">
        <f t="shared" si="0"/>
        <v>28.132939999999962</v>
      </c>
      <c r="D51">
        <f t="shared" si="1"/>
        <v>6.2176777111391504</v>
      </c>
      <c r="E51">
        <f t="shared" si="2"/>
        <v>9.6140484813123633E-3</v>
      </c>
      <c r="F51" s="23">
        <f t="shared" si="3"/>
        <v>0.1857925743470181</v>
      </c>
      <c r="H51">
        <f t="shared" si="4"/>
        <v>-4.6445298667404362</v>
      </c>
      <c r="I51">
        <f t="shared" si="5"/>
        <v>-1.6831244192405692</v>
      </c>
      <c r="J51">
        <f t="shared" si="6"/>
        <v>19.040141417705843</v>
      </c>
    </row>
    <row r="52" spans="1:10" x14ac:dyDescent="0.25">
      <c r="A52">
        <v>2.5751499999999998</v>
      </c>
      <c r="B52">
        <v>647.04692999999997</v>
      </c>
      <c r="C52" s="7">
        <f t="shared" si="0"/>
        <v>28.45151999999996</v>
      </c>
      <c r="D52">
        <f t="shared" si="1"/>
        <v>5.8800190748692174</v>
      </c>
      <c r="E52">
        <f t="shared" si="2"/>
        <v>9.0874692425620771E-3</v>
      </c>
      <c r="F52" s="23">
        <f t="shared" si="3"/>
        <v>0.18561405815767631</v>
      </c>
      <c r="H52">
        <f t="shared" si="4"/>
        <v>-4.7008588207156192</v>
      </c>
      <c r="I52">
        <f t="shared" si="5"/>
        <v>-1.6840857171144659</v>
      </c>
      <c r="J52">
        <f t="shared" si="6"/>
        <v>19.039180119831943</v>
      </c>
    </row>
    <row r="53" spans="1:10" x14ac:dyDescent="0.25">
      <c r="A53">
        <v>2.6278299999999999</v>
      </c>
      <c r="B53">
        <v>647.34487000000001</v>
      </c>
      <c r="C53" s="7">
        <f t="shared" si="0"/>
        <v>28.749459999999999</v>
      </c>
      <c r="D53">
        <f t="shared" si="1"/>
        <v>5.7278813964607318</v>
      </c>
      <c r="E53">
        <f t="shared" si="2"/>
        <v>8.8482687697219748E-3</v>
      </c>
      <c r="F53" s="23">
        <f t="shared" si="3"/>
        <v>0.18544734035339625</v>
      </c>
      <c r="H53">
        <f t="shared" si="4"/>
        <v>-4.7275334583386925</v>
      </c>
      <c r="I53">
        <f t="shared" si="5"/>
        <v>-1.6849843167325751</v>
      </c>
      <c r="J53">
        <f t="shared" si="6"/>
        <v>19.038281520213836</v>
      </c>
    </row>
    <row r="54" spans="1:10" x14ac:dyDescent="0.25">
      <c r="A54">
        <v>2.6797</v>
      </c>
      <c r="B54">
        <v>647.64577999999995</v>
      </c>
      <c r="C54" s="7">
        <f t="shared" si="0"/>
        <v>29.05036999999993</v>
      </c>
      <c r="D54">
        <f t="shared" si="1"/>
        <v>5.9923241352502981</v>
      </c>
      <c r="E54">
        <f t="shared" si="2"/>
        <v>9.2524715211613033E-3</v>
      </c>
      <c r="F54" s="23">
        <f t="shared" si="3"/>
        <v>0.18527918856091286</v>
      </c>
      <c r="H54">
        <f t="shared" si="4"/>
        <v>-4.6828645716701915</v>
      </c>
      <c r="I54">
        <f t="shared" si="5"/>
        <v>-1.6858914641358487</v>
      </c>
      <c r="J54">
        <f t="shared" si="6"/>
        <v>19.037374372810561</v>
      </c>
    </row>
    <row r="55" spans="1:10" x14ac:dyDescent="0.25">
      <c r="A55">
        <v>2.73075</v>
      </c>
      <c r="B55">
        <v>647.96159999999998</v>
      </c>
      <c r="C55" s="7">
        <f t="shared" si="0"/>
        <v>29.36618999999996</v>
      </c>
      <c r="D55">
        <f t="shared" si="1"/>
        <v>5.8360452945101224</v>
      </c>
      <c r="E55">
        <f t="shared" si="2"/>
        <v>9.0067764733436709E-3</v>
      </c>
      <c r="F55" s="23">
        <f t="shared" si="3"/>
        <v>0.18510295081134401</v>
      </c>
      <c r="H55">
        <f t="shared" si="4"/>
        <v>-4.7097780434815197</v>
      </c>
      <c r="I55">
        <f t="shared" si="5"/>
        <v>-1.6868431178153067</v>
      </c>
      <c r="J55">
        <f t="shared" si="6"/>
        <v>19.036422719131103</v>
      </c>
    </row>
    <row r="56" spans="1:10" x14ac:dyDescent="0.25">
      <c r="A56">
        <v>2.7847900000000001</v>
      </c>
      <c r="B56">
        <v>648.25909000000001</v>
      </c>
      <c r="C56" s="7">
        <f t="shared" si="0"/>
        <v>29.663679999999999</v>
      </c>
      <c r="D56">
        <f t="shared" si="1"/>
        <v>5.622149837133704</v>
      </c>
      <c r="E56">
        <f t="shared" si="2"/>
        <v>8.6726895524653642E-3</v>
      </c>
      <c r="F56" s="23">
        <f t="shared" si="3"/>
        <v>0.18493717172677579</v>
      </c>
      <c r="H56">
        <f t="shared" si="4"/>
        <v>-4.7475763226321712</v>
      </c>
      <c r="I56">
        <f t="shared" si="5"/>
        <v>-1.6877391238728234</v>
      </c>
      <c r="J56">
        <f t="shared" si="6"/>
        <v>19.035526713073587</v>
      </c>
    </row>
    <row r="57" spans="1:10" x14ac:dyDescent="0.25">
      <c r="A57">
        <v>2.8382000000000001</v>
      </c>
      <c r="B57">
        <v>648.56569999999999</v>
      </c>
      <c r="C57" s="7">
        <f t="shared" si="0"/>
        <v>29.970289999999977</v>
      </c>
      <c r="D57">
        <f t="shared" si="1"/>
        <v>5.9651196310170276</v>
      </c>
      <c r="E57">
        <f t="shared" si="2"/>
        <v>9.1974022539536519E-3</v>
      </c>
      <c r="F57" s="23">
        <f t="shared" si="3"/>
        <v>0.18476654342980078</v>
      </c>
      <c r="H57">
        <f t="shared" si="4"/>
        <v>-4.6888341984999684</v>
      </c>
      <c r="I57">
        <f t="shared" si="5"/>
        <v>-1.6886621782111753</v>
      </c>
      <c r="J57">
        <f t="shared" si="6"/>
        <v>19.034603658735236</v>
      </c>
    </row>
    <row r="58" spans="1:10" x14ac:dyDescent="0.25">
      <c r="A58">
        <v>2.8888600000000002</v>
      </c>
      <c r="B58">
        <v>648.87987999999996</v>
      </c>
      <c r="C58" s="7">
        <f t="shared" si="0"/>
        <v>30.284469999999942</v>
      </c>
      <c r="D58">
        <f t="shared" si="1"/>
        <v>6.1870880186124451</v>
      </c>
      <c r="E58">
        <f t="shared" si="2"/>
        <v>9.5350282992476901E-3</v>
      </c>
      <c r="F58" s="23">
        <f t="shared" si="3"/>
        <v>0.18459194732140152</v>
      </c>
      <c r="H58">
        <f t="shared" si="4"/>
        <v>-4.6527830720004735</v>
      </c>
      <c r="I58">
        <f t="shared" si="5"/>
        <v>-1.6896075801758004</v>
      </c>
      <c r="J58">
        <f t="shared" si="6"/>
        <v>19.033658256770611</v>
      </c>
    </row>
    <row r="59" spans="1:10" x14ac:dyDescent="0.25">
      <c r="A59">
        <v>2.94136</v>
      </c>
      <c r="B59">
        <v>649.20396000000005</v>
      </c>
      <c r="C59" s="7">
        <f t="shared" si="0"/>
        <v>30.608550000000037</v>
      </c>
      <c r="D59">
        <f t="shared" si="1"/>
        <v>6.1751894847933029</v>
      </c>
      <c r="E59">
        <f t="shared" si="2"/>
        <v>9.5119405691753665E-3</v>
      </c>
      <c r="F59" s="23">
        <f t="shared" si="3"/>
        <v>0.18441210880780098</v>
      </c>
      <c r="H59">
        <f t="shared" si="4"/>
        <v>-4.6552073675972618</v>
      </c>
      <c r="I59">
        <f t="shared" si="5"/>
        <v>-1.6905823040296544</v>
      </c>
      <c r="J59">
        <f t="shared" si="6"/>
        <v>19.032683532916757</v>
      </c>
    </row>
    <row r="60" spans="1:10" x14ac:dyDescent="0.25">
      <c r="A60">
        <v>2.99309</v>
      </c>
      <c r="B60">
        <v>649.52351999999996</v>
      </c>
      <c r="C60" s="7">
        <f t="shared" si="0"/>
        <v>30.928109999999947</v>
      </c>
      <c r="D60">
        <f t="shared" si="1"/>
        <v>5.9447702834790741</v>
      </c>
      <c r="E60">
        <f t="shared" si="2"/>
        <v>9.1525096481172453E-3</v>
      </c>
      <c r="F60" s="23">
        <f t="shared" si="3"/>
        <v>0.18423503580029002</v>
      </c>
      <c r="H60">
        <f t="shared" si="4"/>
        <v>-4.6937271588194145</v>
      </c>
      <c r="I60">
        <f t="shared" si="5"/>
        <v>-1.6915429680343479</v>
      </c>
      <c r="J60">
        <f t="shared" si="6"/>
        <v>19.031722868912063</v>
      </c>
    </row>
    <row r="61" spans="1:10" x14ac:dyDescent="0.25">
      <c r="A61">
        <v>3.04366</v>
      </c>
      <c r="B61">
        <v>649.81210999999996</v>
      </c>
      <c r="C61" s="7">
        <f t="shared" si="0"/>
        <v>31.216699999999946</v>
      </c>
      <c r="D61">
        <f t="shared" si="1"/>
        <v>5.8833467417543162</v>
      </c>
      <c r="E61">
        <f t="shared" si="2"/>
        <v>9.0539198196141913E-3</v>
      </c>
      <c r="F61" s="23">
        <f t="shared" si="3"/>
        <v>0.18407534284956786</v>
      </c>
      <c r="H61">
        <f t="shared" si="4"/>
        <v>-4.7045574858045578</v>
      </c>
      <c r="I61">
        <f t="shared" si="5"/>
        <v>-1.6924101331754151</v>
      </c>
      <c r="J61">
        <f t="shared" si="6"/>
        <v>19.030855703770996</v>
      </c>
    </row>
    <row r="62" spans="1:10" x14ac:dyDescent="0.25">
      <c r="A62">
        <v>3.09253</v>
      </c>
      <c r="B62">
        <v>650.10856000000001</v>
      </c>
      <c r="C62" s="7">
        <f t="shared" si="0"/>
        <v>31.513149999999996</v>
      </c>
      <c r="D62">
        <f t="shared" si="1"/>
        <v>6.0329783934664416</v>
      </c>
      <c r="E62">
        <f t="shared" si="2"/>
        <v>9.279955325409716E-3</v>
      </c>
      <c r="F62" s="23">
        <f t="shared" si="3"/>
        <v>0.18391151665809585</v>
      </c>
      <c r="H62">
        <f t="shared" si="4"/>
        <v>-4.6798985462678448</v>
      </c>
      <c r="I62">
        <f t="shared" si="5"/>
        <v>-1.6933005247644768</v>
      </c>
      <c r="J62">
        <f t="shared" si="6"/>
        <v>19.029965312181933</v>
      </c>
    </row>
    <row r="63" spans="1:10" x14ac:dyDescent="0.25">
      <c r="A63">
        <v>3.14039</v>
      </c>
      <c r="B63">
        <v>650.39567999999997</v>
      </c>
      <c r="C63" s="7">
        <f t="shared" si="0"/>
        <v>31.800269999999955</v>
      </c>
      <c r="D63">
        <f t="shared" si="1"/>
        <v>5.8712911806831203</v>
      </c>
      <c r="E63">
        <f t="shared" si="2"/>
        <v>9.0272604219682404E-3</v>
      </c>
      <c r="F63" s="23">
        <f t="shared" si="3"/>
        <v>0.1837530549169985</v>
      </c>
      <c r="H63">
        <f t="shared" si="4"/>
        <v>-4.7075063438556812</v>
      </c>
      <c r="I63">
        <f t="shared" si="5"/>
        <v>-1.6941625156287599</v>
      </c>
      <c r="J63">
        <f t="shared" si="6"/>
        <v>19.029103321317653</v>
      </c>
    </row>
    <row r="64" spans="1:10" x14ac:dyDescent="0.25">
      <c r="A64">
        <v>3.1902699999999999</v>
      </c>
      <c r="B64">
        <v>650.68241999999998</v>
      </c>
      <c r="C64" s="7">
        <f t="shared" si="0"/>
        <v>32.087009999999964</v>
      </c>
      <c r="D64">
        <f t="shared" si="1"/>
        <v>5.7128013719362771</v>
      </c>
      <c r="E64">
        <f t="shared" si="2"/>
        <v>8.7797075752196873E-3</v>
      </c>
      <c r="F64" s="23">
        <f t="shared" si="3"/>
        <v>0.18359500724528449</v>
      </c>
      <c r="H64">
        <f t="shared" si="4"/>
        <v>-4.7353121776733964</v>
      </c>
      <c r="I64">
        <f t="shared" si="5"/>
        <v>-1.6950229948186357</v>
      </c>
      <c r="J64">
        <f t="shared" si="6"/>
        <v>19.028242842127774</v>
      </c>
    </row>
    <row r="65" spans="1:10" x14ac:dyDescent="0.25">
      <c r="A65">
        <v>3.2395200000000002</v>
      </c>
      <c r="B65">
        <v>650.96199000000001</v>
      </c>
      <c r="C65" s="7">
        <f t="shared" si="0"/>
        <v>32.366579999999999</v>
      </c>
      <c r="D65">
        <f t="shared" si="1"/>
        <v>6.0566884176189228</v>
      </c>
      <c r="E65">
        <f t="shared" si="2"/>
        <v>9.3042120902004158E-3</v>
      </c>
      <c r="F65" s="23">
        <f t="shared" si="3"/>
        <v>0.18344110787268314</v>
      </c>
      <c r="H65">
        <f t="shared" si="4"/>
        <v>-4.6772880684322518</v>
      </c>
      <c r="I65">
        <f t="shared" si="5"/>
        <v>-1.6958616010226664</v>
      </c>
      <c r="J65">
        <f t="shared" si="6"/>
        <v>19.027404235923743</v>
      </c>
    </row>
    <row r="66" spans="1:10" x14ac:dyDescent="0.25">
      <c r="A66">
        <v>3.2883499999999999</v>
      </c>
      <c r="B66">
        <v>651.27646000000004</v>
      </c>
      <c r="C66" s="7">
        <f t="shared" si="0"/>
        <v>32.681050000000027</v>
      </c>
      <c r="D66">
        <f t="shared" si="1"/>
        <v>6.2415962054035088</v>
      </c>
      <c r="E66">
        <f t="shared" si="2"/>
        <v>9.583635504657283E-3</v>
      </c>
      <c r="F66" s="23">
        <f t="shared" si="3"/>
        <v>0.18326822772480028</v>
      </c>
      <c r="H66">
        <f t="shared" si="4"/>
        <v>-4.6476982699832163</v>
      </c>
      <c r="I66">
        <f t="shared" si="5"/>
        <v>-1.696804473995392</v>
      </c>
      <c r="J66">
        <f t="shared" si="6"/>
        <v>19.026461362951018</v>
      </c>
    </row>
    <row r="67" spans="1:10" x14ac:dyDescent="0.25">
      <c r="A67">
        <v>3.3365</v>
      </c>
      <c r="B67">
        <v>651.56730000000005</v>
      </c>
      <c r="C67" s="7">
        <f t="shared" ref="C67:C99" si="7">B67-$B$2</f>
        <v>32.97189000000003</v>
      </c>
      <c r="D67">
        <f t="shared" si="1"/>
        <v>5.7621299342099723</v>
      </c>
      <c r="E67">
        <f t="shared" si="2"/>
        <v>8.8434915843842565E-3</v>
      </c>
      <c r="F67" s="23">
        <f t="shared" si="3"/>
        <v>0.18310855567507575</v>
      </c>
      <c r="H67">
        <f t="shared" si="4"/>
        <v>-4.7280735047058391</v>
      </c>
      <c r="I67">
        <f t="shared" si="5"/>
        <v>-1.6976761016042805</v>
      </c>
      <c r="J67">
        <f t="shared" si="6"/>
        <v>19.02558973534213</v>
      </c>
    </row>
    <row r="68" spans="1:10" x14ac:dyDescent="0.25">
      <c r="A68">
        <v>3.3856299999999999</v>
      </c>
      <c r="B68">
        <v>651.83699999999999</v>
      </c>
      <c r="C68" s="7">
        <f t="shared" si="7"/>
        <v>33.241589999999974</v>
      </c>
      <c r="D68">
        <f t="shared" ref="D68:D99" si="8">(B69-B67)/(A69-A67)</f>
        <v>5.3840897501265186</v>
      </c>
      <c r="E68">
        <f t="shared" ref="E68:E99" si="9">(1/B68)*D68</f>
        <v>8.2598713330579877E-3</v>
      </c>
      <c r="F68" s="23">
        <f t="shared" ref="F68:F99" si="10">((0.002)/((0.0000008*B68*0.000000001)+(0.0000000245*0.000000001*B68^2)))*10^-9</f>
        <v>0.18296067598471497</v>
      </c>
      <c r="H68">
        <f t="shared" ref="H68:H99" si="11">LN(E68)</f>
        <v>-4.7963462686821989</v>
      </c>
      <c r="I68">
        <f t="shared" ref="I68:I99" si="12">LN((0.002)/((0.0000008*B68)+(0.0000000245*B68^2)))</f>
        <v>-1.698484034561303</v>
      </c>
      <c r="J68">
        <f t="shared" ref="J68:J99" si="13">LN(F68*10^9)</f>
        <v>19.024781802385107</v>
      </c>
    </row>
    <row r="69" spans="1:10" x14ac:dyDescent="0.25">
      <c r="A69">
        <v>3.4345500000000002</v>
      </c>
      <c r="B69">
        <v>652.09520999999995</v>
      </c>
      <c r="C69" s="7">
        <f t="shared" si="7"/>
        <v>33.499799999999937</v>
      </c>
      <c r="D69">
        <f t="shared" si="8"/>
        <v>5.2974895822743173</v>
      </c>
      <c r="E69">
        <f t="shared" si="9"/>
        <v>8.1237977231489213E-3</v>
      </c>
      <c r="F69" s="23">
        <f t="shared" si="10"/>
        <v>0.18281926422379155</v>
      </c>
      <c r="H69">
        <f t="shared" si="11"/>
        <v>-4.8129575342508693</v>
      </c>
      <c r="I69">
        <f t="shared" si="12"/>
        <v>-1.6992572413581986</v>
      </c>
      <c r="J69">
        <f t="shared" si="13"/>
        <v>19.024008595588214</v>
      </c>
    </row>
    <row r="70" spans="1:10" x14ac:dyDescent="0.25">
      <c r="A70">
        <v>3.4840200000000001</v>
      </c>
      <c r="B70">
        <v>652.35821999999996</v>
      </c>
      <c r="C70" s="7">
        <f t="shared" si="7"/>
        <v>33.762809999999945</v>
      </c>
      <c r="D70">
        <f t="shared" si="8"/>
        <v>4.549339549340405</v>
      </c>
      <c r="E70">
        <f t="shared" si="9"/>
        <v>6.9736831848925046E-3</v>
      </c>
      <c r="F70" s="23">
        <f t="shared" si="10"/>
        <v>0.18267539220012224</v>
      </c>
      <c r="H70">
        <f t="shared" si="11"/>
        <v>-4.9656117597943297</v>
      </c>
      <c r="I70">
        <f t="shared" si="12"/>
        <v>-1.7000445143241452</v>
      </c>
      <c r="J70">
        <f t="shared" si="13"/>
        <v>19.023221322622266</v>
      </c>
    </row>
    <row r="71" spans="1:10" x14ac:dyDescent="0.25">
      <c r="A71">
        <v>3.5375100000000002</v>
      </c>
      <c r="B71">
        <v>652.56361000000004</v>
      </c>
      <c r="C71" s="7">
        <f t="shared" si="7"/>
        <v>33.968200000000024</v>
      </c>
      <c r="D71">
        <f t="shared" si="8"/>
        <v>4.3928041543033336</v>
      </c>
      <c r="E71">
        <f t="shared" si="9"/>
        <v>6.7316106613780268E-3</v>
      </c>
      <c r="F71" s="23">
        <f t="shared" si="10"/>
        <v>0.18256315762200445</v>
      </c>
      <c r="H71">
        <f t="shared" si="11"/>
        <v>-5.0009408383459295</v>
      </c>
      <c r="I71">
        <f t="shared" si="12"/>
        <v>-1.7006590966660429</v>
      </c>
      <c r="J71">
        <f t="shared" si="13"/>
        <v>19.022606740280366</v>
      </c>
    </row>
    <row r="72" spans="1:10" x14ac:dyDescent="0.25">
      <c r="A72">
        <v>3.5918600000000001</v>
      </c>
      <c r="B72">
        <v>652.83194000000003</v>
      </c>
      <c r="C72" s="7">
        <f t="shared" si="7"/>
        <v>34.236530000000016</v>
      </c>
      <c r="D72">
        <f t="shared" si="8"/>
        <v>5.1709728570089055</v>
      </c>
      <c r="E72">
        <f t="shared" si="9"/>
        <v>7.9208331274491645E-3</v>
      </c>
      <c r="F72" s="23">
        <f t="shared" si="10"/>
        <v>0.18241668552135684</v>
      </c>
      <c r="H72">
        <f t="shared" si="11"/>
        <v>-4.8382588858284405</v>
      </c>
      <c r="I72">
        <f t="shared" si="12"/>
        <v>-1.7014617278867126</v>
      </c>
      <c r="J72">
        <f t="shared" si="13"/>
        <v>19.021804109059698</v>
      </c>
    </row>
    <row r="73" spans="1:10" x14ac:dyDescent="0.25">
      <c r="A73">
        <v>3.64472</v>
      </c>
      <c r="B73">
        <v>653.11798999999996</v>
      </c>
      <c r="C73" s="7">
        <f t="shared" si="7"/>
        <v>34.522579999999948</v>
      </c>
      <c r="D73">
        <f t="shared" si="8"/>
        <v>5.80389828831479</v>
      </c>
      <c r="E73">
        <f t="shared" si="9"/>
        <v>8.8864468245849274E-3</v>
      </c>
      <c r="F73" s="23">
        <f t="shared" si="10"/>
        <v>0.18226073475650126</v>
      </c>
      <c r="H73">
        <f t="shared" si="11"/>
        <v>-4.7232279916244844</v>
      </c>
      <c r="I73">
        <f t="shared" si="12"/>
        <v>-1.7023170085577413</v>
      </c>
      <c r="J73">
        <f t="shared" si="13"/>
        <v>19.020948828388669</v>
      </c>
    </row>
    <row r="74" spans="1:10" x14ac:dyDescent="0.25">
      <c r="A74">
        <v>3.69293</v>
      </c>
      <c r="B74">
        <v>653.41854000000001</v>
      </c>
      <c r="C74" s="7">
        <f t="shared" si="7"/>
        <v>34.823129999999992</v>
      </c>
      <c r="D74">
        <f t="shared" si="8"/>
        <v>6.0918886560910215</v>
      </c>
      <c r="E74">
        <f t="shared" si="9"/>
        <v>9.3231034676350341E-3</v>
      </c>
      <c r="F74" s="23">
        <f t="shared" si="10"/>
        <v>0.1820970941733677</v>
      </c>
      <c r="H74">
        <f t="shared" si="11"/>
        <v>-4.6752597156239366</v>
      </c>
      <c r="I74">
        <f t="shared" si="12"/>
        <v>-1.7032152496885371</v>
      </c>
      <c r="J74">
        <f t="shared" si="13"/>
        <v>19.020050587257874</v>
      </c>
    </row>
    <row r="75" spans="1:10" x14ac:dyDescent="0.25">
      <c r="A75">
        <v>3.7449499999999998</v>
      </c>
      <c r="B75">
        <v>653.72857999999997</v>
      </c>
      <c r="C75" s="7">
        <f t="shared" si="7"/>
        <v>35.13316999999995</v>
      </c>
      <c r="D75">
        <f t="shared" si="8"/>
        <v>5.6906324298625295</v>
      </c>
      <c r="E75">
        <f t="shared" si="9"/>
        <v>8.7048854891161858E-3</v>
      </c>
      <c r="F75" s="23">
        <f t="shared" si="10"/>
        <v>0.18192851743567914</v>
      </c>
      <c r="H75">
        <f t="shared" si="11"/>
        <v>-4.7438708604589399</v>
      </c>
      <c r="I75">
        <f t="shared" si="12"/>
        <v>-1.7041414303987019</v>
      </c>
      <c r="J75">
        <f t="shared" si="13"/>
        <v>19.019124406547711</v>
      </c>
    </row>
    <row r="76" spans="1:10" x14ac:dyDescent="0.25">
      <c r="A76">
        <v>3.7980800000000001</v>
      </c>
      <c r="B76">
        <v>654.01691000000005</v>
      </c>
      <c r="C76" s="7">
        <f t="shared" si="7"/>
        <v>35.421500000000037</v>
      </c>
      <c r="D76">
        <f t="shared" si="8"/>
        <v>5.4527615583423357</v>
      </c>
      <c r="E76">
        <f t="shared" si="9"/>
        <v>8.3373403270908322E-3</v>
      </c>
      <c r="F76" s="23">
        <f t="shared" si="10"/>
        <v>0.18177195501445223</v>
      </c>
      <c r="H76">
        <f t="shared" si="11"/>
        <v>-4.7870110190972941</v>
      </c>
      <c r="I76">
        <f t="shared" si="12"/>
        <v>-1.7050023719852927</v>
      </c>
      <c r="J76">
        <f t="shared" si="13"/>
        <v>19.01826346496112</v>
      </c>
    </row>
    <row r="77" spans="1:10" x14ac:dyDescent="0.25">
      <c r="A77">
        <v>3.8494199999999998</v>
      </c>
      <c r="B77">
        <v>654.29822999999999</v>
      </c>
      <c r="C77" s="7">
        <f t="shared" si="7"/>
        <v>35.702819999999974</v>
      </c>
      <c r="D77">
        <f t="shared" si="8"/>
        <v>5.2258221918608614</v>
      </c>
      <c r="E77">
        <f t="shared" si="9"/>
        <v>7.9869117051728257E-3</v>
      </c>
      <c r="F77" s="23">
        <f t="shared" si="10"/>
        <v>0.18161939375099026</v>
      </c>
      <c r="H77">
        <f t="shared" si="11"/>
        <v>-4.8299511139254649</v>
      </c>
      <c r="I77">
        <f t="shared" si="12"/>
        <v>-1.7058420247340083</v>
      </c>
      <c r="J77">
        <f t="shared" si="13"/>
        <v>19.017423812212403</v>
      </c>
    </row>
    <row r="78" spans="1:10" x14ac:dyDescent="0.25">
      <c r="A78">
        <v>3.90055</v>
      </c>
      <c r="B78">
        <v>654.55240000000003</v>
      </c>
      <c r="C78" s="7">
        <f t="shared" si="7"/>
        <v>35.956990000000019</v>
      </c>
      <c r="D78">
        <f t="shared" si="8"/>
        <v>5.1944770857820286</v>
      </c>
      <c r="E78">
        <f t="shared" si="9"/>
        <v>7.9359224498787694E-3</v>
      </c>
      <c r="F78" s="23">
        <f t="shared" si="10"/>
        <v>0.1814817211996502</v>
      </c>
      <c r="H78">
        <f t="shared" si="11"/>
        <v>-4.8363556809879906</v>
      </c>
      <c r="I78">
        <f t="shared" si="12"/>
        <v>-1.7066003399925886</v>
      </c>
      <c r="J78">
        <f t="shared" si="13"/>
        <v>19.016665496953824</v>
      </c>
    </row>
    <row r="79" spans="1:10" x14ac:dyDescent="0.25">
      <c r="A79">
        <v>3.9515400000000001</v>
      </c>
      <c r="B79">
        <v>654.82869000000005</v>
      </c>
      <c r="C79" s="7">
        <f t="shared" si="7"/>
        <v>36.233280000000036</v>
      </c>
      <c r="D79">
        <f t="shared" si="8"/>
        <v>4.9691134786429716</v>
      </c>
      <c r="E79">
        <f t="shared" si="9"/>
        <v>7.5884174815904464E-3</v>
      </c>
      <c r="F79" s="23">
        <f t="shared" si="10"/>
        <v>0.18133224475822454</v>
      </c>
      <c r="H79">
        <f t="shared" si="11"/>
        <v>-4.8811322097630558</v>
      </c>
      <c r="I79">
        <f t="shared" si="12"/>
        <v>-1.7074243239838789</v>
      </c>
      <c r="J79">
        <f t="shared" si="13"/>
        <v>19.015841512962531</v>
      </c>
    </row>
    <row r="80" spans="1:10" x14ac:dyDescent="0.25">
      <c r="A80">
        <v>4.0028600000000001</v>
      </c>
      <c r="B80">
        <v>655.06079</v>
      </c>
      <c r="C80" s="7">
        <f t="shared" si="7"/>
        <v>36.465379999999982</v>
      </c>
      <c r="D80">
        <f t="shared" si="8"/>
        <v>4.4231295174831518</v>
      </c>
      <c r="E80">
        <f t="shared" si="9"/>
        <v>6.7522428223541694E-3</v>
      </c>
      <c r="F80" s="23">
        <f t="shared" si="10"/>
        <v>0.18120681838683719</v>
      </c>
      <c r="H80">
        <f t="shared" si="11"/>
        <v>-4.9978805593087472</v>
      </c>
      <c r="I80">
        <f t="shared" si="12"/>
        <v>-1.708116257014783</v>
      </c>
      <c r="J80">
        <f t="shared" si="13"/>
        <v>19.015149579931627</v>
      </c>
    </row>
    <row r="81" spans="1:10" x14ac:dyDescent="0.25">
      <c r="A81">
        <v>4.0539199999999997</v>
      </c>
      <c r="B81">
        <v>655.28152999999998</v>
      </c>
      <c r="C81" s="7">
        <f t="shared" si="7"/>
        <v>36.68611999999996</v>
      </c>
      <c r="D81">
        <f t="shared" si="8"/>
        <v>4.4264821358459558</v>
      </c>
      <c r="E81">
        <f t="shared" si="9"/>
        <v>6.755084544876392E-3</v>
      </c>
      <c r="F81" s="23">
        <f t="shared" si="10"/>
        <v>0.18108765165801174</v>
      </c>
      <c r="H81">
        <f t="shared" si="11"/>
        <v>-4.9974597917524592</v>
      </c>
      <c r="I81">
        <f t="shared" si="12"/>
        <v>-1.7087741016300115</v>
      </c>
      <c r="J81">
        <f t="shared" si="13"/>
        <v>19.014491735316401</v>
      </c>
    </row>
    <row r="82" spans="1:10" x14ac:dyDescent="0.25">
      <c r="A82">
        <v>4.1047399999999996</v>
      </c>
      <c r="B82">
        <v>655.51175999999998</v>
      </c>
      <c r="C82" s="7">
        <f t="shared" si="7"/>
        <v>36.916349999999966</v>
      </c>
      <c r="D82">
        <f t="shared" si="8"/>
        <v>4.3995392628206513</v>
      </c>
      <c r="E82">
        <f t="shared" si="9"/>
        <v>6.711609968401866E-3</v>
      </c>
      <c r="F82" s="23">
        <f t="shared" si="10"/>
        <v>0.18096348696382936</v>
      </c>
      <c r="H82">
        <f t="shared" si="11"/>
        <v>-5.0039164211001372</v>
      </c>
      <c r="I82">
        <f t="shared" si="12"/>
        <v>-1.7094599975480456</v>
      </c>
      <c r="J82">
        <f t="shared" si="13"/>
        <v>19.013805839398366</v>
      </c>
    </row>
    <row r="83" spans="1:10" x14ac:dyDescent="0.25">
      <c r="A83">
        <v>4.1537600000000001</v>
      </c>
      <c r="B83">
        <v>655.72077999999999</v>
      </c>
      <c r="C83" s="7">
        <f t="shared" si="7"/>
        <v>37.125369999999975</v>
      </c>
      <c r="D83">
        <f t="shared" si="8"/>
        <v>4.3619291944587379</v>
      </c>
      <c r="E83">
        <f t="shared" si="9"/>
        <v>6.6521137159306406E-3</v>
      </c>
      <c r="F83" s="23">
        <f t="shared" si="10"/>
        <v>0.18085087156090918</v>
      </c>
      <c r="H83">
        <f t="shared" si="11"/>
        <v>-5.0128206227989809</v>
      </c>
      <c r="I83">
        <f t="shared" si="12"/>
        <v>-1.7100825013481493</v>
      </c>
      <c r="J83">
        <f t="shared" si="13"/>
        <v>19.013183335598264</v>
      </c>
    </row>
    <row r="84" spans="1:10" x14ac:dyDescent="0.25">
      <c r="A84">
        <v>4.2021899999999999</v>
      </c>
      <c r="B84">
        <v>655.93682999999999</v>
      </c>
      <c r="C84" s="7">
        <f t="shared" si="7"/>
        <v>37.341419999999971</v>
      </c>
      <c r="D84">
        <f t="shared" si="8"/>
        <v>4.174138456846797</v>
      </c>
      <c r="E84">
        <f t="shared" si="9"/>
        <v>6.3636287306001668E-3</v>
      </c>
      <c r="F84" s="23">
        <f t="shared" si="10"/>
        <v>0.18073457901900575</v>
      </c>
      <c r="H84">
        <f t="shared" si="11"/>
        <v>-5.0571565092089843</v>
      </c>
      <c r="I84">
        <f t="shared" si="12"/>
        <v>-1.7107257382136072</v>
      </c>
      <c r="J84">
        <f t="shared" si="13"/>
        <v>19.012540098732803</v>
      </c>
    </row>
    <row r="85" spans="1:10" x14ac:dyDescent="0.25">
      <c r="A85">
        <v>4.2521300000000002</v>
      </c>
      <c r="B85">
        <v>656.13139000000001</v>
      </c>
      <c r="C85" s="7">
        <f t="shared" si="7"/>
        <v>37.535979999999995</v>
      </c>
      <c r="D85">
        <f t="shared" si="8"/>
        <v>3.7450826121166605</v>
      </c>
      <c r="E85">
        <f t="shared" si="9"/>
        <v>5.7078241785028161E-3</v>
      </c>
      <c r="F85" s="23">
        <f t="shared" si="10"/>
        <v>0.18062994981113617</v>
      </c>
      <c r="H85">
        <f t="shared" si="11"/>
        <v>-5.1659173824868745</v>
      </c>
      <c r="I85">
        <f t="shared" si="12"/>
        <v>-1.7113048166922398</v>
      </c>
      <c r="J85">
        <f t="shared" si="13"/>
        <v>19.011961020254173</v>
      </c>
    </row>
    <row r="86" spans="1:10" x14ac:dyDescent="0.25">
      <c r="A86">
        <v>4.3038699999999999</v>
      </c>
      <c r="B86">
        <v>656.31763000000001</v>
      </c>
      <c r="C86" s="7">
        <f t="shared" si="7"/>
        <v>37.722219999999993</v>
      </c>
      <c r="D86">
        <f t="shared" si="8"/>
        <v>3.7709443099277054</v>
      </c>
      <c r="E86">
        <f t="shared" si="9"/>
        <v>5.7456087381466585E-3</v>
      </c>
      <c r="F86" s="23">
        <f t="shared" si="10"/>
        <v>0.18052987998366668</v>
      </c>
      <c r="H86">
        <f t="shared" si="11"/>
        <v>-5.1593194136521578</v>
      </c>
      <c r="I86">
        <f t="shared" si="12"/>
        <v>-1.7118589748337321</v>
      </c>
      <c r="J86">
        <f t="shared" si="13"/>
        <v>19.011406862112679</v>
      </c>
    </row>
    <row r="87" spans="1:10" x14ac:dyDescent="0.25">
      <c r="A87">
        <v>4.3553800000000003</v>
      </c>
      <c r="B87">
        <v>656.52074000000005</v>
      </c>
      <c r="C87" s="7">
        <f t="shared" si="7"/>
        <v>37.925330000000031</v>
      </c>
      <c r="D87">
        <f t="shared" si="8"/>
        <v>3.9101038715770748</v>
      </c>
      <c r="E87">
        <f t="shared" si="9"/>
        <v>5.955796417912212E-3</v>
      </c>
      <c r="F87" s="23">
        <f t="shared" si="10"/>
        <v>0.18042084041470044</v>
      </c>
      <c r="H87">
        <f t="shared" si="11"/>
        <v>-5.1233903457532532</v>
      </c>
      <c r="I87">
        <f t="shared" si="12"/>
        <v>-1.712463154662839</v>
      </c>
      <c r="J87">
        <f t="shared" si="13"/>
        <v>19.010802682283572</v>
      </c>
    </row>
    <row r="88" spans="1:10" x14ac:dyDescent="0.25">
      <c r="A88">
        <v>4.40977</v>
      </c>
      <c r="B88">
        <v>656.73171000000002</v>
      </c>
      <c r="C88" s="7">
        <f t="shared" si="7"/>
        <v>38.136300000000006</v>
      </c>
      <c r="D88">
        <f t="shared" si="8"/>
        <v>4.2048323115750739</v>
      </c>
      <c r="E88">
        <f t="shared" si="9"/>
        <v>6.4026637476894081E-3</v>
      </c>
      <c r="F88" s="23">
        <f t="shared" si="10"/>
        <v>0.18030768579121698</v>
      </c>
      <c r="H88">
        <f t="shared" si="11"/>
        <v>-5.0510411646316369</v>
      </c>
      <c r="I88">
        <f t="shared" si="12"/>
        <v>-1.7130905218876324</v>
      </c>
      <c r="J88">
        <f t="shared" si="13"/>
        <v>19.010175315058778</v>
      </c>
    </row>
    <row r="89" spans="1:10" x14ac:dyDescent="0.25">
      <c r="A89">
        <v>4.4663000000000004</v>
      </c>
      <c r="B89">
        <v>656.98713999999995</v>
      </c>
      <c r="C89" s="7">
        <f t="shared" si="7"/>
        <v>38.391729999999939</v>
      </c>
      <c r="D89">
        <f t="shared" si="8"/>
        <v>4.2595571622231612</v>
      </c>
      <c r="E89">
        <f t="shared" si="9"/>
        <v>6.483471141038105E-3</v>
      </c>
      <c r="F89" s="23">
        <f t="shared" si="10"/>
        <v>0.18017082730035872</v>
      </c>
      <c r="H89">
        <f t="shared" si="11"/>
        <v>-5.0384992421245789</v>
      </c>
      <c r="I89">
        <f t="shared" si="12"/>
        <v>-1.7138498375886442</v>
      </c>
      <c r="J89">
        <f t="shared" si="13"/>
        <v>19.009415999357767</v>
      </c>
    </row>
    <row r="90" spans="1:10" x14ac:dyDescent="0.25">
      <c r="A90">
        <v>4.5204199999999997</v>
      </c>
      <c r="B90">
        <v>657.20303000000001</v>
      </c>
      <c r="C90" s="7">
        <f t="shared" si="7"/>
        <v>38.607619999999997</v>
      </c>
      <c r="D90">
        <f t="shared" si="8"/>
        <v>5.3438709068613628</v>
      </c>
      <c r="E90">
        <f t="shared" si="9"/>
        <v>8.1312329111771775E-3</v>
      </c>
      <c r="F90" s="23">
        <f t="shared" si="10"/>
        <v>0.18005527569416183</v>
      </c>
      <c r="H90">
        <f t="shared" si="11"/>
        <v>-4.8120427173287661</v>
      </c>
      <c r="I90">
        <f t="shared" si="12"/>
        <v>-1.7144913880437591</v>
      </c>
      <c r="J90">
        <f t="shared" si="13"/>
        <v>19.008774448902653</v>
      </c>
    </row>
    <row r="91" spans="1:10" x14ac:dyDescent="0.25">
      <c r="A91">
        <v>4.5722699999999996</v>
      </c>
      <c r="B91">
        <v>657.55343000000005</v>
      </c>
      <c r="C91" s="7">
        <f t="shared" si="7"/>
        <v>38.958020000000033</v>
      </c>
      <c r="D91">
        <f t="shared" si="8"/>
        <v>5.5606567046789275</v>
      </c>
      <c r="E91">
        <f t="shared" si="9"/>
        <v>8.456585352583328E-3</v>
      </c>
      <c r="F91" s="23">
        <f t="shared" si="10"/>
        <v>0.17986796633701058</v>
      </c>
      <c r="H91">
        <f t="shared" si="11"/>
        <v>-4.7728098094676259</v>
      </c>
      <c r="I91">
        <f t="shared" si="12"/>
        <v>-1.7155322175995495</v>
      </c>
      <c r="J91">
        <f t="shared" si="13"/>
        <v>19.007733619346862</v>
      </c>
    </row>
    <row r="92" spans="1:10" x14ac:dyDescent="0.25">
      <c r="A92">
        <v>4.6221399999999999</v>
      </c>
      <c r="B92">
        <v>657.76865999999995</v>
      </c>
      <c r="C92" s="7">
        <f t="shared" si="7"/>
        <v>39.173249999999939</v>
      </c>
      <c r="D92">
        <f t="shared" si="8"/>
        <v>4.1484247135837569</v>
      </c>
      <c r="E92">
        <f t="shared" si="9"/>
        <v>6.3068141823354081E-3</v>
      </c>
      <c r="F92" s="23">
        <f t="shared" si="10"/>
        <v>0.17975305817103415</v>
      </c>
      <c r="H92">
        <f t="shared" si="11"/>
        <v>-5.0661246138663341</v>
      </c>
      <c r="I92">
        <f t="shared" si="12"/>
        <v>-1.7161712690568118</v>
      </c>
      <c r="J92">
        <f t="shared" si="13"/>
        <v>19.007094567889599</v>
      </c>
    </row>
    <row r="93" spans="1:10" x14ac:dyDescent="0.25">
      <c r="A93">
        <v>4.6700299999999997</v>
      </c>
      <c r="B93">
        <v>657.95898</v>
      </c>
      <c r="C93" s="7">
        <f t="shared" si="7"/>
        <v>39.363569999999982</v>
      </c>
      <c r="D93">
        <f t="shared" si="8"/>
        <v>3.5961799394637923</v>
      </c>
      <c r="E93">
        <f t="shared" si="9"/>
        <v>5.4656597884928815E-3</v>
      </c>
      <c r="F93" s="23">
        <f t="shared" si="10"/>
        <v>0.17965154081927356</v>
      </c>
      <c r="H93">
        <f t="shared" si="11"/>
        <v>-5.2092704348160304</v>
      </c>
      <c r="I93">
        <f t="shared" si="12"/>
        <v>-1.7167361886752337</v>
      </c>
      <c r="J93">
        <f t="shared" si="13"/>
        <v>19.006529648271176</v>
      </c>
    </row>
    <row r="94" spans="1:10" x14ac:dyDescent="0.25">
      <c r="A94">
        <v>4.7179500000000001</v>
      </c>
      <c r="B94">
        <v>658.11320999999998</v>
      </c>
      <c r="C94" s="7">
        <f t="shared" si="7"/>
        <v>39.517799999999966</v>
      </c>
      <c r="D94">
        <f t="shared" si="8"/>
        <v>2.5243547044125845</v>
      </c>
      <c r="E94">
        <f t="shared" si="9"/>
        <v>3.8357453794501169E-3</v>
      </c>
      <c r="F94" s="23">
        <f t="shared" si="10"/>
        <v>0.1795693370821824</v>
      </c>
      <c r="H94">
        <f t="shared" si="11"/>
        <v>-5.5633915007411012</v>
      </c>
      <c r="I94">
        <f t="shared" si="12"/>
        <v>-1.7171938666309605</v>
      </c>
      <c r="J94">
        <f t="shared" si="13"/>
        <v>19.00607197031545</v>
      </c>
    </row>
    <row r="95" spans="1:10" x14ac:dyDescent="0.25">
      <c r="A95">
        <v>4.7661100000000003</v>
      </c>
      <c r="B95">
        <v>658.20151999999996</v>
      </c>
      <c r="C95" s="7">
        <f t="shared" si="7"/>
        <v>39.606109999999944</v>
      </c>
      <c r="D95">
        <f t="shared" si="8"/>
        <v>3.2745926995261407</v>
      </c>
      <c r="E95">
        <f t="shared" si="9"/>
        <v>4.9750609806038446E-3</v>
      </c>
      <c r="F95" s="23">
        <f t="shared" si="10"/>
        <v>0.17952229374506887</v>
      </c>
      <c r="H95">
        <f t="shared" si="11"/>
        <v>-5.3033176510388946</v>
      </c>
      <c r="I95">
        <f t="shared" si="12"/>
        <v>-1.7174558796290036</v>
      </c>
      <c r="J95">
        <f t="shared" si="13"/>
        <v>19.005809957317407</v>
      </c>
    </row>
    <row r="96" spans="1:10" x14ac:dyDescent="0.25">
      <c r="A96">
        <v>4.8149300000000004</v>
      </c>
      <c r="B96">
        <v>658.43078000000003</v>
      </c>
      <c r="C96" s="7">
        <f t="shared" si="7"/>
        <v>39.835370000000012</v>
      </c>
      <c r="D96">
        <f t="shared" si="8"/>
        <v>5.2835119959161867</v>
      </c>
      <c r="E96">
        <f t="shared" si="9"/>
        <v>8.0244000681684215E-3</v>
      </c>
      <c r="F96" s="23">
        <f t="shared" si="10"/>
        <v>0.17940025165916076</v>
      </c>
      <c r="H96">
        <f t="shared" si="11"/>
        <v>-4.8252683706211981</v>
      </c>
      <c r="I96">
        <f t="shared" si="12"/>
        <v>-1.718135926576035</v>
      </c>
      <c r="J96">
        <f t="shared" si="13"/>
        <v>19.005129910370375</v>
      </c>
    </row>
    <row r="97" spans="1:10" x14ac:dyDescent="0.25">
      <c r="A97">
        <v>4.8640600000000003</v>
      </c>
      <c r="B97">
        <v>658.71903999999995</v>
      </c>
      <c r="C97" s="7">
        <f t="shared" si="7"/>
        <v>40.123629999999935</v>
      </c>
      <c r="D97">
        <f t="shared" si="8"/>
        <v>8.531912703315113</v>
      </c>
      <c r="E97">
        <f t="shared" si="9"/>
        <v>1.2952278870389284E-2</v>
      </c>
      <c r="F97" s="23">
        <f t="shared" si="10"/>
        <v>0.17924697863944722</v>
      </c>
      <c r="H97">
        <f t="shared" si="11"/>
        <v>-4.3464835317708594</v>
      </c>
      <c r="I97">
        <f t="shared" si="12"/>
        <v>-1.7189906552124012</v>
      </c>
      <c r="J97">
        <f t="shared" si="13"/>
        <v>19.004275181734009</v>
      </c>
    </row>
    <row r="98" spans="1:10" x14ac:dyDescent="0.25">
      <c r="A98">
        <v>4.9120699999999999</v>
      </c>
      <c r="B98">
        <v>659.25957000000005</v>
      </c>
      <c r="C98" s="7">
        <f t="shared" si="7"/>
        <v>40.664160000000038</v>
      </c>
      <c r="D98">
        <f t="shared" si="8"/>
        <v>11.343615494979371</v>
      </c>
      <c r="E98">
        <f t="shared" si="9"/>
        <v>1.7206599662981562E-2</v>
      </c>
      <c r="F98" s="23">
        <f t="shared" si="10"/>
        <v>0.17896009824171366</v>
      </c>
      <c r="H98">
        <f t="shared" si="11"/>
        <v>-4.0624622674211253</v>
      </c>
      <c r="I98">
        <f t="shared" si="12"/>
        <v>-1.7205924128413521</v>
      </c>
      <c r="J98">
        <f t="shared" si="13"/>
        <v>19.002673424105058</v>
      </c>
    </row>
    <row r="99" spans="1:10" x14ac:dyDescent="0.25">
      <c r="A99">
        <v>4.9616400000000001</v>
      </c>
      <c r="B99">
        <v>659.82595000000003</v>
      </c>
      <c r="C99" s="7">
        <f t="shared" si="7"/>
        <v>41.230540000000019</v>
      </c>
      <c r="D99">
        <f t="shared" si="8"/>
        <v>134.21216920768637</v>
      </c>
      <c r="E99">
        <f t="shared" si="9"/>
        <v>0.20340541199946191</v>
      </c>
      <c r="F99" s="23">
        <f t="shared" si="10"/>
        <v>0.17866023666387679</v>
      </c>
      <c r="H99">
        <f t="shared" si="11"/>
        <v>-1.5925541880546841</v>
      </c>
      <c r="I99">
        <f t="shared" si="12"/>
        <v>-1.722269396048643</v>
      </c>
      <c r="J99">
        <f t="shared" si="13"/>
        <v>19.000996440897769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DC5B6-B773-43D9-A454-8AEF9C2F5191}">
  <dimension ref="A1:J99"/>
  <sheetViews>
    <sheetView zoomScale="85" zoomScaleNormal="85" workbookViewId="0">
      <pane ySplit="1" topLeftCell="A2" activePane="bottomLeft" state="frozen"/>
      <selection pane="bottomLeft" activeCell="C17" sqref="C17"/>
    </sheetView>
  </sheetViews>
  <sheetFormatPr defaultRowHeight="15" x14ac:dyDescent="0.25"/>
  <cols>
    <col min="2" max="2" width="18.28515625" customWidth="1"/>
    <col min="3" max="3" width="20.85546875" style="7" bestFit="1" customWidth="1"/>
    <col min="5" max="5" width="18.7109375" customWidth="1"/>
    <col min="6" max="6" width="18.7109375" style="23" bestFit="1" customWidth="1"/>
    <col min="8" max="8" width="17.85546875" customWidth="1"/>
    <col min="9" max="9" width="18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1808.7097200000001</v>
      </c>
      <c r="C2" s="7">
        <f>B2-$B$2</f>
        <v>0</v>
      </c>
    </row>
    <row r="3" spans="1:10" x14ac:dyDescent="0.25">
      <c r="A3">
        <v>5.4940000000000003E-2</v>
      </c>
      <c r="B3">
        <v>1811.85923</v>
      </c>
      <c r="C3" s="7">
        <f t="shared" ref="C3:C66" si="0">B3-$B$2</f>
        <v>3.1495099999999638</v>
      </c>
      <c r="D3">
        <f>(B4-B2)/(A4-A2)</f>
        <v>59.740468824253512</v>
      </c>
      <c r="E3">
        <f>(1/B3)*D3</f>
        <v>3.2971915165977611E-2</v>
      </c>
      <c r="F3" s="23">
        <f>((0.0125)/((0.0000008*B3*0.000000001)+(0.0000000245*0.000000001*B3^2)))*10^-9</f>
        <v>0.15266445173062798</v>
      </c>
      <c r="H3">
        <f>LN(E3)</f>
        <v>-3.412099135445493</v>
      </c>
      <c r="I3">
        <f>LN((0.0125)/((0.0000008*B3)+(0.0000000245*B3^2)))</f>
        <v>-1.8795128919559718</v>
      </c>
      <c r="J3">
        <f>LN(F3*10^9)</f>
        <v>18.843752944990438</v>
      </c>
    </row>
    <row r="4" spans="1:10" x14ac:dyDescent="0.25">
      <c r="A4">
        <v>0.10310999999999999</v>
      </c>
      <c r="B4">
        <v>1814.8695</v>
      </c>
      <c r="C4" s="7">
        <f t="shared" si="0"/>
        <v>6.1597799999999552</v>
      </c>
      <c r="D4">
        <f t="shared" ref="D4:D67" si="1">(B5-B3)/(A5-A3)</f>
        <v>63.067931141120141</v>
      </c>
      <c r="E4">
        <f t="shared" ref="E4:E67" si="2">(1/B4)*D4</f>
        <v>3.4750670029509087E-2</v>
      </c>
      <c r="F4" s="23">
        <f t="shared" ref="F4:F67" si="3">((0.0125)/((0.0000008*B4*0.000000001)+(0.0000000245*0.000000001*B4^2)))*10^-9</f>
        <v>0.15216289975790445</v>
      </c>
      <c r="H4">
        <f t="shared" ref="H4:H67" si="4">LN(E4)</f>
        <v>-3.3595564257324981</v>
      </c>
      <c r="I4">
        <f t="shared" ref="I4:I67" si="5">LN((0.0125)/((0.0000008*B4)+(0.0000000245*B4^2)))</f>
        <v>-1.88280362307232</v>
      </c>
      <c r="J4">
        <f t="shared" ref="J4:J67" si="6">LN(F4*10^9)</f>
        <v>18.84046221387409</v>
      </c>
    </row>
    <row r="5" spans="1:10" x14ac:dyDescent="0.25">
      <c r="A5">
        <v>0.15195</v>
      </c>
      <c r="B5">
        <v>1817.9774500000001</v>
      </c>
      <c r="C5" s="7">
        <f t="shared" si="0"/>
        <v>9.2677300000000287</v>
      </c>
      <c r="D5">
        <f t="shared" si="1"/>
        <v>62.196685878962988</v>
      </c>
      <c r="E5">
        <f t="shared" si="2"/>
        <v>3.4212022750316831E-2</v>
      </c>
      <c r="F5" s="23">
        <f t="shared" si="3"/>
        <v>0.15164766184248701</v>
      </c>
      <c r="H5">
        <f t="shared" si="4"/>
        <v>-3.3751781542832071</v>
      </c>
      <c r="I5">
        <f t="shared" si="5"/>
        <v>-1.8861954630838684</v>
      </c>
      <c r="J5">
        <f t="shared" si="6"/>
        <v>18.837070373862542</v>
      </c>
    </row>
    <row r="6" spans="1:10" x14ac:dyDescent="0.25">
      <c r="A6">
        <v>0.20027</v>
      </c>
      <c r="B6">
        <v>1820.9125300000001</v>
      </c>
      <c r="C6" s="7">
        <f t="shared" si="0"/>
        <v>12.202809999999999</v>
      </c>
      <c r="D6">
        <f t="shared" si="1"/>
        <v>57.841527874736741</v>
      </c>
      <c r="E6">
        <f t="shared" si="2"/>
        <v>3.1765132548534192E-2</v>
      </c>
      <c r="F6" s="23">
        <f t="shared" si="3"/>
        <v>0.15116348140079255</v>
      </c>
      <c r="H6">
        <f t="shared" si="4"/>
        <v>-3.4493860514867589</v>
      </c>
      <c r="I6">
        <f t="shared" si="5"/>
        <v>-1.8893933695356286</v>
      </c>
      <c r="J6">
        <f t="shared" si="6"/>
        <v>18.833872467410782</v>
      </c>
    </row>
    <row r="7" spans="1:10" x14ac:dyDescent="0.25">
      <c r="A7">
        <v>0.25222</v>
      </c>
      <c r="B7">
        <v>1823.7772199999999</v>
      </c>
      <c r="C7" s="7">
        <f t="shared" si="0"/>
        <v>15.067499999999882</v>
      </c>
      <c r="D7">
        <f t="shared" si="1"/>
        <v>54.077156268334846</v>
      </c>
      <c r="E7">
        <f t="shared" si="2"/>
        <v>2.9651185284754706E-2</v>
      </c>
      <c r="F7" s="23">
        <f t="shared" si="3"/>
        <v>0.15069314541888909</v>
      </c>
      <c r="H7">
        <f t="shared" si="4"/>
        <v>-3.5182531784603608</v>
      </c>
      <c r="I7">
        <f t="shared" si="5"/>
        <v>-1.8925096593284914</v>
      </c>
      <c r="J7">
        <f t="shared" si="6"/>
        <v>18.830756177617921</v>
      </c>
    </row>
    <row r="8" spans="1:10" x14ac:dyDescent="0.25">
      <c r="A8">
        <v>0.30253000000000002</v>
      </c>
      <c r="B8">
        <v>1826.44246</v>
      </c>
      <c r="C8" s="7">
        <f t="shared" si="0"/>
        <v>17.732739999999922</v>
      </c>
      <c r="D8">
        <f t="shared" si="1"/>
        <v>49.83776009205117</v>
      </c>
      <c r="E8">
        <f t="shared" si="2"/>
        <v>2.7286794510926544E-2</v>
      </c>
      <c r="F8" s="23">
        <f t="shared" si="3"/>
        <v>0.15025752439290008</v>
      </c>
      <c r="H8">
        <f t="shared" si="4"/>
        <v>-3.6013524113687754</v>
      </c>
      <c r="I8">
        <f t="shared" si="5"/>
        <v>-1.8954046276666618</v>
      </c>
      <c r="J8">
        <f t="shared" si="6"/>
        <v>18.827861209279749</v>
      </c>
    </row>
    <row r="9" spans="1:10" x14ac:dyDescent="0.25">
      <c r="A9">
        <v>0.35650999999999999</v>
      </c>
      <c r="B9">
        <v>1828.9748</v>
      </c>
      <c r="C9" s="7">
        <f t="shared" si="0"/>
        <v>20.265079999999898</v>
      </c>
      <c r="D9">
        <f t="shared" si="1"/>
        <v>45.882054073670311</v>
      </c>
      <c r="E9">
        <f t="shared" si="2"/>
        <v>2.5086214459417541E-2</v>
      </c>
      <c r="F9" s="23">
        <f t="shared" si="3"/>
        <v>0.14984537292991013</v>
      </c>
      <c r="H9">
        <f t="shared" si="4"/>
        <v>-3.6854368084479456</v>
      </c>
      <c r="I9">
        <f t="shared" si="5"/>
        <v>-1.8981513637081446</v>
      </c>
      <c r="J9">
        <f t="shared" si="6"/>
        <v>18.825114473238266</v>
      </c>
    </row>
    <row r="10" spans="1:10" x14ac:dyDescent="0.25">
      <c r="A10">
        <v>0.41275000000000001</v>
      </c>
      <c r="B10">
        <v>1831.4995799999999</v>
      </c>
      <c r="C10" s="7">
        <f t="shared" si="0"/>
        <v>22.789859999999862</v>
      </c>
      <c r="D10">
        <f t="shared" si="1"/>
        <v>46.494839503834456</v>
      </c>
      <c r="E10">
        <f t="shared" si="2"/>
        <v>2.5386213576873685E-2</v>
      </c>
      <c r="F10" s="23">
        <f t="shared" si="3"/>
        <v>0.14943613782736972</v>
      </c>
      <c r="H10">
        <f t="shared" si="4"/>
        <v>-3.6735490248760247</v>
      </c>
      <c r="I10">
        <f t="shared" si="5"/>
        <v>-1.9008861491385072</v>
      </c>
      <c r="J10">
        <f t="shared" si="6"/>
        <v>18.822379687807903</v>
      </c>
    </row>
    <row r="11" spans="1:10" x14ac:dyDescent="0.25">
      <c r="A11">
        <v>0.46211999999999998</v>
      </c>
      <c r="B11">
        <v>1833.8851199999999</v>
      </c>
      <c r="C11" s="7">
        <f t="shared" si="0"/>
        <v>25.175399999999854</v>
      </c>
      <c r="D11">
        <f t="shared" si="1"/>
        <v>44.237339014235836</v>
      </c>
      <c r="E11">
        <f t="shared" si="2"/>
        <v>2.4122197476707723E-2</v>
      </c>
      <c r="F11" s="23">
        <f t="shared" si="3"/>
        <v>0.14905101019970948</v>
      </c>
      <c r="H11">
        <f t="shared" si="4"/>
        <v>-3.7246228052735608</v>
      </c>
      <c r="I11">
        <f t="shared" si="5"/>
        <v>-1.903466681291561</v>
      </c>
      <c r="J11">
        <f t="shared" si="6"/>
        <v>18.819799155654849</v>
      </c>
    </row>
    <row r="12" spans="1:10" x14ac:dyDescent="0.25">
      <c r="A12">
        <v>0.51602000000000003</v>
      </c>
      <c r="B12">
        <v>1836.0679700000001</v>
      </c>
      <c r="C12" s="7">
        <f t="shared" si="0"/>
        <v>27.358249999999998</v>
      </c>
      <c r="D12">
        <f t="shared" si="1"/>
        <v>42.934125069586003</v>
      </c>
      <c r="E12">
        <f t="shared" si="2"/>
        <v>2.3383734028967353E-2</v>
      </c>
      <c r="F12" s="23">
        <f t="shared" si="3"/>
        <v>0.14869990835808725</v>
      </c>
      <c r="H12">
        <f t="shared" si="4"/>
        <v>-3.7557146252984595</v>
      </c>
      <c r="I12">
        <f t="shared" si="5"/>
        <v>-1.9058250418034586</v>
      </c>
      <c r="J12">
        <f t="shared" si="6"/>
        <v>18.817440795142954</v>
      </c>
    </row>
    <row r="13" spans="1:10" x14ac:dyDescent="0.25">
      <c r="A13">
        <v>0.56989999999999996</v>
      </c>
      <c r="B13">
        <v>1838.5125599999999</v>
      </c>
      <c r="C13" s="7">
        <f t="shared" si="0"/>
        <v>29.802839999999833</v>
      </c>
      <c r="D13">
        <f t="shared" si="1"/>
        <v>45.980401529636218</v>
      </c>
      <c r="E13">
        <f t="shared" si="2"/>
        <v>2.500956617323094E-2</v>
      </c>
      <c r="F13" s="23">
        <f t="shared" si="3"/>
        <v>0.14830817743802216</v>
      </c>
      <c r="H13">
        <f t="shared" si="4"/>
        <v>-3.6884968803753648</v>
      </c>
      <c r="I13">
        <f t="shared" si="5"/>
        <v>-1.908462890171537</v>
      </c>
      <c r="J13">
        <f t="shared" si="6"/>
        <v>18.814802946774876</v>
      </c>
    </row>
    <row r="14" spans="1:10" x14ac:dyDescent="0.25">
      <c r="A14">
        <v>0.62061999999999995</v>
      </c>
      <c r="B14">
        <v>1840.87752</v>
      </c>
      <c r="C14" s="7">
        <f t="shared" si="0"/>
        <v>32.167799999999943</v>
      </c>
      <c r="D14">
        <f t="shared" si="1"/>
        <v>46.368100608843278</v>
      </c>
      <c r="E14">
        <f t="shared" si="2"/>
        <v>2.5188042172867253E-2</v>
      </c>
      <c r="F14" s="23">
        <f t="shared" si="3"/>
        <v>0.14793067806753457</v>
      </c>
      <c r="H14">
        <f t="shared" si="4"/>
        <v>-3.681385914033267</v>
      </c>
      <c r="I14">
        <f t="shared" si="5"/>
        <v>-1.9110115063831332</v>
      </c>
      <c r="J14">
        <f t="shared" si="6"/>
        <v>18.812254330563277</v>
      </c>
    </row>
    <row r="15" spans="1:10" x14ac:dyDescent="0.25">
      <c r="A15">
        <v>0.67008999999999996</v>
      </c>
      <c r="B15">
        <v>1843.1581799999999</v>
      </c>
      <c r="C15" s="7">
        <f t="shared" si="0"/>
        <v>34.448459999999841</v>
      </c>
      <c r="D15">
        <f t="shared" si="1"/>
        <v>45.64361433619338</v>
      </c>
      <c r="E15">
        <f t="shared" si="2"/>
        <v>2.47638074862318E-2</v>
      </c>
      <c r="F15" s="23">
        <f t="shared" si="3"/>
        <v>0.14756799836920109</v>
      </c>
      <c r="H15">
        <f t="shared" si="4"/>
        <v>-3.698372067292059</v>
      </c>
      <c r="I15">
        <f t="shared" si="5"/>
        <v>-1.913466203539943</v>
      </c>
      <c r="J15">
        <f t="shared" si="6"/>
        <v>18.809799633406467</v>
      </c>
    </row>
    <row r="16" spans="1:10" x14ac:dyDescent="0.25">
      <c r="A16">
        <v>0.71967000000000003</v>
      </c>
      <c r="B16">
        <v>1845.39852</v>
      </c>
      <c r="C16" s="7">
        <f t="shared" si="0"/>
        <v>36.688799999999901</v>
      </c>
      <c r="D16">
        <f t="shared" si="1"/>
        <v>44.451191544521478</v>
      </c>
      <c r="E16">
        <f t="shared" si="2"/>
        <v>2.4087583826891482E-2</v>
      </c>
      <c r="F16" s="23">
        <f t="shared" si="3"/>
        <v>0.14721302760385899</v>
      </c>
      <c r="H16">
        <f t="shared" si="4"/>
        <v>-3.7260587651484247</v>
      </c>
      <c r="I16">
        <f t="shared" si="5"/>
        <v>-1.9158745738598908</v>
      </c>
      <c r="J16">
        <f t="shared" si="6"/>
        <v>18.807391263086519</v>
      </c>
    </row>
    <row r="17" spans="1:10" x14ac:dyDescent="0.25">
      <c r="A17">
        <v>0.77037999999999995</v>
      </c>
      <c r="B17">
        <v>1847.61619</v>
      </c>
      <c r="C17" s="7">
        <f t="shared" si="0"/>
        <v>38.906469999999899</v>
      </c>
      <c r="D17">
        <f t="shared" si="1"/>
        <v>41.356987621657169</v>
      </c>
      <c r="E17">
        <f t="shared" si="2"/>
        <v>2.2383971219508081E-2</v>
      </c>
      <c r="F17" s="23">
        <f t="shared" si="3"/>
        <v>0.14686290875818203</v>
      </c>
      <c r="H17">
        <f t="shared" si="4"/>
        <v>-3.7994101468216286</v>
      </c>
      <c r="I17">
        <f t="shared" si="5"/>
        <v>-1.9182557208210143</v>
      </c>
      <c r="J17">
        <f t="shared" si="6"/>
        <v>18.805010116125398</v>
      </c>
    </row>
    <row r="18" spans="1:10" x14ac:dyDescent="0.25">
      <c r="A18">
        <v>0.82550000000000001</v>
      </c>
      <c r="B18">
        <v>1849.7753299999999</v>
      </c>
      <c r="C18" s="7">
        <f t="shared" si="0"/>
        <v>41.065609999999879</v>
      </c>
      <c r="D18">
        <f t="shared" si="1"/>
        <v>39.161915305840374</v>
      </c>
      <c r="E18">
        <f t="shared" si="2"/>
        <v>2.1171173964051285E-2</v>
      </c>
      <c r="F18" s="23">
        <f t="shared" si="3"/>
        <v>0.14652322912813515</v>
      </c>
      <c r="H18">
        <f t="shared" si="4"/>
        <v>-3.8551147412372573</v>
      </c>
      <c r="I18">
        <f t="shared" si="5"/>
        <v>-1.9205713024928135</v>
      </c>
      <c r="J18">
        <f t="shared" si="6"/>
        <v>18.802694534453597</v>
      </c>
    </row>
    <row r="19" spans="1:10" x14ac:dyDescent="0.25">
      <c r="A19">
        <v>0.87877000000000005</v>
      </c>
      <c r="B19">
        <v>1851.86095</v>
      </c>
      <c r="C19" s="7">
        <f t="shared" si="0"/>
        <v>43.151229999999941</v>
      </c>
      <c r="D19">
        <f t="shared" si="1"/>
        <v>39.431893687708353</v>
      </c>
      <c r="E19">
        <f t="shared" si="2"/>
        <v>2.1293117978273882E-2</v>
      </c>
      <c r="F19" s="23">
        <f t="shared" si="3"/>
        <v>0.14619623354651223</v>
      </c>
      <c r="H19">
        <f t="shared" si="4"/>
        <v>-3.8493713580862376</v>
      </c>
      <c r="I19">
        <f t="shared" si="5"/>
        <v>-1.9228054943340711</v>
      </c>
      <c r="J19">
        <f t="shared" si="6"/>
        <v>18.80046034261234</v>
      </c>
    </row>
    <row r="20" spans="1:10" x14ac:dyDescent="0.25">
      <c r="A20">
        <v>0.93084999999999996</v>
      </c>
      <c r="B20">
        <v>1853.92948</v>
      </c>
      <c r="C20" s="7">
        <f t="shared" si="0"/>
        <v>45.219759999999951</v>
      </c>
      <c r="D20">
        <f t="shared" si="1"/>
        <v>39.587576672183147</v>
      </c>
      <c r="E20">
        <f t="shared" si="2"/>
        <v>2.1353334686809739E-2</v>
      </c>
      <c r="F20" s="23">
        <f t="shared" si="3"/>
        <v>0.14587299748468133</v>
      </c>
      <c r="H20">
        <f t="shared" si="4"/>
        <v>-3.8465473600844535</v>
      </c>
      <c r="I20">
        <f t="shared" si="5"/>
        <v>-1.9250189160810807</v>
      </c>
      <c r="J20">
        <f t="shared" si="6"/>
        <v>18.798246920865331</v>
      </c>
    </row>
    <row r="21" spans="1:10" x14ac:dyDescent="0.25">
      <c r="A21">
        <v>0.98148000000000002</v>
      </c>
      <c r="B21">
        <v>1855.9269899999999</v>
      </c>
      <c r="C21" s="7">
        <f t="shared" si="0"/>
        <v>47.217269999999871</v>
      </c>
      <c r="D21">
        <f t="shared" si="1"/>
        <v>39.162054549075215</v>
      </c>
      <c r="E21">
        <f t="shared" si="2"/>
        <v>2.1101074966895773E-2</v>
      </c>
      <c r="F21" s="23">
        <f t="shared" si="3"/>
        <v>0.14556187564450873</v>
      </c>
      <c r="H21">
        <f t="shared" si="4"/>
        <v>-3.8584312934994571</v>
      </c>
      <c r="I21">
        <f t="shared" si="5"/>
        <v>-1.9271540206073432</v>
      </c>
      <c r="J21">
        <f t="shared" si="6"/>
        <v>18.796111816339067</v>
      </c>
    </row>
    <row r="22" spans="1:10" x14ac:dyDescent="0.25">
      <c r="A22">
        <v>1.0313099999999999</v>
      </c>
      <c r="B22">
        <v>1857.8637000000001</v>
      </c>
      <c r="C22" s="7">
        <f t="shared" si="0"/>
        <v>49.153980000000047</v>
      </c>
      <c r="D22">
        <f t="shared" si="1"/>
        <v>38.708092778285177</v>
      </c>
      <c r="E22">
        <f t="shared" si="2"/>
        <v>2.0834732267111505E-2</v>
      </c>
      <c r="F22" s="23">
        <f t="shared" si="3"/>
        <v>0.14526117312073009</v>
      </c>
      <c r="H22">
        <f t="shared" si="4"/>
        <v>-3.8711338643409201</v>
      </c>
      <c r="I22">
        <f t="shared" si="5"/>
        <v>-1.9292219628300473</v>
      </c>
      <c r="J22">
        <f t="shared" si="6"/>
        <v>18.794043874116365</v>
      </c>
    </row>
    <row r="23" spans="1:10" x14ac:dyDescent="0.25">
      <c r="A23">
        <v>1.0802099999999999</v>
      </c>
      <c r="B23">
        <v>1859.74864</v>
      </c>
      <c r="C23" s="7">
        <f t="shared" si="0"/>
        <v>51.038919999999962</v>
      </c>
      <c r="D23">
        <f t="shared" si="1"/>
        <v>38.062487340490037</v>
      </c>
      <c r="E23">
        <f t="shared" si="2"/>
        <v>2.0466468705410662E-2</v>
      </c>
      <c r="F23" s="23">
        <f t="shared" si="3"/>
        <v>0.14496940253887433</v>
      </c>
      <c r="H23">
        <f t="shared" si="4"/>
        <v>-3.8889674049179996</v>
      </c>
      <c r="I23">
        <f t="shared" si="5"/>
        <v>-1.9312325758020572</v>
      </c>
      <c r="J23">
        <f t="shared" si="6"/>
        <v>18.792033261144354</v>
      </c>
    </row>
    <row r="24" spans="1:10" x14ac:dyDescent="0.25">
      <c r="A24">
        <v>1.13005</v>
      </c>
      <c r="B24">
        <v>1861.6219900000001</v>
      </c>
      <c r="C24" s="7">
        <f t="shared" si="0"/>
        <v>52.912270000000035</v>
      </c>
      <c r="D24">
        <f t="shared" si="1"/>
        <v>37.556431241790158</v>
      </c>
      <c r="E24">
        <f t="shared" si="2"/>
        <v>2.0174037180228064E-2</v>
      </c>
      <c r="F24" s="23">
        <f t="shared" si="3"/>
        <v>0.14468029611406127</v>
      </c>
      <c r="H24">
        <f t="shared" si="4"/>
        <v>-3.9033587893736925</v>
      </c>
      <c r="I24">
        <f t="shared" si="5"/>
        <v>-1.9332288252175776</v>
      </c>
      <c r="J24">
        <f t="shared" si="6"/>
        <v>18.790037011728835</v>
      </c>
    </row>
    <row r="25" spans="1:10" x14ac:dyDescent="0.25">
      <c r="A25">
        <v>1.1791799999999999</v>
      </c>
      <c r="B25">
        <v>1863.4656</v>
      </c>
      <c r="C25" s="7">
        <f t="shared" si="0"/>
        <v>54.755879999999934</v>
      </c>
      <c r="D25">
        <f t="shared" si="1"/>
        <v>37.271298847055363</v>
      </c>
      <c r="E25">
        <f t="shared" si="2"/>
        <v>2.0001066210750207E-2</v>
      </c>
      <c r="F25" s="23">
        <f t="shared" si="3"/>
        <v>0.14439662288348365</v>
      </c>
      <c r="H25">
        <f t="shared" si="4"/>
        <v>-3.911969696311592</v>
      </c>
      <c r="I25">
        <f t="shared" si="5"/>
        <v>-1.9351914400303893</v>
      </c>
      <c r="J25">
        <f t="shared" si="6"/>
        <v>18.78807439691602</v>
      </c>
    </row>
    <row r="26" spans="1:10" x14ac:dyDescent="0.25">
      <c r="A26">
        <v>1.2280599999999999</v>
      </c>
      <c r="B26">
        <v>1865.27495</v>
      </c>
      <c r="C26" s="7">
        <f t="shared" si="0"/>
        <v>56.565229999999929</v>
      </c>
      <c r="D26">
        <f t="shared" si="1"/>
        <v>36.62689316414194</v>
      </c>
      <c r="E26">
        <f t="shared" si="2"/>
        <v>1.9636189916206154E-2</v>
      </c>
      <c r="F26" s="23">
        <f t="shared" si="3"/>
        <v>0.14411903160945982</v>
      </c>
      <c r="H26">
        <f t="shared" si="4"/>
        <v>-3.930380990995348</v>
      </c>
      <c r="I26">
        <f t="shared" si="5"/>
        <v>-1.9371157124596805</v>
      </c>
      <c r="J26">
        <f t="shared" si="6"/>
        <v>18.786150124486731</v>
      </c>
    </row>
    <row r="27" spans="1:10" x14ac:dyDescent="0.25">
      <c r="A27">
        <v>1.2768999999999999</v>
      </c>
      <c r="B27">
        <v>1867.0447799999999</v>
      </c>
      <c r="C27" s="7">
        <f t="shared" si="0"/>
        <v>58.335059999999885</v>
      </c>
      <c r="D27">
        <f t="shared" si="1"/>
        <v>35.573698685952522</v>
      </c>
      <c r="E27">
        <f t="shared" si="2"/>
        <v>1.9053479095425083E-2</v>
      </c>
      <c r="F27" s="23">
        <f t="shared" si="3"/>
        <v>0.14384827724493188</v>
      </c>
      <c r="H27">
        <f t="shared" si="4"/>
        <v>-3.9605055644030904</v>
      </c>
      <c r="I27">
        <f t="shared" si="5"/>
        <v>-1.9389961651082097</v>
      </c>
      <c r="J27">
        <f t="shared" si="6"/>
        <v>18.784269671838203</v>
      </c>
    </row>
    <row r="28" spans="1:10" x14ac:dyDescent="0.25">
      <c r="A28">
        <v>1.32623</v>
      </c>
      <c r="B28">
        <v>1868.76722</v>
      </c>
      <c r="C28" s="7">
        <f t="shared" si="0"/>
        <v>60.057499999999891</v>
      </c>
      <c r="D28">
        <f t="shared" si="1"/>
        <v>32.840909090909136</v>
      </c>
      <c r="E28">
        <f t="shared" si="2"/>
        <v>1.757356868176933E-2</v>
      </c>
      <c r="F28" s="23">
        <f t="shared" si="3"/>
        <v>0.14358550473387841</v>
      </c>
      <c r="H28">
        <f t="shared" si="4"/>
        <v>-4.0413592851839875</v>
      </c>
      <c r="I28">
        <f t="shared" si="5"/>
        <v>-1.9408245694276312</v>
      </c>
      <c r="J28">
        <f t="shared" si="6"/>
        <v>18.782441267518781</v>
      </c>
    </row>
    <row r="29" spans="1:10" x14ac:dyDescent="0.25">
      <c r="A29">
        <v>1.3798600000000001</v>
      </c>
      <c r="B29">
        <v>1870.42608</v>
      </c>
      <c r="C29" s="7">
        <f t="shared" si="0"/>
        <v>61.716359999999895</v>
      </c>
      <c r="D29">
        <f t="shared" si="1"/>
        <v>32.316245979924993</v>
      </c>
      <c r="E29">
        <f t="shared" si="2"/>
        <v>1.7277478284479966E-2</v>
      </c>
      <c r="F29" s="23">
        <f t="shared" si="3"/>
        <v>0.14333311195224674</v>
      </c>
      <c r="H29">
        <f t="shared" si="4"/>
        <v>-4.0583514588665404</v>
      </c>
      <c r="I29">
        <f t="shared" si="5"/>
        <v>-1.9425839034830401</v>
      </c>
      <c r="J29">
        <f t="shared" si="6"/>
        <v>18.78068193346337</v>
      </c>
    </row>
    <row r="30" spans="1:10" x14ac:dyDescent="0.25">
      <c r="A30">
        <v>1.4288400000000001</v>
      </c>
      <c r="B30">
        <v>1872.0831900000001</v>
      </c>
      <c r="C30" s="7">
        <f t="shared" si="0"/>
        <v>63.373469999999998</v>
      </c>
      <c r="D30">
        <f t="shared" si="1"/>
        <v>32.033904872615949</v>
      </c>
      <c r="E30">
        <f t="shared" si="2"/>
        <v>1.7111368257420198E-2</v>
      </c>
      <c r="F30" s="23">
        <f t="shared" si="3"/>
        <v>0.1430816492906114</v>
      </c>
      <c r="H30">
        <f t="shared" si="4"/>
        <v>-4.0680122259865961</v>
      </c>
      <c r="I30">
        <f t="shared" si="5"/>
        <v>-1.9443398376056775</v>
      </c>
      <c r="J30">
        <f t="shared" si="6"/>
        <v>18.778925999340736</v>
      </c>
    </row>
    <row r="31" spans="1:10" x14ac:dyDescent="0.25">
      <c r="A31">
        <v>1.48309</v>
      </c>
      <c r="B31">
        <v>1873.7329400000001</v>
      </c>
      <c r="C31" s="7">
        <f t="shared" si="0"/>
        <v>65.023220000000038</v>
      </c>
      <c r="D31">
        <f t="shared" si="1"/>
        <v>30.95167286245406</v>
      </c>
      <c r="E31">
        <f t="shared" si="2"/>
        <v>1.6518721639410396E-2</v>
      </c>
      <c r="F31" s="23">
        <f t="shared" si="3"/>
        <v>0.14283196028023534</v>
      </c>
      <c r="H31">
        <f t="shared" si="4"/>
        <v>-4.1032608964857697</v>
      </c>
      <c r="I31">
        <f t="shared" si="5"/>
        <v>-1.9460864426324653</v>
      </c>
      <c r="J31">
        <f t="shared" si="6"/>
        <v>18.777179394313947</v>
      </c>
    </row>
    <row r="32" spans="1:10" x14ac:dyDescent="0.25">
      <c r="A32">
        <v>1.53644</v>
      </c>
      <c r="B32">
        <v>1875.4135900000001</v>
      </c>
      <c r="C32" s="7">
        <f t="shared" si="0"/>
        <v>66.703870000000052</v>
      </c>
      <c r="D32">
        <f t="shared" si="1"/>
        <v>31.649773144124598</v>
      </c>
      <c r="E32">
        <f t="shared" si="2"/>
        <v>1.6876156445109581E-2</v>
      </c>
      <c r="F32" s="23">
        <f t="shared" si="3"/>
        <v>0.14257826605173984</v>
      </c>
      <c r="H32">
        <f t="shared" si="4"/>
        <v>-4.0818535144910548</v>
      </c>
      <c r="I32">
        <f t="shared" si="5"/>
        <v>-1.9478641945972113</v>
      </c>
      <c r="J32">
        <f t="shared" si="6"/>
        <v>18.775401642349198</v>
      </c>
    </row>
    <row r="33" spans="1:10" x14ac:dyDescent="0.25">
      <c r="A33">
        <v>1.5866800000000001</v>
      </c>
      <c r="B33">
        <v>1877.01154</v>
      </c>
      <c r="C33" s="7">
        <f t="shared" si="0"/>
        <v>68.301819999999907</v>
      </c>
      <c r="D33">
        <f t="shared" si="1"/>
        <v>31.260800790904167</v>
      </c>
      <c r="E33">
        <f t="shared" si="2"/>
        <v>1.6654559721515708E-2</v>
      </c>
      <c r="F33" s="23">
        <f t="shared" si="3"/>
        <v>0.14233768172570163</v>
      </c>
      <c r="H33">
        <f t="shared" si="4"/>
        <v>-4.0950712428996177</v>
      </c>
      <c r="I33">
        <f t="shared" si="5"/>
        <v>-1.9495530041222335</v>
      </c>
      <c r="J33">
        <f t="shared" si="6"/>
        <v>18.773712832824177</v>
      </c>
    </row>
    <row r="34" spans="1:10" x14ac:dyDescent="0.25">
      <c r="A34">
        <v>1.6375900000000001</v>
      </c>
      <c r="B34">
        <v>1878.5756200000001</v>
      </c>
      <c r="C34" s="7">
        <f t="shared" si="0"/>
        <v>69.865900000000011</v>
      </c>
      <c r="D34">
        <f t="shared" si="1"/>
        <v>28.608972633468436</v>
      </c>
      <c r="E34">
        <f t="shared" si="2"/>
        <v>1.5229076928757563E-2</v>
      </c>
      <c r="F34" s="23">
        <f t="shared" si="3"/>
        <v>0.14210278604781923</v>
      </c>
      <c r="H34">
        <f t="shared" si="4"/>
        <v>-4.1845487226605336</v>
      </c>
      <c r="I34">
        <f t="shared" si="5"/>
        <v>-1.9512046378234336</v>
      </c>
      <c r="J34">
        <f t="shared" si="6"/>
        <v>18.772061199122977</v>
      </c>
    </row>
    <row r="35" spans="1:10" x14ac:dyDescent="0.25">
      <c r="A35">
        <v>1.6981299999999999</v>
      </c>
      <c r="B35">
        <v>1880.20001</v>
      </c>
      <c r="C35" s="7">
        <f t="shared" si="0"/>
        <v>71.490289999999959</v>
      </c>
      <c r="D35">
        <f t="shared" si="1"/>
        <v>28.405381561534899</v>
      </c>
      <c r="E35">
        <f t="shared" si="2"/>
        <v>1.5107638235537983E-2</v>
      </c>
      <c r="F35" s="23">
        <f t="shared" si="3"/>
        <v>0.1418594479387168</v>
      </c>
      <c r="H35">
        <f t="shared" si="4"/>
        <v>-4.1925548196437976</v>
      </c>
      <c r="I35">
        <f t="shared" si="5"/>
        <v>-1.9529185148080652</v>
      </c>
      <c r="J35">
        <f t="shared" si="6"/>
        <v>18.770347322138345</v>
      </c>
    </row>
    <row r="36" spans="1:10" x14ac:dyDescent="0.25">
      <c r="A36">
        <v>1.7509399999999999</v>
      </c>
      <c r="B36">
        <v>1881.79537</v>
      </c>
      <c r="C36" s="7">
        <f t="shared" si="0"/>
        <v>73.085649999999987</v>
      </c>
      <c r="D36">
        <f t="shared" si="1"/>
        <v>30.166619034010115</v>
      </c>
      <c r="E36">
        <f t="shared" si="2"/>
        <v>1.6030764829658452E-2</v>
      </c>
      <c r="F36" s="23">
        <f t="shared" si="3"/>
        <v>0.14162106649661749</v>
      </c>
      <c r="H36">
        <f t="shared" si="4"/>
        <v>-4.1332456011059593</v>
      </c>
      <c r="I36">
        <f t="shared" si="5"/>
        <v>-1.9546003340947486</v>
      </c>
      <c r="J36">
        <f t="shared" si="6"/>
        <v>18.768665502851661</v>
      </c>
    </row>
    <row r="37" spans="1:10" x14ac:dyDescent="0.25">
      <c r="A37">
        <v>1.8030999999999999</v>
      </c>
      <c r="B37">
        <v>1883.3666000000001</v>
      </c>
      <c r="C37" s="7">
        <f t="shared" si="0"/>
        <v>74.656880000000001</v>
      </c>
      <c r="D37">
        <f t="shared" si="1"/>
        <v>29.207579346281207</v>
      </c>
      <c r="E37">
        <f t="shared" si="2"/>
        <v>1.5508175278398376E-2</v>
      </c>
      <c r="F37" s="23">
        <f t="shared" si="3"/>
        <v>0.14138687743484221</v>
      </c>
      <c r="H37">
        <f t="shared" si="4"/>
        <v>-4.1663879567870827</v>
      </c>
      <c r="I37">
        <f t="shared" si="5"/>
        <v>-1.956255334388918</v>
      </c>
      <c r="J37">
        <f t="shared" si="6"/>
        <v>18.767010502557493</v>
      </c>
    </row>
    <row r="38" spans="1:10" x14ac:dyDescent="0.25">
      <c r="A38">
        <v>1.85649</v>
      </c>
      <c r="B38">
        <v>1884.87823</v>
      </c>
      <c r="C38" s="7">
        <f t="shared" si="0"/>
        <v>76.168509999999969</v>
      </c>
      <c r="D38">
        <f t="shared" si="1"/>
        <v>29.051231912397341</v>
      </c>
      <c r="E38">
        <f t="shared" si="2"/>
        <v>1.541278977602566E-2</v>
      </c>
      <c r="F38" s="23">
        <f t="shared" si="3"/>
        <v>0.14116211949118007</v>
      </c>
      <c r="H38">
        <f t="shared" si="4"/>
        <v>-4.1725576093042225</v>
      </c>
      <c r="I38">
        <f t="shared" si="5"/>
        <v>-1.9578462654735351</v>
      </c>
      <c r="J38">
        <f t="shared" si="6"/>
        <v>18.765419571472876</v>
      </c>
    </row>
    <row r="39" spans="1:10" x14ac:dyDescent="0.25">
      <c r="A39">
        <v>1.9053800000000001</v>
      </c>
      <c r="B39">
        <v>1886.3379600000001</v>
      </c>
      <c r="C39" s="7">
        <f t="shared" si="0"/>
        <v>77.628240000000005</v>
      </c>
      <c r="D39">
        <f t="shared" si="1"/>
        <v>29.554091047348052</v>
      </c>
      <c r="E39">
        <f t="shared" si="2"/>
        <v>1.5667442247383947E-2</v>
      </c>
      <c r="F39" s="23">
        <f t="shared" si="3"/>
        <v>0.14094558661845821</v>
      </c>
      <c r="H39">
        <f t="shared" si="4"/>
        <v>-4.1561704620133613</v>
      </c>
      <c r="I39">
        <f t="shared" si="5"/>
        <v>-1.9593813735939802</v>
      </c>
      <c r="J39">
        <f t="shared" si="6"/>
        <v>18.763884463352429</v>
      </c>
    </row>
    <row r="40" spans="1:10" x14ac:dyDescent="0.25">
      <c r="A40">
        <v>1.95512</v>
      </c>
      <c r="B40">
        <v>1887.79315</v>
      </c>
      <c r="C40" s="7">
        <f t="shared" si="0"/>
        <v>79.083429999999908</v>
      </c>
      <c r="D40">
        <f t="shared" si="1"/>
        <v>28.082984658298844</v>
      </c>
      <c r="E40">
        <f t="shared" si="2"/>
        <v>1.4876092043399377E-2</v>
      </c>
      <c r="F40" s="23">
        <f t="shared" si="3"/>
        <v>0.14073022272980859</v>
      </c>
      <c r="H40">
        <f t="shared" si="4"/>
        <v>-4.2079999155628585</v>
      </c>
      <c r="I40">
        <f t="shared" si="5"/>
        <v>-1.9609105353002267</v>
      </c>
      <c r="J40">
        <f t="shared" si="6"/>
        <v>18.762355301646185</v>
      </c>
    </row>
    <row r="41" spans="1:10" x14ac:dyDescent="0.25">
      <c r="A41">
        <v>2.00576</v>
      </c>
      <c r="B41">
        <v>1889.1569300000001</v>
      </c>
      <c r="C41" s="7">
        <f t="shared" si="0"/>
        <v>80.447210000000041</v>
      </c>
      <c r="D41">
        <f t="shared" si="1"/>
        <v>27.21286141575321</v>
      </c>
      <c r="E41">
        <f t="shared" si="2"/>
        <v>1.4404764889358984E-2</v>
      </c>
      <c r="F41" s="23">
        <f t="shared" si="3"/>
        <v>0.1405288350280679</v>
      </c>
      <c r="H41">
        <f t="shared" si="4"/>
        <v>-4.2401962320395166</v>
      </c>
      <c r="I41">
        <f t="shared" si="5"/>
        <v>-1.962342579748946</v>
      </c>
      <c r="J41">
        <f t="shared" si="6"/>
        <v>18.760923257197465</v>
      </c>
    </row>
    <row r="42" spans="1:10" x14ac:dyDescent="0.25">
      <c r="A42">
        <v>2.0554199999999998</v>
      </c>
      <c r="B42">
        <v>1890.5226</v>
      </c>
      <c r="C42" s="7">
        <f t="shared" si="0"/>
        <v>81.81287999999995</v>
      </c>
      <c r="D42">
        <f t="shared" si="1"/>
        <v>26.871176646407982</v>
      </c>
      <c r="E42">
        <f t="shared" si="2"/>
        <v>1.4213623601435911E-2</v>
      </c>
      <c r="F42" s="23">
        <f t="shared" si="3"/>
        <v>0.1403276011162761</v>
      </c>
      <c r="H42">
        <f t="shared" si="4"/>
        <v>-4.2535543657613264</v>
      </c>
      <c r="I42">
        <f t="shared" si="5"/>
        <v>-1.9637755819545599</v>
      </c>
      <c r="J42">
        <f t="shared" si="6"/>
        <v>18.759490254991853</v>
      </c>
    </row>
    <row r="43" spans="1:10" x14ac:dyDescent="0.25">
      <c r="A43">
        <v>2.1061299999999998</v>
      </c>
      <c r="B43">
        <v>1891.8539900000001</v>
      </c>
      <c r="C43" s="7">
        <f t="shared" si="0"/>
        <v>83.144270000000006</v>
      </c>
      <c r="D43">
        <f t="shared" si="1"/>
        <v>25.590214959634544</v>
      </c>
      <c r="E43">
        <f t="shared" si="2"/>
        <v>1.352652746718289E-2</v>
      </c>
      <c r="F43" s="23">
        <f t="shared" si="3"/>
        <v>0.14013183425063111</v>
      </c>
      <c r="H43">
        <f t="shared" si="4"/>
        <v>-4.3031025240510017</v>
      </c>
      <c r="I43">
        <f t="shared" si="5"/>
        <v>-1.9651716262501187</v>
      </c>
      <c r="J43">
        <f t="shared" si="6"/>
        <v>18.758094210696292</v>
      </c>
    </row>
    <row r="44" spans="1:10" x14ac:dyDescent="0.25">
      <c r="A44">
        <v>2.1582300000000001</v>
      </c>
      <c r="B44">
        <v>1893.15353</v>
      </c>
      <c r="C44" s="7">
        <f t="shared" si="0"/>
        <v>84.443809999999985</v>
      </c>
      <c r="D44">
        <f t="shared" si="1"/>
        <v>24.137210615469801</v>
      </c>
      <c r="E44">
        <f t="shared" si="2"/>
        <v>1.2749737532100631E-2</v>
      </c>
      <c r="F44" s="23">
        <f t="shared" si="3"/>
        <v>0.13994114541462008</v>
      </c>
      <c r="H44">
        <f t="shared" si="4"/>
        <v>-4.3622445933071878</v>
      </c>
      <c r="I44">
        <f t="shared" si="5"/>
        <v>-1.9665333346570084</v>
      </c>
      <c r="J44">
        <f t="shared" si="6"/>
        <v>18.756732502289402</v>
      </c>
    </row>
    <row r="45" spans="1:10" x14ac:dyDescent="0.25">
      <c r="A45">
        <v>2.2123900000000001</v>
      </c>
      <c r="B45">
        <v>1894.4188099999999</v>
      </c>
      <c r="C45" s="7">
        <f t="shared" si="0"/>
        <v>85.709089999999833</v>
      </c>
      <c r="D45">
        <f t="shared" si="1"/>
        <v>24.548318102274905</v>
      </c>
      <c r="E45">
        <f t="shared" si="2"/>
        <v>1.2958231819010974E-2</v>
      </c>
      <c r="F45" s="23">
        <f t="shared" si="3"/>
        <v>0.13975585747755084</v>
      </c>
      <c r="H45">
        <f t="shared" si="4"/>
        <v>-4.346024031084224</v>
      </c>
      <c r="I45">
        <f t="shared" si="5"/>
        <v>-1.9678582538535532</v>
      </c>
      <c r="J45">
        <f t="shared" si="6"/>
        <v>18.755407583092857</v>
      </c>
    </row>
    <row r="46" spans="1:10" x14ac:dyDescent="0.25">
      <c r="A46">
        <v>2.2610899999999998</v>
      </c>
      <c r="B46">
        <v>1895.67857</v>
      </c>
      <c r="C46" s="7">
        <f t="shared" si="0"/>
        <v>86.968849999999975</v>
      </c>
      <c r="D46">
        <f t="shared" si="1"/>
        <v>24.945699564012155</v>
      </c>
      <c r="E46">
        <f t="shared" si="2"/>
        <v>1.3159245432632681E-2</v>
      </c>
      <c r="F46" s="23">
        <f t="shared" si="3"/>
        <v>0.13957174324797025</v>
      </c>
      <c r="H46">
        <f t="shared" si="4"/>
        <v>-4.3306306926746938</v>
      </c>
      <c r="I46">
        <f t="shared" si="5"/>
        <v>-1.9691765214058152</v>
      </c>
      <c r="J46">
        <f t="shared" si="6"/>
        <v>18.754089315540597</v>
      </c>
    </row>
    <row r="47" spans="1:10" x14ac:dyDescent="0.25">
      <c r="A47">
        <v>2.31331</v>
      </c>
      <c r="B47">
        <v>1896.93633</v>
      </c>
      <c r="C47" s="7">
        <f t="shared" si="0"/>
        <v>88.226609999999937</v>
      </c>
      <c r="D47">
        <f t="shared" si="1"/>
        <v>23.100101672982468</v>
      </c>
      <c r="E47">
        <f t="shared" si="2"/>
        <v>1.217758409054376E-2</v>
      </c>
      <c r="F47" s="23">
        <f t="shared" si="3"/>
        <v>0.13938828405113526</v>
      </c>
      <c r="H47">
        <f t="shared" si="4"/>
        <v>-4.4081583869045229</v>
      </c>
      <c r="I47">
        <f t="shared" si="5"/>
        <v>-1.9704918297319618</v>
      </c>
      <c r="J47">
        <f t="shared" si="6"/>
        <v>18.752774007214448</v>
      </c>
    </row>
    <row r="48" spans="1:10" x14ac:dyDescent="0.25">
      <c r="A48">
        <v>2.3692799999999998</v>
      </c>
      <c r="B48">
        <v>1898.17777</v>
      </c>
      <c r="C48" s="7">
        <f t="shared" si="0"/>
        <v>89.468049999999948</v>
      </c>
      <c r="D48">
        <f t="shared" si="1"/>
        <v>22.20546721457923</v>
      </c>
      <c r="E48">
        <f t="shared" si="2"/>
        <v>1.1698307484961867E-2</v>
      </c>
      <c r="F48" s="23">
        <f t="shared" si="3"/>
        <v>0.13920755980968072</v>
      </c>
      <c r="H48">
        <f t="shared" si="4"/>
        <v>-4.4483111070475765</v>
      </c>
      <c r="I48">
        <f t="shared" si="5"/>
        <v>-1.9717892235789056</v>
      </c>
      <c r="J48">
        <f t="shared" si="6"/>
        <v>18.751476613367505</v>
      </c>
    </row>
    <row r="49" spans="1:10" x14ac:dyDescent="0.25">
      <c r="A49">
        <v>2.4252500000000001</v>
      </c>
      <c r="B49">
        <v>1899.42201</v>
      </c>
      <c r="C49" s="7">
        <f t="shared" si="0"/>
        <v>90.712289999999939</v>
      </c>
      <c r="D49">
        <f t="shared" si="1"/>
        <v>23.369579408748031</v>
      </c>
      <c r="E49">
        <f t="shared" si="2"/>
        <v>1.2303521432158212E-2</v>
      </c>
      <c r="F49" s="23">
        <f t="shared" si="3"/>
        <v>0.13902678040166558</v>
      </c>
      <c r="H49">
        <f t="shared" si="4"/>
        <v>-4.3978697622810277</v>
      </c>
      <c r="I49">
        <f t="shared" si="5"/>
        <v>-1.9730886996487327</v>
      </c>
      <c r="J49">
        <f t="shared" si="6"/>
        <v>18.75017713729768</v>
      </c>
    </row>
    <row r="50" spans="1:10" x14ac:dyDescent="0.25">
      <c r="A50">
        <v>2.4765100000000002</v>
      </c>
      <c r="B50">
        <v>1900.6836900000001</v>
      </c>
      <c r="C50" s="7">
        <f t="shared" si="0"/>
        <v>91.973970000000008</v>
      </c>
      <c r="D50">
        <f t="shared" si="1"/>
        <v>23.785933014353162</v>
      </c>
      <c r="E50">
        <f t="shared" si="2"/>
        <v>1.2514408967413806E-2</v>
      </c>
      <c r="F50" s="23">
        <f t="shared" si="3"/>
        <v>0.13884382644146695</v>
      </c>
      <c r="H50">
        <f t="shared" si="4"/>
        <v>-4.3808745811493512</v>
      </c>
      <c r="I50">
        <f t="shared" si="5"/>
        <v>-1.9744055282886137</v>
      </c>
      <c r="J50">
        <f t="shared" si="6"/>
        <v>18.748860308657797</v>
      </c>
    </row>
    <row r="51" spans="1:10" x14ac:dyDescent="0.25">
      <c r="A51">
        <v>2.5297499999999999</v>
      </c>
      <c r="B51">
        <v>1901.9076399999999</v>
      </c>
      <c r="C51" s="7">
        <f t="shared" si="0"/>
        <v>93.19791999999984</v>
      </c>
      <c r="D51">
        <f t="shared" si="1"/>
        <v>24.062221782570234</v>
      </c>
      <c r="E51">
        <f t="shared" si="2"/>
        <v>1.2651624756378934E-2</v>
      </c>
      <c r="F51" s="23">
        <f t="shared" si="3"/>
        <v>0.13866668853405198</v>
      </c>
      <c r="H51">
        <f t="shared" si="4"/>
        <v>-4.3699696328167796</v>
      </c>
      <c r="I51">
        <f t="shared" si="5"/>
        <v>-1.9756821496915054</v>
      </c>
      <c r="J51">
        <f t="shared" si="6"/>
        <v>18.747583687254906</v>
      </c>
    </row>
    <row r="52" spans="1:10" x14ac:dyDescent="0.25">
      <c r="A52">
        <v>2.5775999999999999</v>
      </c>
      <c r="B52">
        <v>1903.1161400000001</v>
      </c>
      <c r="C52" s="7">
        <f t="shared" si="0"/>
        <v>94.406420000000026</v>
      </c>
      <c r="D52">
        <f t="shared" si="1"/>
        <v>25.049827640239062</v>
      </c>
      <c r="E52">
        <f t="shared" si="2"/>
        <v>1.3162532287829298E-2</v>
      </c>
      <c r="F52" s="23">
        <f t="shared" si="3"/>
        <v>0.13849211904842837</v>
      </c>
      <c r="H52">
        <f t="shared" si="4"/>
        <v>-4.3303809485085809</v>
      </c>
      <c r="I52">
        <f t="shared" si="5"/>
        <v>-1.9769418571511466</v>
      </c>
      <c r="J52">
        <f t="shared" si="6"/>
        <v>18.746323979795264</v>
      </c>
    </row>
    <row r="53" spans="1:10" x14ac:dyDescent="0.25">
      <c r="A53">
        <v>2.62548</v>
      </c>
      <c r="B53">
        <v>1904.30566</v>
      </c>
      <c r="C53" s="7">
        <f t="shared" si="0"/>
        <v>95.595939999999928</v>
      </c>
      <c r="D53">
        <f t="shared" si="1"/>
        <v>25.431182121970426</v>
      </c>
      <c r="E53">
        <f t="shared" si="2"/>
        <v>1.3354569414014358E-2</v>
      </c>
      <c r="F53" s="23">
        <f t="shared" si="3"/>
        <v>0.1383206129860656</v>
      </c>
      <c r="H53">
        <f t="shared" si="4"/>
        <v>-4.3158966744963774</v>
      </c>
      <c r="I53">
        <f t="shared" si="5"/>
        <v>-1.9781810059652041</v>
      </c>
      <c r="J53">
        <f t="shared" si="6"/>
        <v>18.745084830981206</v>
      </c>
    </row>
    <row r="54" spans="1:10" x14ac:dyDescent="0.25">
      <c r="A54">
        <v>2.6733600000000002</v>
      </c>
      <c r="B54">
        <v>1905.55143</v>
      </c>
      <c r="C54" s="7">
        <f t="shared" si="0"/>
        <v>96.841709999999921</v>
      </c>
      <c r="D54">
        <f t="shared" si="1"/>
        <v>25.778381201044965</v>
      </c>
      <c r="E54">
        <f t="shared" si="2"/>
        <v>1.3528042746684073E-2</v>
      </c>
      <c r="F54" s="23">
        <f t="shared" si="3"/>
        <v>0.13814133807062046</v>
      </c>
      <c r="H54">
        <f t="shared" si="4"/>
        <v>-4.3029905075236066</v>
      </c>
      <c r="I54">
        <f t="shared" si="5"/>
        <v>-1.9794779290310247</v>
      </c>
      <c r="J54">
        <f t="shared" si="6"/>
        <v>18.743787907915387</v>
      </c>
    </row>
    <row r="55" spans="1:10" x14ac:dyDescent="0.25">
      <c r="A55">
        <v>2.7212299999999998</v>
      </c>
      <c r="B55">
        <v>1906.77394</v>
      </c>
      <c r="C55" s="7">
        <f t="shared" si="0"/>
        <v>98.064219999999978</v>
      </c>
      <c r="D55">
        <f t="shared" si="1"/>
        <v>24.866304574889707</v>
      </c>
      <c r="E55">
        <f t="shared" si="2"/>
        <v>1.3041034415904439E-2</v>
      </c>
      <c r="F55" s="23">
        <f t="shared" si="3"/>
        <v>0.1379657490562014</v>
      </c>
      <c r="H55">
        <f t="shared" si="4"/>
        <v>-4.3396543992567604</v>
      </c>
      <c r="I55">
        <f t="shared" si="5"/>
        <v>-1.9807498198753866</v>
      </c>
      <c r="J55">
        <f t="shared" si="6"/>
        <v>18.742516017071026</v>
      </c>
    </row>
    <row r="56" spans="1:10" x14ac:dyDescent="0.25">
      <c r="A56">
        <v>2.7690999999999999</v>
      </c>
      <c r="B56">
        <v>1907.9321299999999</v>
      </c>
      <c r="C56" s="7">
        <f t="shared" si="0"/>
        <v>99.222409999999854</v>
      </c>
      <c r="D56">
        <f t="shared" si="1"/>
        <v>24.043587594298732</v>
      </c>
      <c r="E56">
        <f t="shared" si="2"/>
        <v>1.2601909269329583E-2</v>
      </c>
      <c r="F56" s="23">
        <f t="shared" si="3"/>
        <v>0.13779970696791399</v>
      </c>
      <c r="H56">
        <f t="shared" si="4"/>
        <v>-4.37390694719224</v>
      </c>
      <c r="I56">
        <f t="shared" si="5"/>
        <v>-1.9819540469076411</v>
      </c>
      <c r="J56">
        <f t="shared" si="6"/>
        <v>18.741311790038772</v>
      </c>
    </row>
    <row r="57" spans="1:10" x14ac:dyDescent="0.25">
      <c r="A57">
        <v>2.8166699999999998</v>
      </c>
      <c r="B57">
        <v>1909.0686599999999</v>
      </c>
      <c r="C57" s="7">
        <f t="shared" si="0"/>
        <v>100.35893999999985</v>
      </c>
      <c r="D57">
        <f t="shared" si="1"/>
        <v>23.488205341369483</v>
      </c>
      <c r="E57">
        <f t="shared" si="2"/>
        <v>1.2303489043379657E-2</v>
      </c>
      <c r="F57" s="23">
        <f t="shared" si="3"/>
        <v>0.13763706135937176</v>
      </c>
      <c r="H57">
        <f t="shared" si="4"/>
        <v>-4.397872394764855</v>
      </c>
      <c r="I57">
        <f t="shared" si="5"/>
        <v>-1.9831350484742389</v>
      </c>
      <c r="J57">
        <f t="shared" si="6"/>
        <v>18.740130788472172</v>
      </c>
    </row>
    <row r="58" spans="1:10" x14ac:dyDescent="0.25">
      <c r="A58">
        <v>2.8653300000000002</v>
      </c>
      <c r="B58">
        <v>1910.1923999999999</v>
      </c>
      <c r="C58" s="7">
        <f t="shared" si="0"/>
        <v>101.48267999999985</v>
      </c>
      <c r="D58">
        <f t="shared" si="1"/>
        <v>22.548685145700013</v>
      </c>
      <c r="E58">
        <f t="shared" si="2"/>
        <v>1.180440522415439E-2</v>
      </c>
      <c r="F58" s="23">
        <f t="shared" si="3"/>
        <v>0.13747652904843513</v>
      </c>
      <c r="H58">
        <f t="shared" si="4"/>
        <v>-4.4392824930977337</v>
      </c>
      <c r="I58">
        <f t="shared" si="5"/>
        <v>-1.9843020742756063</v>
      </c>
      <c r="J58">
        <f t="shared" si="6"/>
        <v>18.738963762670803</v>
      </c>
    </row>
    <row r="59" spans="1:10" x14ac:dyDescent="0.25">
      <c r="A59">
        <v>2.9151600000000002</v>
      </c>
      <c r="B59">
        <v>1911.2894799999999</v>
      </c>
      <c r="C59" s="7">
        <f t="shared" si="0"/>
        <v>102.57975999999985</v>
      </c>
      <c r="D59">
        <f t="shared" si="1"/>
        <v>21.753594642507256</v>
      </c>
      <c r="E59">
        <f t="shared" si="2"/>
        <v>1.1381632594193558E-2</v>
      </c>
      <c r="F59" s="23">
        <f t="shared" si="3"/>
        <v>0.13732007605414839</v>
      </c>
      <c r="H59">
        <f t="shared" si="4"/>
        <v>-4.4757543988694195</v>
      </c>
      <c r="I59">
        <f t="shared" si="5"/>
        <v>-1.9854407565466852</v>
      </c>
      <c r="J59">
        <f t="shared" si="6"/>
        <v>18.737825080399727</v>
      </c>
    </row>
    <row r="60" spans="1:10" x14ac:dyDescent="0.25">
      <c r="A60">
        <v>2.9668700000000001</v>
      </c>
      <c r="B60">
        <v>1912.4012600000001</v>
      </c>
      <c r="C60" s="7">
        <f t="shared" si="0"/>
        <v>103.69154000000003</v>
      </c>
      <c r="D60">
        <f t="shared" si="1"/>
        <v>20.810949529513632</v>
      </c>
      <c r="E60">
        <f t="shared" si="2"/>
        <v>1.0882104067173451E-2</v>
      </c>
      <c r="F60" s="23">
        <f t="shared" si="3"/>
        <v>0.13716179902799094</v>
      </c>
      <c r="H60">
        <f t="shared" si="4"/>
        <v>-4.5206356677245196</v>
      </c>
      <c r="I60">
        <f t="shared" si="5"/>
        <v>-1.9865940352005351</v>
      </c>
      <c r="J60">
        <f t="shared" si="6"/>
        <v>18.736671801745874</v>
      </c>
    </row>
    <row r="61" spans="1:10" x14ac:dyDescent="0.25">
      <c r="A61">
        <v>3.0203700000000002</v>
      </c>
      <c r="B61">
        <v>1913.479</v>
      </c>
      <c r="C61" s="7">
        <f t="shared" si="0"/>
        <v>104.76927999999998</v>
      </c>
      <c r="D61">
        <f t="shared" si="1"/>
        <v>21.0936604926471</v>
      </c>
      <c r="E61">
        <f t="shared" si="2"/>
        <v>1.1023721970634169E-2</v>
      </c>
      <c r="F61" s="23">
        <f t="shared" si="3"/>
        <v>0.13700862913042311</v>
      </c>
      <c r="H61">
        <f t="shared" si="4"/>
        <v>-4.5077057853995042</v>
      </c>
      <c r="I61">
        <f t="shared" si="5"/>
        <v>-1.9877113687841157</v>
      </c>
      <c r="J61">
        <f t="shared" si="6"/>
        <v>18.735554468162295</v>
      </c>
    </row>
    <row r="62" spans="1:10" x14ac:dyDescent="0.25">
      <c r="A62">
        <v>3.0716100000000002</v>
      </c>
      <c r="B62">
        <v>1914.61061</v>
      </c>
      <c r="C62" s="7">
        <f t="shared" si="0"/>
        <v>105.90088999999989</v>
      </c>
      <c r="D62">
        <f t="shared" si="1"/>
        <v>21.634310193750011</v>
      </c>
      <c r="E62">
        <f t="shared" si="2"/>
        <v>1.1299587540544345E-2</v>
      </c>
      <c r="F62" s="23">
        <f t="shared" si="3"/>
        <v>0.13684807912283969</v>
      </c>
      <c r="H62">
        <f t="shared" si="4"/>
        <v>-4.4829890547667972</v>
      </c>
      <c r="I62">
        <f t="shared" si="5"/>
        <v>-1.9888838799634176</v>
      </c>
      <c r="J62">
        <f t="shared" si="6"/>
        <v>18.734381956982993</v>
      </c>
    </row>
    <row r="63" spans="1:10" x14ac:dyDescent="0.25">
      <c r="A63">
        <v>3.1230799999999999</v>
      </c>
      <c r="B63">
        <v>1915.7010600000001</v>
      </c>
      <c r="C63" s="7">
        <f t="shared" si="0"/>
        <v>106.99134000000004</v>
      </c>
      <c r="D63">
        <f t="shared" si="1"/>
        <v>21.28654124457459</v>
      </c>
      <c r="E63">
        <f t="shared" si="2"/>
        <v>1.1111619494836314E-2</v>
      </c>
      <c r="F63" s="23">
        <f t="shared" si="3"/>
        <v>0.13669363564538825</v>
      </c>
      <c r="H63">
        <f t="shared" si="4"/>
        <v>-4.4997639168417036</v>
      </c>
      <c r="I63">
        <f t="shared" si="5"/>
        <v>-1.9900130934290383</v>
      </c>
      <c r="J63">
        <f t="shared" si="6"/>
        <v>18.733252743517372</v>
      </c>
    </row>
    <row r="64" spans="1:10" x14ac:dyDescent="0.25">
      <c r="A64">
        <v>3.1752600000000002</v>
      </c>
      <c r="B64">
        <v>1916.8169600000001</v>
      </c>
      <c r="C64" s="7">
        <f t="shared" si="0"/>
        <v>108.10724000000005</v>
      </c>
      <c r="D64">
        <f t="shared" si="1"/>
        <v>21.347348303869239</v>
      </c>
      <c r="E64">
        <f t="shared" si="2"/>
        <v>1.1136873655306783E-2</v>
      </c>
      <c r="F64" s="23">
        <f t="shared" si="3"/>
        <v>0.13653585813848967</v>
      </c>
      <c r="H64">
        <f t="shared" si="4"/>
        <v>-4.49749372522502</v>
      </c>
      <c r="I64">
        <f t="shared" si="5"/>
        <v>-1.9911680018706617</v>
      </c>
      <c r="J64">
        <f t="shared" si="6"/>
        <v>18.732097835075749</v>
      </c>
    </row>
    <row r="65" spans="1:10" x14ac:dyDescent="0.25">
      <c r="A65">
        <v>3.2277300000000002</v>
      </c>
      <c r="B65">
        <v>1917.93506</v>
      </c>
      <c r="C65" s="7">
        <f t="shared" si="0"/>
        <v>109.22533999999996</v>
      </c>
      <c r="D65">
        <f t="shared" si="1"/>
        <v>20.846892655365998</v>
      </c>
      <c r="E65">
        <f t="shared" si="2"/>
        <v>1.086944656789683E-2</v>
      </c>
      <c r="F65" s="23">
        <f t="shared" si="3"/>
        <v>0.13637804339929221</v>
      </c>
      <c r="H65">
        <f t="shared" si="4"/>
        <v>-4.521799492862109</v>
      </c>
      <c r="I65">
        <f t="shared" si="5"/>
        <v>-1.9923245186761334</v>
      </c>
      <c r="J65">
        <f t="shared" si="6"/>
        <v>18.730941318270279</v>
      </c>
    </row>
    <row r="66" spans="1:10" x14ac:dyDescent="0.25">
      <c r="A66">
        <v>3.28146</v>
      </c>
      <c r="B66">
        <v>1919.0309</v>
      </c>
      <c r="C66" s="7">
        <f t="shared" si="0"/>
        <v>110.32117999999991</v>
      </c>
      <c r="D66">
        <f t="shared" si="1"/>
        <v>19.438009787928763</v>
      </c>
      <c r="E66">
        <f t="shared" si="2"/>
        <v>1.0129075976800978E-2</v>
      </c>
      <c r="F66" s="23">
        <f t="shared" si="3"/>
        <v>0.13622363591311232</v>
      </c>
      <c r="H66">
        <f t="shared" si="4"/>
        <v>-4.5923451813873566</v>
      </c>
      <c r="I66">
        <f t="shared" si="5"/>
        <v>-1.9934573620473286</v>
      </c>
      <c r="J66">
        <f t="shared" si="6"/>
        <v>18.729808474899084</v>
      </c>
    </row>
    <row r="67" spans="1:10" x14ac:dyDescent="0.25">
      <c r="A67">
        <v>3.3380700000000001</v>
      </c>
      <c r="B67">
        <v>1920.0798500000001</v>
      </c>
      <c r="C67" s="7">
        <f t="shared" ref="C67:C99" si="7">B67-$B$2</f>
        <v>111.37013000000002</v>
      </c>
      <c r="D67">
        <f t="shared" si="1"/>
        <v>19.726374650512231</v>
      </c>
      <c r="E67">
        <f t="shared" si="2"/>
        <v>1.0273726194518541E-2</v>
      </c>
      <c r="F67" s="23">
        <f t="shared" si="3"/>
        <v>0.13607608089784465</v>
      </c>
      <c r="H67">
        <f t="shared" si="4"/>
        <v>-4.5781654976213151</v>
      </c>
      <c r="I67">
        <f t="shared" si="5"/>
        <v>-1.9945411312957027</v>
      </c>
      <c r="J67">
        <f t="shared" si="6"/>
        <v>18.728724705650709</v>
      </c>
    </row>
    <row r="68" spans="1:10" x14ac:dyDescent="0.25">
      <c r="A68">
        <v>3.38876</v>
      </c>
      <c r="B68">
        <v>1921.1475399999999</v>
      </c>
      <c r="C68" s="7">
        <f t="shared" si="7"/>
        <v>112.43781999999987</v>
      </c>
      <c r="D68">
        <f t="shared" ref="D68:D99" si="8">(B69-B67)/(A69-A67)</f>
        <v>19.640598846940055</v>
      </c>
      <c r="E68">
        <f t="shared" ref="E68:E99" si="9">(1/B68)*D68</f>
        <v>1.0223368293171307E-2</v>
      </c>
      <c r="F68" s="23">
        <f t="shared" ref="F68:F99" si="10">((0.0125)/((0.0000008*B68*0.000000001)+(0.0000000245*0.000000001*B68^2)))*10^-9</f>
        <v>0.13592613581650956</v>
      </c>
      <c r="H68">
        <f t="shared" ref="H68:H99" si="11">LN(E68)</f>
        <v>-4.5830791699174807</v>
      </c>
      <c r="I68">
        <f t="shared" ref="I68:I99" si="12">LN((0.0125)/((0.0000008*B68)+(0.0000000245*B68^2)))</f>
        <v>-1.9956436597848846</v>
      </c>
      <c r="J68">
        <f t="shared" ref="J68:J99" si="13">LN(F68*10^9)</f>
        <v>18.727622177161525</v>
      </c>
    </row>
    <row r="69" spans="1:10" x14ac:dyDescent="0.25">
      <c r="A69">
        <v>3.4456099999999998</v>
      </c>
      <c r="B69">
        <v>1922.192</v>
      </c>
      <c r="C69" s="7">
        <f t="shared" si="7"/>
        <v>113.48227999999995</v>
      </c>
      <c r="D69">
        <f t="shared" si="8"/>
        <v>19.512776831347274</v>
      </c>
      <c r="E69">
        <f t="shared" si="9"/>
        <v>1.0151315181494499E-2</v>
      </c>
      <c r="F69" s="23">
        <f t="shared" si="10"/>
        <v>0.13577969281704758</v>
      </c>
      <c r="H69">
        <f t="shared" si="11"/>
        <v>-4.5901520073569175</v>
      </c>
      <c r="I69">
        <f t="shared" si="12"/>
        <v>-1.9967216124690714</v>
      </c>
      <c r="J69">
        <f t="shared" si="13"/>
        <v>18.72654422447734</v>
      </c>
    </row>
    <row r="70" spans="1:10" x14ac:dyDescent="0.25">
      <c r="A70">
        <v>3.4944199999999999</v>
      </c>
      <c r="B70">
        <v>1923.2092600000001</v>
      </c>
      <c r="C70" s="7">
        <f t="shared" si="7"/>
        <v>114.49954000000002</v>
      </c>
      <c r="D70">
        <f t="shared" si="8"/>
        <v>19.847978108847453</v>
      </c>
      <c r="E70">
        <f t="shared" si="9"/>
        <v>1.0320238427329251E-2</v>
      </c>
      <c r="F70" s="23">
        <f t="shared" si="10"/>
        <v>0.13563729089340737</v>
      </c>
      <c r="H70">
        <f t="shared" si="11"/>
        <v>-4.5736484157722233</v>
      </c>
      <c r="I70">
        <f t="shared" si="12"/>
        <v>-1.9977709346946722</v>
      </c>
      <c r="J70">
        <f t="shared" si="13"/>
        <v>18.725494902251739</v>
      </c>
    </row>
    <row r="71" spans="1:10" x14ac:dyDescent="0.25">
      <c r="A71">
        <v>3.5442800000000001</v>
      </c>
      <c r="B71">
        <v>1924.1504</v>
      </c>
      <c r="C71" s="7">
        <f t="shared" si="7"/>
        <v>115.44067999999993</v>
      </c>
      <c r="D71">
        <f t="shared" si="8"/>
        <v>18.408380053112971</v>
      </c>
      <c r="E71">
        <f t="shared" si="9"/>
        <v>9.5670172420580894E-3</v>
      </c>
      <c r="F71" s="23">
        <f t="shared" si="10"/>
        <v>0.13550574410028166</v>
      </c>
      <c r="H71">
        <f t="shared" si="11"/>
        <v>-4.649433800044803</v>
      </c>
      <c r="I71">
        <f t="shared" si="12"/>
        <v>-1.9987412476768944</v>
      </c>
      <c r="J71">
        <f t="shared" si="13"/>
        <v>18.724524589269517</v>
      </c>
    </row>
    <row r="72" spans="1:10" x14ac:dyDescent="0.25">
      <c r="A72">
        <v>3.5960899999999998</v>
      </c>
      <c r="B72">
        <v>1925.0808400000001</v>
      </c>
      <c r="C72" s="7">
        <f t="shared" si="7"/>
        <v>116.37112000000002</v>
      </c>
      <c r="D72">
        <f t="shared" si="8"/>
        <v>17.505491357082285</v>
      </c>
      <c r="E72">
        <f t="shared" si="9"/>
        <v>9.0933798692226786E-3</v>
      </c>
      <c r="F72" s="23">
        <f t="shared" si="10"/>
        <v>0.13537588092062056</v>
      </c>
      <c r="H72">
        <f t="shared" si="11"/>
        <v>-4.7002086171049413</v>
      </c>
      <c r="I72">
        <f t="shared" si="12"/>
        <v>-1.9997000664199529</v>
      </c>
      <c r="J72">
        <f t="shared" si="13"/>
        <v>18.723565770526459</v>
      </c>
    </row>
    <row r="73" spans="1:10" x14ac:dyDescent="0.25">
      <c r="A73">
        <v>3.64899</v>
      </c>
      <c r="B73">
        <v>1925.9834000000001</v>
      </c>
      <c r="C73" s="7">
        <f t="shared" si="7"/>
        <v>117.27368000000001</v>
      </c>
      <c r="D73">
        <f t="shared" si="8"/>
        <v>17.87461863989639</v>
      </c>
      <c r="E73">
        <f t="shared" si="9"/>
        <v>9.280775026356089E-3</v>
      </c>
      <c r="F73" s="23">
        <f t="shared" si="10"/>
        <v>0.13525008730115057</v>
      </c>
      <c r="H73">
        <f t="shared" si="11"/>
        <v>-4.679810219900145</v>
      </c>
      <c r="I73">
        <f t="shared" si="12"/>
        <v>-2.0006297157758981</v>
      </c>
      <c r="J73">
        <f t="shared" si="13"/>
        <v>18.722636121170513</v>
      </c>
    </row>
    <row r="74" spans="1:10" x14ac:dyDescent="0.25">
      <c r="A74">
        <v>3.6977000000000002</v>
      </c>
      <c r="B74">
        <v>1926.89708</v>
      </c>
      <c r="C74" s="7">
        <f t="shared" si="7"/>
        <v>118.1873599999999</v>
      </c>
      <c r="D74">
        <f t="shared" si="8"/>
        <v>17.733937643190284</v>
      </c>
      <c r="E74">
        <f t="shared" si="9"/>
        <v>9.2033652587144334E-3</v>
      </c>
      <c r="F74" s="23">
        <f t="shared" si="10"/>
        <v>0.13512292234800857</v>
      </c>
      <c r="H74">
        <f t="shared" si="11"/>
        <v>-4.6881860728209261</v>
      </c>
      <c r="I74">
        <f t="shared" si="12"/>
        <v>-2.0015703789188932</v>
      </c>
      <c r="J74">
        <f t="shared" si="13"/>
        <v>18.721695458027519</v>
      </c>
    </row>
    <row r="75" spans="1:10" x14ac:dyDescent="0.25">
      <c r="A75">
        <v>3.7493799999999999</v>
      </c>
      <c r="B75">
        <v>1927.7637099999999</v>
      </c>
      <c r="C75" s="7">
        <f t="shared" si="7"/>
        <v>119.05398999999989</v>
      </c>
      <c r="D75">
        <f t="shared" si="8"/>
        <v>16.528988934078544</v>
      </c>
      <c r="E75">
        <f t="shared" si="9"/>
        <v>8.5741778664764588E-3</v>
      </c>
      <c r="F75" s="23">
        <f t="shared" si="10"/>
        <v>0.13500247142167679</v>
      </c>
      <c r="H75">
        <f t="shared" si="11"/>
        <v>-4.7590001661560626</v>
      </c>
      <c r="I75">
        <f t="shared" si="12"/>
        <v>-2.0024621938840399</v>
      </c>
      <c r="J75">
        <f t="shared" si="13"/>
        <v>18.720803643062371</v>
      </c>
    </row>
    <row r="76" spans="1:10" x14ac:dyDescent="0.25">
      <c r="A76">
        <v>3.8034300000000001</v>
      </c>
      <c r="B76">
        <v>1928.6446900000001</v>
      </c>
      <c r="C76" s="7">
        <f t="shared" si="7"/>
        <v>119.93497000000002</v>
      </c>
      <c r="D76">
        <f t="shared" si="8"/>
        <v>16.75857482185345</v>
      </c>
      <c r="E76">
        <f t="shared" si="9"/>
        <v>8.6893013050804348E-3</v>
      </c>
      <c r="F76" s="23">
        <f t="shared" si="10"/>
        <v>0.13488019103074422</v>
      </c>
      <c r="H76">
        <f t="shared" si="11"/>
        <v>-4.74566274511443</v>
      </c>
      <c r="I76">
        <f t="shared" si="12"/>
        <v>-2.0033683684281098</v>
      </c>
      <c r="J76">
        <f t="shared" si="13"/>
        <v>18.719897468518301</v>
      </c>
    </row>
    <row r="77" spans="1:10" x14ac:dyDescent="0.25">
      <c r="A77">
        <v>3.8546299999999998</v>
      </c>
      <c r="B77">
        <v>1929.52755</v>
      </c>
      <c r="C77" s="7">
        <f t="shared" si="7"/>
        <v>120.81782999999996</v>
      </c>
      <c r="D77">
        <f t="shared" si="8"/>
        <v>17.086146341461703</v>
      </c>
      <c r="E77">
        <f t="shared" si="9"/>
        <v>8.8550932281126031E-3</v>
      </c>
      <c r="F77" s="23">
        <f t="shared" si="10"/>
        <v>0.1347578162912286</v>
      </c>
      <c r="H77">
        <f t="shared" si="11"/>
        <v>-4.7267624795009437</v>
      </c>
      <c r="I77">
        <f t="shared" si="12"/>
        <v>-2.0042760650034794</v>
      </c>
      <c r="J77">
        <f t="shared" si="13"/>
        <v>18.71898977194293</v>
      </c>
    </row>
    <row r="78" spans="1:10" x14ac:dyDescent="0.25">
      <c r="A78">
        <v>3.9059300000000001</v>
      </c>
      <c r="B78">
        <v>1930.3960199999999</v>
      </c>
      <c r="C78" s="7">
        <f t="shared" si="7"/>
        <v>121.68629999999985</v>
      </c>
      <c r="D78">
        <f t="shared" si="8"/>
        <v>17.398088858239294</v>
      </c>
      <c r="E78">
        <f t="shared" si="9"/>
        <v>9.0127044803165798E-3</v>
      </c>
      <c r="F78" s="23">
        <f t="shared" si="10"/>
        <v>0.13463759859944863</v>
      </c>
      <c r="H78">
        <f t="shared" si="11"/>
        <v>-4.709120088105113</v>
      </c>
      <c r="I78">
        <f t="shared" si="12"/>
        <v>-2.0051685649727813</v>
      </c>
      <c r="J78">
        <f t="shared" si="13"/>
        <v>18.71809727197363</v>
      </c>
    </row>
    <row r="79" spans="1:10" x14ac:dyDescent="0.25">
      <c r="A79">
        <v>3.95614</v>
      </c>
      <c r="B79">
        <v>1931.2936299999999</v>
      </c>
      <c r="C79" s="7">
        <f t="shared" si="7"/>
        <v>122.58390999999983</v>
      </c>
      <c r="D79">
        <f t="shared" si="8"/>
        <v>17.610517991301965</v>
      </c>
      <c r="E79">
        <f t="shared" si="9"/>
        <v>9.1185088159287126E-3</v>
      </c>
      <c r="F79" s="23">
        <f t="shared" si="10"/>
        <v>0.13451351619410493</v>
      </c>
      <c r="H79">
        <f t="shared" si="11"/>
        <v>-4.6974489952899887</v>
      </c>
      <c r="I79">
        <f t="shared" si="12"/>
        <v>-2.0060905928397621</v>
      </c>
      <c r="J79">
        <f t="shared" si="13"/>
        <v>18.717175244106649</v>
      </c>
    </row>
    <row r="80" spans="1:10" x14ac:dyDescent="0.25">
      <c r="A80">
        <v>4.0070899999999998</v>
      </c>
      <c r="B80">
        <v>1932.1775</v>
      </c>
      <c r="C80" s="7">
        <f t="shared" si="7"/>
        <v>123.46777999999995</v>
      </c>
      <c r="D80">
        <f t="shared" si="8"/>
        <v>17.423225423227326</v>
      </c>
      <c r="E80">
        <f t="shared" si="9"/>
        <v>9.0174041583795106E-3</v>
      </c>
      <c r="F80" s="23">
        <f t="shared" si="10"/>
        <v>0.13439150069926722</v>
      </c>
      <c r="H80">
        <f t="shared" si="11"/>
        <v>-4.7085987736456669</v>
      </c>
      <c r="I80">
        <f t="shared" si="12"/>
        <v>-2.0069980917374859</v>
      </c>
      <c r="J80">
        <f t="shared" si="13"/>
        <v>18.716267745208924</v>
      </c>
    </row>
    <row r="81" spans="1:10" x14ac:dyDescent="0.25">
      <c r="A81">
        <v>4.05715</v>
      </c>
      <c r="B81">
        <v>1933.0535500000001</v>
      </c>
      <c r="C81" s="7">
        <f t="shared" si="7"/>
        <v>124.34383000000003</v>
      </c>
      <c r="D81">
        <f t="shared" si="8"/>
        <v>17.747838326966018</v>
      </c>
      <c r="E81">
        <f t="shared" si="9"/>
        <v>9.1812450446424609E-3</v>
      </c>
      <c r="F81" s="23">
        <f t="shared" si="10"/>
        <v>0.13427072848274643</v>
      </c>
      <c r="H81">
        <f t="shared" si="11"/>
        <v>-4.6905924577680365</v>
      </c>
      <c r="I81">
        <f t="shared" si="12"/>
        <v>-2.0078971554058227</v>
      </c>
      <c r="J81">
        <f t="shared" si="13"/>
        <v>18.715368681540589</v>
      </c>
    </row>
    <row r="82" spans="1:10" x14ac:dyDescent="0.25">
      <c r="A82">
        <v>4.1065500000000004</v>
      </c>
      <c r="B82">
        <v>1933.9427000000001</v>
      </c>
      <c r="C82" s="7">
        <f t="shared" si="7"/>
        <v>125.23298</v>
      </c>
      <c r="D82">
        <f t="shared" si="8"/>
        <v>17.559128841847276</v>
      </c>
      <c r="E82">
        <f t="shared" si="9"/>
        <v>9.0794462741048496E-3</v>
      </c>
      <c r="F82" s="23">
        <f t="shared" si="10"/>
        <v>0.13414831669790581</v>
      </c>
      <c r="H82">
        <f t="shared" si="11"/>
        <v>-4.7017420712565761</v>
      </c>
      <c r="I82">
        <f t="shared" si="12"/>
        <v>-2.0088092500989885</v>
      </c>
      <c r="J82">
        <f t="shared" si="13"/>
        <v>18.714456586847422</v>
      </c>
    </row>
    <row r="83" spans="1:10" x14ac:dyDescent="0.25">
      <c r="A83">
        <v>4.1554099999999998</v>
      </c>
      <c r="B83">
        <v>1934.77891</v>
      </c>
      <c r="C83" s="7">
        <f t="shared" si="7"/>
        <v>126.06918999999994</v>
      </c>
      <c r="D83">
        <f t="shared" si="8"/>
        <v>17.410937661532309</v>
      </c>
      <c r="E83">
        <f t="shared" si="9"/>
        <v>8.9989288034632905E-3</v>
      </c>
      <c r="F83" s="23">
        <f t="shared" si="10"/>
        <v>0.13403334599800515</v>
      </c>
      <c r="H83">
        <f t="shared" si="11"/>
        <v>-4.710649730566991</v>
      </c>
      <c r="I83">
        <f t="shared" si="12"/>
        <v>-2.0096666592580514</v>
      </c>
      <c r="J83">
        <f t="shared" si="13"/>
        <v>18.713599177688359</v>
      </c>
    </row>
    <row r="84" spans="1:10" x14ac:dyDescent="0.25">
      <c r="A84">
        <v>4.2032800000000003</v>
      </c>
      <c r="B84">
        <v>1935.6268600000001</v>
      </c>
      <c r="C84" s="7">
        <f t="shared" si="7"/>
        <v>126.91714000000002</v>
      </c>
      <c r="D84">
        <f t="shared" si="8"/>
        <v>17.3388481025756</v>
      </c>
      <c r="E84">
        <f t="shared" si="9"/>
        <v>8.957743075840352E-3</v>
      </c>
      <c r="F84" s="23">
        <f t="shared" si="10"/>
        <v>0.13391691202973333</v>
      </c>
      <c r="H84">
        <f t="shared" si="11"/>
        <v>-4.715236972581728</v>
      </c>
      <c r="I84">
        <f t="shared" si="12"/>
        <v>-2.0105357308272094</v>
      </c>
      <c r="J84">
        <f t="shared" si="13"/>
        <v>18.712730106119203</v>
      </c>
    </row>
    <row r="85" spans="1:10" x14ac:dyDescent="0.25">
      <c r="A85">
        <v>4.2521199999999997</v>
      </c>
      <c r="B85">
        <v>1936.4557500000001</v>
      </c>
      <c r="C85" s="7">
        <f t="shared" si="7"/>
        <v>127.74603000000002</v>
      </c>
      <c r="D85">
        <f t="shared" si="8"/>
        <v>17.34077519379764</v>
      </c>
      <c r="E85">
        <f t="shared" si="9"/>
        <v>8.9549039237264462E-3</v>
      </c>
      <c r="F85" s="23">
        <f t="shared" si="10"/>
        <v>0.13380324181677505</v>
      </c>
      <c r="H85">
        <f t="shared" si="11"/>
        <v>-4.7155539723124491</v>
      </c>
      <c r="I85">
        <f t="shared" si="12"/>
        <v>-2.0113849027565966</v>
      </c>
      <c r="J85">
        <f t="shared" si="13"/>
        <v>18.711880934189814</v>
      </c>
    </row>
    <row r="86" spans="1:10" x14ac:dyDescent="0.25">
      <c r="A86">
        <v>4.3000299999999996</v>
      </c>
      <c r="B86">
        <v>1937.30458</v>
      </c>
      <c r="C86" s="7">
        <f t="shared" si="7"/>
        <v>128.59485999999993</v>
      </c>
      <c r="D86">
        <f t="shared" si="8"/>
        <v>17.189557665117572</v>
      </c>
      <c r="E86">
        <f t="shared" si="9"/>
        <v>8.8729247030002751E-3</v>
      </c>
      <c r="F86" s="23">
        <f t="shared" si="10"/>
        <v>0.13368698705165705</v>
      </c>
      <c r="H86">
        <f t="shared" si="11"/>
        <v>-4.7247508072462825</v>
      </c>
      <c r="I86">
        <f t="shared" si="12"/>
        <v>-2.012254129067625</v>
      </c>
      <c r="J86">
        <f t="shared" si="13"/>
        <v>18.711011707878786</v>
      </c>
    </row>
    <row r="87" spans="1:10" x14ac:dyDescent="0.25">
      <c r="A87">
        <v>4.35114</v>
      </c>
      <c r="B87">
        <v>1938.15786</v>
      </c>
      <c r="C87" s="7">
        <f t="shared" si="7"/>
        <v>129.44813999999997</v>
      </c>
      <c r="D87">
        <f t="shared" si="8"/>
        <v>16.7013241785193</v>
      </c>
      <c r="E87">
        <f t="shared" si="9"/>
        <v>8.6171124257749063E-3</v>
      </c>
      <c r="F87" s="23">
        <f t="shared" si="10"/>
        <v>0.13357027546173783</v>
      </c>
      <c r="H87">
        <f t="shared" si="11"/>
        <v>-4.7540052358356242</v>
      </c>
      <c r="I87">
        <f t="shared" si="12"/>
        <v>-2.013127531692803</v>
      </c>
      <c r="J87">
        <f t="shared" si="13"/>
        <v>18.710138305253608</v>
      </c>
    </row>
    <row r="88" spans="1:10" x14ac:dyDescent="0.25">
      <c r="A88">
        <v>4.40198</v>
      </c>
      <c r="B88">
        <v>1939.00728</v>
      </c>
      <c r="C88" s="7">
        <f t="shared" si="7"/>
        <v>130.29755999999998</v>
      </c>
      <c r="D88">
        <f t="shared" si="8"/>
        <v>16.93999797632269</v>
      </c>
      <c r="E88">
        <f t="shared" si="9"/>
        <v>8.7364282491619576E-3</v>
      </c>
      <c r="F88" s="23">
        <f t="shared" si="10"/>
        <v>0.13345424358211838</v>
      </c>
      <c r="H88">
        <f t="shared" si="11"/>
        <v>-4.7402538399858081</v>
      </c>
      <c r="I88">
        <f t="shared" si="12"/>
        <v>-2.013996604595456</v>
      </c>
      <c r="J88">
        <f t="shared" si="13"/>
        <v>18.709269232350955</v>
      </c>
    </row>
    <row r="89" spans="1:10" x14ac:dyDescent="0.25">
      <c r="A89">
        <v>4.4499700000000004</v>
      </c>
      <c r="B89">
        <v>1939.83204</v>
      </c>
      <c r="C89" s="7">
        <f t="shared" si="7"/>
        <v>131.12231999999995</v>
      </c>
      <c r="D89">
        <f t="shared" si="8"/>
        <v>16.153130626125503</v>
      </c>
      <c r="E89">
        <f t="shared" si="9"/>
        <v>8.3270769288486968E-3</v>
      </c>
      <c r="F89" s="23">
        <f t="shared" si="10"/>
        <v>0.13334172490775542</v>
      </c>
      <c r="H89">
        <f t="shared" si="11"/>
        <v>-4.7882427932880383</v>
      </c>
      <c r="I89">
        <f t="shared" si="12"/>
        <v>-2.0148400857145368</v>
      </c>
      <c r="J89">
        <f t="shared" si="13"/>
        <v>18.708425751231875</v>
      </c>
    </row>
    <row r="90" spans="1:10" x14ac:dyDescent="0.25">
      <c r="A90">
        <v>4.5019600000000004</v>
      </c>
      <c r="B90">
        <v>1940.6222700000001</v>
      </c>
      <c r="C90" s="7">
        <f t="shared" si="7"/>
        <v>131.91255000000001</v>
      </c>
      <c r="D90">
        <f t="shared" si="8"/>
        <v>16.620017890864776</v>
      </c>
      <c r="E90">
        <f t="shared" si="9"/>
        <v>8.5642724747587145E-3</v>
      </c>
      <c r="F90" s="23">
        <f t="shared" si="10"/>
        <v>0.13323405046099535</v>
      </c>
      <c r="H90">
        <f t="shared" si="11"/>
        <v>-4.7601560924648547</v>
      </c>
      <c r="I90">
        <f t="shared" si="12"/>
        <v>-2.0156479194531185</v>
      </c>
      <c r="J90">
        <f t="shared" si="13"/>
        <v>18.707617917493291</v>
      </c>
    </row>
    <row r="91" spans="1:10" x14ac:dyDescent="0.25">
      <c r="A91">
        <v>4.5505800000000001</v>
      </c>
      <c r="B91">
        <v>1941.5041799999999</v>
      </c>
      <c r="C91" s="7">
        <f t="shared" si="7"/>
        <v>132.79445999999984</v>
      </c>
      <c r="D91">
        <f t="shared" si="8"/>
        <v>18.262421415532746</v>
      </c>
      <c r="E91">
        <f t="shared" si="9"/>
        <v>9.4063260865772363E-3</v>
      </c>
      <c r="F91" s="23">
        <f t="shared" si="10"/>
        <v>0.13311403789159823</v>
      </c>
      <c r="H91">
        <f t="shared" si="11"/>
        <v>-4.6663728281272592</v>
      </c>
      <c r="I91">
        <f t="shared" si="12"/>
        <v>-2.016549090385197</v>
      </c>
      <c r="J91">
        <f t="shared" si="13"/>
        <v>18.706716746561213</v>
      </c>
    </row>
    <row r="92" spans="1:10" x14ac:dyDescent="0.25">
      <c r="A92">
        <v>4.6005799999999999</v>
      </c>
      <c r="B92">
        <v>1942.4233099999999</v>
      </c>
      <c r="C92" s="7">
        <f t="shared" si="7"/>
        <v>133.71358999999984</v>
      </c>
      <c r="D92">
        <f t="shared" si="8"/>
        <v>17.815574164982333</v>
      </c>
      <c r="E92">
        <f t="shared" si="9"/>
        <v>9.171828855875053E-3</v>
      </c>
      <c r="F92" s="23">
        <f t="shared" si="10"/>
        <v>0.13298913281572253</v>
      </c>
      <c r="H92">
        <f t="shared" si="11"/>
        <v>-4.6916185735723595</v>
      </c>
      <c r="I92">
        <f t="shared" si="12"/>
        <v>-2.0174878622511385</v>
      </c>
      <c r="J92">
        <f t="shared" si="13"/>
        <v>18.705777974695273</v>
      </c>
    </row>
    <row r="93" spans="1:10" x14ac:dyDescent="0.25">
      <c r="A93">
        <v>4.6544699999999999</v>
      </c>
      <c r="B93">
        <v>1943.3550399999999</v>
      </c>
      <c r="C93" s="7">
        <f t="shared" si="7"/>
        <v>134.64531999999986</v>
      </c>
      <c r="D93">
        <f t="shared" si="8"/>
        <v>17.301821997520094</v>
      </c>
      <c r="E93">
        <f t="shared" si="9"/>
        <v>8.9030679630831104E-3</v>
      </c>
      <c r="F93" s="23">
        <f t="shared" si="10"/>
        <v>0.13286269481769469</v>
      </c>
      <c r="H93">
        <f t="shared" si="11"/>
        <v>-4.7213593466914334</v>
      </c>
      <c r="I93">
        <f t="shared" si="12"/>
        <v>-2.0184390538128922</v>
      </c>
      <c r="J93">
        <f t="shared" si="13"/>
        <v>18.70482678313352</v>
      </c>
    </row>
    <row r="94" spans="1:10" x14ac:dyDescent="0.25">
      <c r="A94">
        <v>4.7054099999999996</v>
      </c>
      <c r="B94">
        <v>1944.2370599999999</v>
      </c>
      <c r="C94" s="7">
        <f t="shared" si="7"/>
        <v>135.52733999999987</v>
      </c>
      <c r="D94">
        <f t="shared" si="8"/>
        <v>16.955729166667702</v>
      </c>
      <c r="E94">
        <f t="shared" si="9"/>
        <v>8.7210194247957108E-3</v>
      </c>
      <c r="F94" s="23">
        <f t="shared" si="10"/>
        <v>0.13274316865722252</v>
      </c>
      <c r="H94">
        <f t="shared" si="11"/>
        <v>-4.7420191413810127</v>
      </c>
      <c r="I94">
        <f t="shared" si="12"/>
        <v>-2.0193390803934572</v>
      </c>
      <c r="J94">
        <f t="shared" si="13"/>
        <v>18.703926756552953</v>
      </c>
    </row>
    <row r="95" spans="1:10" x14ac:dyDescent="0.25">
      <c r="A95">
        <v>4.7543100000000003</v>
      </c>
      <c r="B95">
        <v>1945.0479</v>
      </c>
      <c r="C95" s="7">
        <f t="shared" si="7"/>
        <v>136.33817999999997</v>
      </c>
      <c r="D95">
        <f t="shared" si="8"/>
        <v>15.794326962181069</v>
      </c>
      <c r="E95">
        <f t="shared" si="9"/>
        <v>8.1202766071627689E-3</v>
      </c>
      <c r="F95" s="23">
        <f t="shared" si="10"/>
        <v>0.13263343063068839</v>
      </c>
      <c r="H95">
        <f t="shared" si="11"/>
        <v>-4.8133910604672234</v>
      </c>
      <c r="I95">
        <f t="shared" si="12"/>
        <v>-2.0201661166361671</v>
      </c>
      <c r="J95">
        <f t="shared" si="13"/>
        <v>18.703099720310245</v>
      </c>
    </row>
    <row r="96" spans="1:10" x14ac:dyDescent="0.25">
      <c r="A96">
        <v>4.8037700000000001</v>
      </c>
      <c r="B96">
        <v>1945.7905900000001</v>
      </c>
      <c r="C96" s="7">
        <f t="shared" si="7"/>
        <v>137.08087</v>
      </c>
      <c r="D96">
        <f t="shared" si="8"/>
        <v>16.182114624505459</v>
      </c>
      <c r="E96">
        <f t="shared" si="9"/>
        <v>8.3164728556455077E-3</v>
      </c>
      <c r="F96" s="23">
        <f t="shared" si="10"/>
        <v>0.13253303529946742</v>
      </c>
      <c r="H96">
        <f t="shared" si="11"/>
        <v>-4.78951704965466</v>
      </c>
      <c r="I96">
        <f t="shared" si="12"/>
        <v>-2.0209233416168293</v>
      </c>
      <c r="J96">
        <f t="shared" si="13"/>
        <v>18.702342495329582</v>
      </c>
    </row>
    <row r="97" spans="1:10" x14ac:dyDescent="0.25">
      <c r="A97">
        <v>4.8555099999999998</v>
      </c>
      <c r="B97">
        <v>1946.68553</v>
      </c>
      <c r="C97" s="7">
        <f t="shared" si="7"/>
        <v>137.97580999999991</v>
      </c>
      <c r="D97">
        <f t="shared" si="8"/>
        <v>16.265691182132748</v>
      </c>
      <c r="E97">
        <f t="shared" si="9"/>
        <v>8.3555823123279433E-3</v>
      </c>
      <c r="F97" s="23">
        <f t="shared" si="10"/>
        <v>0.13241221048814497</v>
      </c>
      <c r="H97">
        <f t="shared" si="11"/>
        <v>-4.7848254230943983</v>
      </c>
      <c r="I97">
        <f t="shared" si="12"/>
        <v>-2.0218354155009197</v>
      </c>
      <c r="J97">
        <f t="shared" si="13"/>
        <v>18.70143042144549</v>
      </c>
    </row>
    <row r="98" spans="1:10" x14ac:dyDescent="0.25">
      <c r="A98">
        <v>4.9076500000000003</v>
      </c>
      <c r="B98">
        <v>1947.48027</v>
      </c>
      <c r="C98" s="7">
        <f t="shared" si="7"/>
        <v>138.77054999999996</v>
      </c>
      <c r="D98">
        <f t="shared" si="8"/>
        <v>16.222200678624318</v>
      </c>
      <c r="E98">
        <f t="shared" si="9"/>
        <v>8.3298408351137332E-3</v>
      </c>
      <c r="F98" s="23">
        <f t="shared" si="10"/>
        <v>0.13230505202526111</v>
      </c>
      <c r="H98">
        <f t="shared" si="11"/>
        <v>-4.7879109304152587</v>
      </c>
      <c r="I98">
        <f t="shared" si="12"/>
        <v>-2.0226450224583177</v>
      </c>
      <c r="J98">
        <f t="shared" si="13"/>
        <v>18.700620814488094</v>
      </c>
    </row>
    <row r="99" spans="1:10" x14ac:dyDescent="0.25">
      <c r="A99">
        <v>4.9586600000000001</v>
      </c>
      <c r="B99">
        <v>1948.3588500000001</v>
      </c>
      <c r="C99" s="7">
        <f t="shared" si="7"/>
        <v>139.64913000000001</v>
      </c>
      <c r="D99">
        <f t="shared" si="8"/>
        <v>396.82541949813043</v>
      </c>
      <c r="E99">
        <f t="shared" si="9"/>
        <v>0.20367162830303587</v>
      </c>
      <c r="F99" s="23">
        <f t="shared" si="10"/>
        <v>0.13218674035149786</v>
      </c>
      <c r="H99">
        <f t="shared" si="11"/>
        <v>-1.5912462472220217</v>
      </c>
      <c r="I99">
        <f t="shared" si="12"/>
        <v>-2.0235396565079502</v>
      </c>
      <c r="J99">
        <f t="shared" si="13"/>
        <v>18.699726180438461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8877-929E-4ECE-B7E3-C530E294B915}">
  <dimension ref="A1:J99"/>
  <sheetViews>
    <sheetView workbookViewId="0">
      <pane ySplit="1" topLeftCell="A2" activePane="bottomLeft" state="frozen"/>
      <selection pane="bottomLeft" activeCell="B17" sqref="B17"/>
    </sheetView>
  </sheetViews>
  <sheetFormatPr defaultRowHeight="15" x14ac:dyDescent="0.25"/>
  <cols>
    <col min="2" max="2" width="16.5703125" customWidth="1"/>
    <col min="3" max="3" width="20.85546875" style="7" bestFit="1" customWidth="1"/>
    <col min="5" max="5" width="18.7109375" customWidth="1"/>
    <col min="6" max="6" width="18.7109375" style="23" bestFit="1" customWidth="1"/>
    <col min="8" max="8" width="15.8554687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2704.4525899999999</v>
      </c>
      <c r="C2" s="7">
        <f>B2-$B$2</f>
        <v>0</v>
      </c>
    </row>
    <row r="3" spans="1:10" x14ac:dyDescent="0.25">
      <c r="A3">
        <v>5.8209999999999998E-2</v>
      </c>
      <c r="B3">
        <v>2709.48198</v>
      </c>
      <c r="C3" s="7">
        <f t="shared" ref="C3:C66" si="0">B3-$B$2</f>
        <v>5.0293900000001486</v>
      </c>
      <c r="D3">
        <f>(B4-B2)/(A4-A2)</f>
        <v>87.832921564900388</v>
      </c>
      <c r="E3">
        <f>(1/B3)*D3</f>
        <v>3.2416868690486877E-2</v>
      </c>
      <c r="F3" s="23">
        <f>((0.032)/((0.0000008*B3*0.000000001)+(0.0000000245*0.000000001*B3^2)))*10^-9</f>
        <v>0.17579591877200157</v>
      </c>
      <c r="H3">
        <f>LN(E3)</f>
        <v>-3.4290763530738291</v>
      </c>
      <c r="I3">
        <f>LN((0.032)/((0.0000008*B3)+(0.0000000245*B3^2)))</f>
        <v>-1.7384315091768645</v>
      </c>
      <c r="J3">
        <f>LN(F3*10^9)</f>
        <v>18.984834327769548</v>
      </c>
    </row>
    <row r="4" spans="1:10" x14ac:dyDescent="0.25">
      <c r="A4">
        <v>0.1105</v>
      </c>
      <c r="B4">
        <v>2714.1580399999998</v>
      </c>
      <c r="C4" s="7">
        <f t="shared" si="0"/>
        <v>9.705449999999928</v>
      </c>
      <c r="D4">
        <f t="shared" ref="D4:D67" si="1">(B5-B3)/(A5-A3)</f>
        <v>88.767180788756363</v>
      </c>
      <c r="E4">
        <f t="shared" ref="E4:E67" si="2">(1/B4)*D4</f>
        <v>3.2705236570806456E-2</v>
      </c>
      <c r="F4" s="23">
        <f t="shared" ref="F4:F67" si="3">((0.032)/((0.0000008*B4*0.000000001)+(0.0000000245*0.000000001*B4^2)))*10^-9</f>
        <v>0.1751942982702489</v>
      </c>
      <c r="H4">
        <f t="shared" ref="H4:H67" si="4">LN(E4)</f>
        <v>-3.4202200741199213</v>
      </c>
      <c r="I4">
        <f t="shared" ref="I4:I67" si="5">LN((0.032)/((0.0000008*B4)+(0.0000000245*B4^2)))</f>
        <v>-1.7418596451290012</v>
      </c>
      <c r="J4">
        <f t="shared" ref="J4:J67" si="6">LN(F4*10^9)</f>
        <v>18.98140619181741</v>
      </c>
    </row>
    <row r="5" spans="1:10" x14ac:dyDescent="0.25">
      <c r="A5">
        <v>0.16064999999999999</v>
      </c>
      <c r="B5">
        <v>2718.5752900000002</v>
      </c>
      <c r="C5" s="7">
        <f t="shared" si="0"/>
        <v>14.12270000000035</v>
      </c>
      <c r="D5">
        <f t="shared" si="1"/>
        <v>74.329179200688344</v>
      </c>
      <c r="E5">
        <f t="shared" si="2"/>
        <v>2.7341225190304859E-2</v>
      </c>
      <c r="F5" s="23">
        <f t="shared" si="3"/>
        <v>0.17462880841915501</v>
      </c>
      <c r="H5">
        <f t="shared" si="4"/>
        <v>-3.5993596355848929</v>
      </c>
      <c r="I5">
        <f t="shared" si="5"/>
        <v>-1.7450926525138073</v>
      </c>
      <c r="J5">
        <f t="shared" si="6"/>
        <v>18.978173184432602</v>
      </c>
    </row>
    <row r="6" spans="1:10" x14ac:dyDescent="0.25">
      <c r="A6">
        <v>0.22685</v>
      </c>
      <c r="B6">
        <v>2722.8062399999999</v>
      </c>
      <c r="C6" s="7">
        <f t="shared" si="0"/>
        <v>18.353650000000016</v>
      </c>
      <c r="D6">
        <f t="shared" si="1"/>
        <v>69.535466981925524</v>
      </c>
      <c r="E6">
        <f t="shared" si="2"/>
        <v>2.5538162047816348E-2</v>
      </c>
      <c r="F6" s="23">
        <f t="shared" si="3"/>
        <v>0.17408973169194406</v>
      </c>
      <c r="H6">
        <f t="shared" si="4"/>
        <v>-3.6675813946392832</v>
      </c>
      <c r="I6">
        <f t="shared" si="5"/>
        <v>-1.7481844133158455</v>
      </c>
      <c r="J6">
        <f t="shared" si="6"/>
        <v>18.975081423630566</v>
      </c>
    </row>
    <row r="7" spans="1:10" x14ac:dyDescent="0.25">
      <c r="A7">
        <v>0.27906999999999998</v>
      </c>
      <c r="B7">
        <v>2726.8096799999998</v>
      </c>
      <c r="C7" s="7">
        <f t="shared" si="0"/>
        <v>22.357089999999971</v>
      </c>
      <c r="D7">
        <f t="shared" si="1"/>
        <v>75.796862821512548</v>
      </c>
      <c r="E7">
        <f t="shared" si="2"/>
        <v>2.7796902503849315E-2</v>
      </c>
      <c r="F7" s="23">
        <f t="shared" si="3"/>
        <v>0.17358193781668133</v>
      </c>
      <c r="H7">
        <f t="shared" si="4"/>
        <v>-3.5828306852181404</v>
      </c>
      <c r="I7">
        <f t="shared" si="5"/>
        <v>-1.7511055270037115</v>
      </c>
      <c r="J7">
        <f t="shared" si="6"/>
        <v>18.972160309942698</v>
      </c>
    </row>
    <row r="8" spans="1:10" x14ac:dyDescent="0.25">
      <c r="A8">
        <v>0.32949000000000001</v>
      </c>
      <c r="B8">
        <v>2730.5860299999999</v>
      </c>
      <c r="C8" s="7">
        <f t="shared" si="0"/>
        <v>26.133440000000064</v>
      </c>
      <c r="D8">
        <f t="shared" si="1"/>
        <v>73.1455752650878</v>
      </c>
      <c r="E8">
        <f t="shared" si="2"/>
        <v>2.678750072748589E-2</v>
      </c>
      <c r="F8" s="23">
        <f t="shared" si="3"/>
        <v>0.17310498145525927</v>
      </c>
      <c r="H8">
        <f t="shared" si="4"/>
        <v>-3.6198198910247794</v>
      </c>
      <c r="I8">
        <f t="shared" si="5"/>
        <v>-1.7538570393096051</v>
      </c>
      <c r="J8">
        <f t="shared" si="6"/>
        <v>18.969408797636806</v>
      </c>
    </row>
    <row r="9" spans="1:10" x14ac:dyDescent="0.25">
      <c r="A9">
        <v>0.37997999999999998</v>
      </c>
      <c r="B9">
        <v>2734.1907999999999</v>
      </c>
      <c r="C9" s="7">
        <f t="shared" si="0"/>
        <v>29.738209999999981</v>
      </c>
      <c r="D9">
        <f t="shared" si="1"/>
        <v>65.326222636239152</v>
      </c>
      <c r="E9">
        <f t="shared" si="2"/>
        <v>2.3892342347227251E-2</v>
      </c>
      <c r="F9" s="23">
        <f t="shared" si="3"/>
        <v>0.17265152733125375</v>
      </c>
      <c r="H9">
        <f t="shared" si="4"/>
        <v>-3.7341972752666677</v>
      </c>
      <c r="I9">
        <f t="shared" si="5"/>
        <v>-1.7564800087835635</v>
      </c>
      <c r="J9">
        <f t="shared" si="6"/>
        <v>18.966785828162848</v>
      </c>
    </row>
    <row r="10" spans="1:10" x14ac:dyDescent="0.25">
      <c r="A10">
        <v>0.43684000000000001</v>
      </c>
      <c r="B10">
        <v>2737.5988000000002</v>
      </c>
      <c r="C10" s="7">
        <f t="shared" si="0"/>
        <v>33.146210000000337</v>
      </c>
      <c r="D10">
        <f t="shared" si="1"/>
        <v>60.3924473755565</v>
      </c>
      <c r="E10">
        <f t="shared" si="2"/>
        <v>2.206037180304013E-2</v>
      </c>
      <c r="F10" s="23">
        <f t="shared" si="3"/>
        <v>0.17222446201140265</v>
      </c>
      <c r="H10">
        <f t="shared" si="4"/>
        <v>-3.8139724111265472</v>
      </c>
      <c r="I10">
        <f t="shared" si="5"/>
        <v>-1.758956641262132</v>
      </c>
      <c r="J10">
        <f t="shared" si="6"/>
        <v>18.96430919568428</v>
      </c>
    </row>
    <row r="11" spans="1:10" x14ac:dyDescent="0.25">
      <c r="A11">
        <v>0.49067</v>
      </c>
      <c r="B11">
        <v>2740.8756400000002</v>
      </c>
      <c r="C11" s="7">
        <f t="shared" si="0"/>
        <v>36.42305000000033</v>
      </c>
      <c r="D11">
        <f t="shared" si="1"/>
        <v>61.336706443910991</v>
      </c>
      <c r="E11">
        <f t="shared" si="2"/>
        <v>2.2378507637767539E-2</v>
      </c>
      <c r="F11" s="23">
        <f t="shared" si="3"/>
        <v>0.17181532521867274</v>
      </c>
      <c r="H11">
        <f t="shared" si="4"/>
        <v>-3.7996542611739681</v>
      </c>
      <c r="I11">
        <f t="shared" si="5"/>
        <v>-1.7613350695764565</v>
      </c>
      <c r="J11">
        <f t="shared" si="6"/>
        <v>18.961930767369953</v>
      </c>
    </row>
    <row r="12" spans="1:10" x14ac:dyDescent="0.25">
      <c r="A12">
        <v>0.54159000000000002</v>
      </c>
      <c r="B12">
        <v>2744.0238199999999</v>
      </c>
      <c r="C12" s="7">
        <f t="shared" si="0"/>
        <v>39.571230000000014</v>
      </c>
      <c r="D12">
        <f t="shared" si="1"/>
        <v>64.756420233461043</v>
      </c>
      <c r="E12">
        <f t="shared" si="2"/>
        <v>2.3599073652888714E-2</v>
      </c>
      <c r="F12" s="23">
        <f t="shared" si="3"/>
        <v>0.17142362419314416</v>
      </c>
      <c r="H12">
        <f t="shared" si="4"/>
        <v>-3.7465478197171933</v>
      </c>
      <c r="I12">
        <f t="shared" si="5"/>
        <v>-1.7636174515511098</v>
      </c>
      <c r="J12">
        <f t="shared" si="6"/>
        <v>18.959648385395301</v>
      </c>
    </row>
    <row r="13" spans="1:10" x14ac:dyDescent="0.25">
      <c r="A13">
        <v>0.59347000000000005</v>
      </c>
      <c r="B13">
        <v>2747.5326</v>
      </c>
      <c r="C13" s="7">
        <f t="shared" si="0"/>
        <v>43.080010000000129</v>
      </c>
      <c r="D13">
        <f t="shared" si="1"/>
        <v>68.368184989537795</v>
      </c>
      <c r="E13">
        <f t="shared" si="2"/>
        <v>2.4883484545201683E-2</v>
      </c>
      <c r="F13" s="23">
        <f t="shared" si="3"/>
        <v>0.17098863316742532</v>
      </c>
      <c r="H13">
        <f t="shared" si="4"/>
        <v>-3.6935509668502218</v>
      </c>
      <c r="I13">
        <f t="shared" si="5"/>
        <v>-1.7661581973940004</v>
      </c>
      <c r="J13">
        <f t="shared" si="6"/>
        <v>18.957107639552412</v>
      </c>
    </row>
    <row r="14" spans="1:10" x14ac:dyDescent="0.25">
      <c r="A14">
        <v>0.64192000000000005</v>
      </c>
      <c r="B14">
        <v>2750.8832000000002</v>
      </c>
      <c r="C14" s="7">
        <f t="shared" si="0"/>
        <v>46.430610000000343</v>
      </c>
      <c r="D14">
        <f t="shared" si="1"/>
        <v>66.504399716802155</v>
      </c>
      <c r="E14">
        <f t="shared" si="2"/>
        <v>2.4175653737971193E-2</v>
      </c>
      <c r="F14" s="23">
        <f t="shared" si="3"/>
        <v>0.17057479565391728</v>
      </c>
      <c r="H14">
        <f t="shared" si="4"/>
        <v>-3.722409196106804</v>
      </c>
      <c r="I14">
        <f t="shared" si="5"/>
        <v>-1.768581394265144</v>
      </c>
      <c r="J14">
        <f t="shared" si="6"/>
        <v>18.954684442681266</v>
      </c>
    </row>
    <row r="15" spans="1:10" x14ac:dyDescent="0.25">
      <c r="A15">
        <v>0.69233999999999996</v>
      </c>
      <c r="B15">
        <v>2754.1078900000002</v>
      </c>
      <c r="C15" s="7">
        <f t="shared" si="0"/>
        <v>49.655300000000352</v>
      </c>
      <c r="D15">
        <f t="shared" si="1"/>
        <v>63.920649143765651</v>
      </c>
      <c r="E15">
        <f t="shared" si="2"/>
        <v>2.3209203014833833E-2</v>
      </c>
      <c r="F15" s="23">
        <f t="shared" si="3"/>
        <v>0.17017792662437586</v>
      </c>
      <c r="H15">
        <f t="shared" si="4"/>
        <v>-3.7632063972933754</v>
      </c>
      <c r="I15">
        <f t="shared" si="5"/>
        <v>-1.7709107620620459</v>
      </c>
      <c r="J15">
        <f t="shared" si="6"/>
        <v>18.952355074884366</v>
      </c>
    </row>
    <row r="16" spans="1:10" x14ac:dyDescent="0.25">
      <c r="A16">
        <v>0.74236000000000002</v>
      </c>
      <c r="B16">
        <v>2757.30339</v>
      </c>
      <c r="C16" s="7">
        <f t="shared" si="0"/>
        <v>52.850800000000163</v>
      </c>
      <c r="D16">
        <f t="shared" si="1"/>
        <v>62.609194256080883</v>
      </c>
      <c r="E16">
        <f t="shared" si="2"/>
        <v>2.2706675835219167E-2</v>
      </c>
      <c r="F16" s="23">
        <f t="shared" si="3"/>
        <v>0.16978601483080707</v>
      </c>
      <c r="H16">
        <f t="shared" si="4"/>
        <v>-3.7850963080734346</v>
      </c>
      <c r="I16">
        <f t="shared" si="5"/>
        <v>-1.7732163710951843</v>
      </c>
      <c r="J16">
        <f t="shared" si="6"/>
        <v>18.950049465851226</v>
      </c>
    </row>
    <row r="17" spans="1:10" x14ac:dyDescent="0.25">
      <c r="A17">
        <v>0.79261999999999999</v>
      </c>
      <c r="B17">
        <v>2760.38634</v>
      </c>
      <c r="C17" s="7">
        <f t="shared" si="0"/>
        <v>55.933750000000146</v>
      </c>
      <c r="D17">
        <f t="shared" si="1"/>
        <v>59.951641438960692</v>
      </c>
      <c r="E17">
        <f t="shared" si="2"/>
        <v>2.1718569089485024E-2</v>
      </c>
      <c r="F17" s="23">
        <f t="shared" si="3"/>
        <v>0.1694091884750494</v>
      </c>
      <c r="H17">
        <f t="shared" si="4"/>
        <v>-3.8295876659445396</v>
      </c>
      <c r="I17">
        <f t="shared" si="5"/>
        <v>-1.775438256942099</v>
      </c>
      <c r="J17">
        <f t="shared" si="6"/>
        <v>18.947827580004311</v>
      </c>
    </row>
    <row r="18" spans="1:10" x14ac:dyDescent="0.25">
      <c r="A18">
        <v>0.84409999999999996</v>
      </c>
      <c r="B18">
        <v>2763.4028699999999</v>
      </c>
      <c r="C18" s="7">
        <f t="shared" si="0"/>
        <v>58.950280000000021</v>
      </c>
      <c r="D18">
        <f t="shared" si="1"/>
        <v>57.252957583917208</v>
      </c>
      <c r="E18">
        <f t="shared" si="2"/>
        <v>2.0718281147300545E-2</v>
      </c>
      <c r="F18" s="23">
        <f t="shared" si="3"/>
        <v>0.16904169353941742</v>
      </c>
      <c r="H18">
        <f t="shared" si="4"/>
        <v>-3.8767388212432752</v>
      </c>
      <c r="I18">
        <f t="shared" si="5"/>
        <v>-1.7776098871524826</v>
      </c>
      <c r="J18">
        <f t="shared" si="6"/>
        <v>18.945655949793927</v>
      </c>
    </row>
    <row r="19" spans="1:10" x14ac:dyDescent="0.25">
      <c r="A19">
        <v>0.89659</v>
      </c>
      <c r="B19">
        <v>2766.3389299999999</v>
      </c>
      <c r="C19" s="7">
        <f t="shared" si="0"/>
        <v>61.886340000000018</v>
      </c>
      <c r="D19">
        <f t="shared" si="1"/>
        <v>55.380370441093945</v>
      </c>
      <c r="E19">
        <f t="shared" si="2"/>
        <v>2.0019372839861653E-2</v>
      </c>
      <c r="F19" s="23">
        <f t="shared" si="3"/>
        <v>0.16868514921118602</v>
      </c>
      <c r="H19">
        <f t="shared" si="4"/>
        <v>-3.9110548322659904</v>
      </c>
      <c r="I19">
        <f t="shared" si="5"/>
        <v>-1.7797213240627896</v>
      </c>
      <c r="J19">
        <f t="shared" si="6"/>
        <v>18.943544512883623</v>
      </c>
    </row>
    <row r="20" spans="1:10" x14ac:dyDescent="0.25">
      <c r="A20">
        <v>0.94884000000000002</v>
      </c>
      <c r="B20">
        <v>2769.2034100000001</v>
      </c>
      <c r="C20" s="7">
        <f t="shared" si="0"/>
        <v>64.750820000000203</v>
      </c>
      <c r="D20">
        <f t="shared" si="1"/>
        <v>55.391797983753122</v>
      </c>
      <c r="E20">
        <f t="shared" si="2"/>
        <v>2.0002791338377388E-2</v>
      </c>
      <c r="F20" s="23">
        <f t="shared" si="3"/>
        <v>0.16833838332258633</v>
      </c>
      <c r="H20">
        <f t="shared" si="4"/>
        <v>-3.9118834482478331</v>
      </c>
      <c r="I20">
        <f t="shared" si="5"/>
        <v>-1.7817791388887194</v>
      </c>
      <c r="J20">
        <f t="shared" si="6"/>
        <v>18.941486698057691</v>
      </c>
    </row>
    <row r="21" spans="1:10" x14ac:dyDescent="0.25">
      <c r="A21">
        <v>0.99875999999999998</v>
      </c>
      <c r="B21">
        <v>2771.9983099999999</v>
      </c>
      <c r="C21" s="7">
        <f t="shared" si="0"/>
        <v>67.545720000000074</v>
      </c>
      <c r="D21">
        <f t="shared" si="1"/>
        <v>55.829584599794522</v>
      </c>
      <c r="E21">
        <f t="shared" si="2"/>
        <v>2.014055506397279E-2</v>
      </c>
      <c r="F21" s="23">
        <f t="shared" si="3"/>
        <v>0.16800107020572</v>
      </c>
      <c r="H21">
        <f t="shared" si="4"/>
        <v>-3.9050198317947955</v>
      </c>
      <c r="I21">
        <f t="shared" si="5"/>
        <v>-1.7837849293270254</v>
      </c>
      <c r="J21">
        <f t="shared" si="6"/>
        <v>18.939480907619387</v>
      </c>
    </row>
    <row r="22" spans="1:10" x14ac:dyDescent="0.25">
      <c r="A22">
        <v>1.0475399999999999</v>
      </c>
      <c r="B22">
        <v>2774.7137899999998</v>
      </c>
      <c r="C22" s="7">
        <f t="shared" si="0"/>
        <v>70.261199999999917</v>
      </c>
      <c r="D22">
        <f t="shared" si="1"/>
        <v>55.53429901707073</v>
      </c>
      <c r="E22">
        <f t="shared" si="2"/>
        <v>2.0014424268627262E-2</v>
      </c>
      <c r="F22" s="23">
        <f t="shared" si="3"/>
        <v>0.16767431231576405</v>
      </c>
      <c r="H22">
        <f t="shared" si="4"/>
        <v>-3.9113020519462114</v>
      </c>
      <c r="I22">
        <f t="shared" si="5"/>
        <v>-1.7857317982973417</v>
      </c>
      <c r="J22">
        <f t="shared" si="6"/>
        <v>18.937534038649069</v>
      </c>
    </row>
    <row r="23" spans="1:10" x14ac:dyDescent="0.25">
      <c r="A23">
        <v>1.09541</v>
      </c>
      <c r="B23">
        <v>2777.3656999999998</v>
      </c>
      <c r="C23" s="7">
        <f t="shared" si="0"/>
        <v>72.913109999999961</v>
      </c>
      <c r="D23">
        <f t="shared" si="1"/>
        <v>54.351701449574378</v>
      </c>
      <c r="E23">
        <f t="shared" si="2"/>
        <v>1.9569515620350027E-2</v>
      </c>
      <c r="F23" s="23">
        <f t="shared" si="3"/>
        <v>0.16735612313570691</v>
      </c>
      <c r="H23">
        <f t="shared" si="4"/>
        <v>-3.9337822490122996</v>
      </c>
      <c r="I23">
        <f t="shared" si="5"/>
        <v>-1.7876312631939941</v>
      </c>
      <c r="J23">
        <f t="shared" si="6"/>
        <v>18.935634573752417</v>
      </c>
    </row>
    <row r="24" spans="1:10" x14ac:dyDescent="0.25">
      <c r="A24">
        <v>1.1448100000000001</v>
      </c>
      <c r="B24">
        <v>2780.0005799999999</v>
      </c>
      <c r="C24" s="7">
        <f t="shared" si="0"/>
        <v>75.547990000000027</v>
      </c>
      <c r="D24">
        <f t="shared" si="1"/>
        <v>53.42268147234185</v>
      </c>
      <c r="E24">
        <f t="shared" si="2"/>
        <v>1.9216787887267942E-2</v>
      </c>
      <c r="F24" s="23">
        <f t="shared" si="3"/>
        <v>0.16704087348315413</v>
      </c>
      <c r="H24">
        <f t="shared" si="4"/>
        <v>-3.9519710128578702</v>
      </c>
      <c r="I24">
        <f t="shared" si="5"/>
        <v>-1.7895167451159861</v>
      </c>
      <c r="J24">
        <f t="shared" si="6"/>
        <v>18.933749091830425</v>
      </c>
    </row>
    <row r="25" spans="1:10" x14ac:dyDescent="0.25">
      <c r="A25">
        <v>1.1926699999999999</v>
      </c>
      <c r="B25">
        <v>2782.5615899999998</v>
      </c>
      <c r="C25" s="7">
        <f t="shared" si="0"/>
        <v>78.108999999999924</v>
      </c>
      <c r="D25">
        <f t="shared" si="1"/>
        <v>53.218949127755231</v>
      </c>
      <c r="E25">
        <f t="shared" si="2"/>
        <v>1.9125883617100901E-2</v>
      </c>
      <c r="F25" s="23">
        <f t="shared" si="3"/>
        <v>0.16673531487448412</v>
      </c>
      <c r="H25">
        <f t="shared" si="4"/>
        <v>-3.9567126981354721</v>
      </c>
      <c r="I25">
        <f t="shared" si="5"/>
        <v>-1.7913476647842403</v>
      </c>
      <c r="J25">
        <f t="shared" si="6"/>
        <v>18.93191817216217</v>
      </c>
    </row>
    <row r="26" spans="1:10" x14ac:dyDescent="0.25">
      <c r="A26">
        <v>1.24054</v>
      </c>
      <c r="B26">
        <v>2785.0952299999999</v>
      </c>
      <c r="C26" s="7">
        <f t="shared" si="0"/>
        <v>80.642640000000029</v>
      </c>
      <c r="D26">
        <f t="shared" si="1"/>
        <v>52.226654201725793</v>
      </c>
      <c r="E26">
        <f t="shared" si="2"/>
        <v>1.8752196922805327E-2</v>
      </c>
      <c r="F26" s="23">
        <f t="shared" si="3"/>
        <v>0.16643384611438436</v>
      </c>
      <c r="H26">
        <f t="shared" si="4"/>
        <v>-3.9764443642132097</v>
      </c>
      <c r="I26">
        <f t="shared" si="5"/>
        <v>-1.7931573691487237</v>
      </c>
      <c r="J26">
        <f t="shared" si="6"/>
        <v>18.930108467797687</v>
      </c>
    </row>
    <row r="27" spans="1:10" x14ac:dyDescent="0.25">
      <c r="A27">
        <v>1.28894</v>
      </c>
      <c r="B27">
        <v>2787.5894499999999</v>
      </c>
      <c r="C27" s="7">
        <f t="shared" si="0"/>
        <v>83.13686000000007</v>
      </c>
      <c r="D27">
        <f t="shared" si="1"/>
        <v>48.961629279814225</v>
      </c>
      <c r="E27">
        <f t="shared" si="2"/>
        <v>1.7564146427593283E-2</v>
      </c>
      <c r="F27" s="23">
        <f t="shared" si="3"/>
        <v>0.16613786573310924</v>
      </c>
      <c r="H27">
        <f t="shared" si="4"/>
        <v>-4.0418955895152484</v>
      </c>
      <c r="I27">
        <f t="shared" si="5"/>
        <v>-1.7949373188490463</v>
      </c>
      <c r="J27">
        <f t="shared" si="6"/>
        <v>18.928328518097366</v>
      </c>
    </row>
    <row r="28" spans="1:10" x14ac:dyDescent="0.25">
      <c r="A28">
        <v>1.3421799999999999</v>
      </c>
      <c r="B28">
        <v>2790.0716900000002</v>
      </c>
      <c r="C28" s="7">
        <f t="shared" si="0"/>
        <v>85.619100000000344</v>
      </c>
      <c r="D28">
        <f t="shared" si="1"/>
        <v>46.146495019733699</v>
      </c>
      <c r="E28">
        <f t="shared" si="2"/>
        <v>1.6539537383619591E-2</v>
      </c>
      <c r="F28" s="23">
        <f t="shared" si="3"/>
        <v>0.1658440901566017</v>
      </c>
      <c r="H28">
        <f t="shared" si="4"/>
        <v>-4.1020015593291621</v>
      </c>
      <c r="I28">
        <f t="shared" si="5"/>
        <v>-1.7967071478893195</v>
      </c>
      <c r="J28">
        <f t="shared" si="6"/>
        <v>18.926558689057092</v>
      </c>
    </row>
    <row r="29" spans="1:10" x14ac:dyDescent="0.25">
      <c r="A29">
        <v>1.3953599999999999</v>
      </c>
      <c r="B29">
        <v>2792.50036</v>
      </c>
      <c r="C29" s="7">
        <f t="shared" si="0"/>
        <v>88.047770000000128</v>
      </c>
      <c r="D29">
        <f t="shared" si="1"/>
        <v>45.873510628157447</v>
      </c>
      <c r="E29">
        <f t="shared" si="2"/>
        <v>1.6427396495718786E-2</v>
      </c>
      <c r="F29" s="23">
        <f t="shared" si="3"/>
        <v>0.1655574081703575</v>
      </c>
      <c r="H29">
        <f t="shared" si="4"/>
        <v>-4.1088048198836091</v>
      </c>
      <c r="I29">
        <f t="shared" si="5"/>
        <v>-1.7984372671507125</v>
      </c>
      <c r="J29">
        <f t="shared" si="6"/>
        <v>18.9248285697957</v>
      </c>
    </row>
    <row r="30" spans="1:10" x14ac:dyDescent="0.25">
      <c r="A30">
        <v>1.44709</v>
      </c>
      <c r="B30">
        <v>2794.8842800000002</v>
      </c>
      <c r="C30" s="7">
        <f t="shared" si="0"/>
        <v>90.431690000000344</v>
      </c>
      <c r="D30">
        <f t="shared" si="1"/>
        <v>45.626921598769599</v>
      </c>
      <c r="E30">
        <f t="shared" si="2"/>
        <v>1.6325155901900021E-2</v>
      </c>
      <c r="F30" s="23">
        <f t="shared" si="3"/>
        <v>0.16527673083492014</v>
      </c>
      <c r="H30">
        <f t="shared" si="4"/>
        <v>-4.1150480539785637</v>
      </c>
      <c r="I30">
        <f t="shared" si="5"/>
        <v>-1.800134053362815</v>
      </c>
      <c r="J30">
        <f t="shared" si="6"/>
        <v>18.923131783583596</v>
      </c>
    </row>
    <row r="31" spans="1:10" x14ac:dyDescent="0.25">
      <c r="A31">
        <v>1.4994400000000001</v>
      </c>
      <c r="B31">
        <v>2797.2492099999999</v>
      </c>
      <c r="C31" s="7">
        <f t="shared" si="0"/>
        <v>92.796620000000075</v>
      </c>
      <c r="D31">
        <f t="shared" si="1"/>
        <v>44.045416316231083</v>
      </c>
      <c r="E31">
        <f t="shared" si="2"/>
        <v>1.5745975066780368E-2</v>
      </c>
      <c r="F31" s="23">
        <f t="shared" si="3"/>
        <v>0.16499899401828597</v>
      </c>
      <c r="H31">
        <f t="shared" si="4"/>
        <v>-4.1511704976848289</v>
      </c>
      <c r="I31">
        <f t="shared" si="5"/>
        <v>-1.8018159019590152</v>
      </c>
      <c r="J31">
        <f t="shared" si="6"/>
        <v>18.921449934987397</v>
      </c>
    </row>
    <row r="32" spans="1:10" x14ac:dyDescent="0.25">
      <c r="A32">
        <v>1.5541</v>
      </c>
      <c r="B32">
        <v>2799.5975800000001</v>
      </c>
      <c r="C32" s="7">
        <f t="shared" si="0"/>
        <v>95.144990000000234</v>
      </c>
      <c r="D32">
        <f t="shared" si="1"/>
        <v>44.152383682049809</v>
      </c>
      <c r="E32">
        <f t="shared" si="2"/>
        <v>1.5770975084944103E-2</v>
      </c>
      <c r="F32" s="23">
        <f t="shared" si="3"/>
        <v>0.16472389417762362</v>
      </c>
      <c r="H32">
        <f t="shared" si="4"/>
        <v>-4.1495840482798725</v>
      </c>
      <c r="I32">
        <f t="shared" si="5"/>
        <v>-1.8034845753471536</v>
      </c>
      <c r="J32">
        <f t="shared" si="6"/>
        <v>18.919781261599258</v>
      </c>
    </row>
    <row r="33" spans="1:10" x14ac:dyDescent="0.25">
      <c r="A33">
        <v>1.6041099999999999</v>
      </c>
      <c r="B33">
        <v>2801.8706400000001</v>
      </c>
      <c r="C33" s="7">
        <f t="shared" si="0"/>
        <v>97.418050000000221</v>
      </c>
      <c r="D33">
        <f t="shared" si="1"/>
        <v>45.211036688990099</v>
      </c>
      <c r="E33">
        <f t="shared" si="2"/>
        <v>1.6136018574001723E-2</v>
      </c>
      <c r="F33" s="23">
        <f t="shared" si="3"/>
        <v>0.16445827127474347</v>
      </c>
      <c r="H33">
        <f t="shared" si="4"/>
        <v>-4.1267013272400535</v>
      </c>
      <c r="I33">
        <f t="shared" si="5"/>
        <v>-1.8050984110187525</v>
      </c>
      <c r="J33">
        <f t="shared" si="6"/>
        <v>18.91816742592766</v>
      </c>
    </row>
    <row r="34" spans="1:10" x14ac:dyDescent="0.25">
      <c r="A34">
        <v>1.6541300000000001</v>
      </c>
      <c r="B34">
        <v>2804.1200399999998</v>
      </c>
      <c r="C34" s="7">
        <f t="shared" si="0"/>
        <v>99.667449999999917</v>
      </c>
      <c r="D34">
        <f t="shared" si="1"/>
        <v>43.611774992710387</v>
      </c>
      <c r="E34">
        <f t="shared" si="2"/>
        <v>1.5552748944624493E-2</v>
      </c>
      <c r="F34" s="23">
        <f t="shared" si="3"/>
        <v>0.16419604520472031</v>
      </c>
      <c r="H34">
        <f t="shared" si="4"/>
        <v>-4.1635178749760238</v>
      </c>
      <c r="I34">
        <f t="shared" si="5"/>
        <v>-1.8066941674869916</v>
      </c>
      <c r="J34">
        <f t="shared" si="6"/>
        <v>18.916571669459419</v>
      </c>
    </row>
    <row r="35" spans="1:10" x14ac:dyDescent="0.25">
      <c r="A35">
        <v>1.7070399999999999</v>
      </c>
      <c r="B35">
        <v>2806.3595999999998</v>
      </c>
      <c r="C35" s="7">
        <f t="shared" si="0"/>
        <v>101.9070099999999</v>
      </c>
      <c r="D35">
        <f t="shared" si="1"/>
        <v>41.724217737457536</v>
      </c>
      <c r="E35">
        <f t="shared" si="2"/>
        <v>1.4867737455120697E-2</v>
      </c>
      <c r="F35" s="23">
        <f t="shared" si="3"/>
        <v>0.163935588819596</v>
      </c>
      <c r="H35">
        <f t="shared" si="4"/>
        <v>-4.2085616850887906</v>
      </c>
      <c r="I35">
        <f t="shared" si="5"/>
        <v>-1.8082816794048766</v>
      </c>
      <c r="J35">
        <f t="shared" si="6"/>
        <v>18.914984157541536</v>
      </c>
    </row>
    <row r="36" spans="1:10" x14ac:dyDescent="0.25">
      <c r="A36">
        <v>1.7621500000000001</v>
      </c>
      <c r="B36">
        <v>2808.62709</v>
      </c>
      <c r="C36" s="7">
        <f t="shared" si="0"/>
        <v>104.17450000000008</v>
      </c>
      <c r="D36">
        <f t="shared" si="1"/>
        <v>40.959261321456104</v>
      </c>
      <c r="E36">
        <f t="shared" si="2"/>
        <v>1.4583374726851369E-2</v>
      </c>
      <c r="F36" s="23">
        <f t="shared" si="3"/>
        <v>0.16367251509483013</v>
      </c>
      <c r="H36">
        <f t="shared" si="4"/>
        <v>-4.2278731164379861</v>
      </c>
      <c r="I36">
        <f t="shared" si="5"/>
        <v>-1.8098877067171961</v>
      </c>
      <c r="J36">
        <f t="shared" si="6"/>
        <v>18.913378130229216</v>
      </c>
    </row>
    <row r="37" spans="1:10" x14ac:dyDescent="0.25">
      <c r="A37">
        <v>1.8148</v>
      </c>
      <c r="B37">
        <v>2810.7733699999999</v>
      </c>
      <c r="C37" s="7">
        <f t="shared" si="0"/>
        <v>106.32078000000001</v>
      </c>
      <c r="D37">
        <f t="shared" si="1"/>
        <v>40.242031589898438</v>
      </c>
      <c r="E37">
        <f t="shared" si="2"/>
        <v>1.4317067330796022E-2</v>
      </c>
      <c r="F37" s="23">
        <f t="shared" si="3"/>
        <v>0.16342408707708911</v>
      </c>
      <c r="H37">
        <f t="shared" si="4"/>
        <v>-4.246302933758539</v>
      </c>
      <c r="I37">
        <f t="shared" si="5"/>
        <v>-1.8114066956877848</v>
      </c>
      <c r="J37">
        <f t="shared" si="6"/>
        <v>18.911859141258628</v>
      </c>
    </row>
    <row r="38" spans="1:10" x14ac:dyDescent="0.25">
      <c r="A38">
        <v>1.86788</v>
      </c>
      <c r="B38">
        <v>2812.8818799999999</v>
      </c>
      <c r="C38" s="7">
        <f t="shared" si="0"/>
        <v>108.42929000000004</v>
      </c>
      <c r="D38">
        <f t="shared" si="1"/>
        <v>40.435947204971058</v>
      </c>
      <c r="E38">
        <f t="shared" si="2"/>
        <v>1.4375273804590421E-2</v>
      </c>
      <c r="F38" s="23">
        <f t="shared" si="3"/>
        <v>0.16318058123327936</v>
      </c>
      <c r="H38">
        <f t="shared" si="4"/>
        <v>-4.2422456452042647</v>
      </c>
      <c r="I38">
        <f t="shared" si="5"/>
        <v>-1.8128978310728898</v>
      </c>
      <c r="J38">
        <f t="shared" si="6"/>
        <v>18.910368005873522</v>
      </c>
    </row>
    <row r="39" spans="1:10" x14ac:dyDescent="0.25">
      <c r="A39">
        <v>1.91784</v>
      </c>
      <c r="B39">
        <v>2814.9398900000001</v>
      </c>
      <c r="C39" s="7">
        <f t="shared" si="0"/>
        <v>110.48730000000023</v>
      </c>
      <c r="D39">
        <f t="shared" si="1"/>
        <v>40.805829145728133</v>
      </c>
      <c r="E39">
        <f t="shared" si="2"/>
        <v>1.4496163591517449E-2</v>
      </c>
      <c r="F39" s="23">
        <f t="shared" si="3"/>
        <v>0.16294343196692415</v>
      </c>
      <c r="H39">
        <f t="shared" si="4"/>
        <v>-4.2338712444583919</v>
      </c>
      <c r="I39">
        <f t="shared" si="5"/>
        <v>-1.8143521815564887</v>
      </c>
      <c r="J39">
        <f t="shared" si="6"/>
        <v>18.908913655389924</v>
      </c>
    </row>
    <row r="40" spans="1:10" x14ac:dyDescent="0.25">
      <c r="A40">
        <v>1.9673799999999999</v>
      </c>
      <c r="B40">
        <v>2816.9420599999999</v>
      </c>
      <c r="C40" s="7">
        <f t="shared" si="0"/>
        <v>112.48946999999998</v>
      </c>
      <c r="D40">
        <f t="shared" si="1"/>
        <v>39.64999500848517</v>
      </c>
      <c r="E40">
        <f t="shared" si="2"/>
        <v>1.4075545099598241E-2</v>
      </c>
      <c r="F40" s="23">
        <f t="shared" si="3"/>
        <v>0.16271321305257572</v>
      </c>
      <c r="H40">
        <f t="shared" si="4"/>
        <v>-4.2633163774932816</v>
      </c>
      <c r="I40">
        <f t="shared" si="5"/>
        <v>-1.8157660569139904</v>
      </c>
      <c r="J40">
        <f t="shared" si="6"/>
        <v>18.90749978003242</v>
      </c>
    </row>
    <row r="41" spans="1:10" x14ac:dyDescent="0.25">
      <c r="A41">
        <v>2.0180099999999999</v>
      </c>
      <c r="B41">
        <v>2818.9116300000001</v>
      </c>
      <c r="C41" s="7">
        <f t="shared" si="0"/>
        <v>114.45904000000019</v>
      </c>
      <c r="D41">
        <f t="shared" si="1"/>
        <v>38.532413382309755</v>
      </c>
      <c r="E41">
        <f t="shared" si="2"/>
        <v>1.3669251980882336E-2</v>
      </c>
      <c r="F41" s="23">
        <f t="shared" si="3"/>
        <v>0.16248721837043911</v>
      </c>
      <c r="H41">
        <f t="shared" si="4"/>
        <v>-4.2926063495033473</v>
      </c>
      <c r="I41">
        <f t="shared" si="5"/>
        <v>-1.8171559364878176</v>
      </c>
      <c r="J41">
        <f t="shared" si="6"/>
        <v>18.906109900458592</v>
      </c>
    </row>
    <row r="42" spans="1:10" x14ac:dyDescent="0.25">
      <c r="A42">
        <v>2.0681099999999999</v>
      </c>
      <c r="B42">
        <v>2820.8234299999999</v>
      </c>
      <c r="C42" s="7">
        <f t="shared" si="0"/>
        <v>116.37084000000004</v>
      </c>
      <c r="D42">
        <f t="shared" si="1"/>
        <v>38.100531754787973</v>
      </c>
      <c r="E42">
        <f t="shared" si="2"/>
        <v>1.3506882901489504E-2</v>
      </c>
      <c r="F42" s="23">
        <f t="shared" si="3"/>
        <v>0.16226830242344994</v>
      </c>
      <c r="H42">
        <f t="shared" si="4"/>
        <v>-4.3045558789095502</v>
      </c>
      <c r="I42">
        <f t="shared" si="5"/>
        <v>-1.8185041259172861</v>
      </c>
      <c r="J42">
        <f t="shared" si="6"/>
        <v>18.904761711029124</v>
      </c>
    </row>
    <row r="43" spans="1:10" x14ac:dyDescent="0.25">
      <c r="A43">
        <v>2.11768</v>
      </c>
      <c r="B43">
        <v>2822.7091099999998</v>
      </c>
      <c r="C43" s="7">
        <f t="shared" si="0"/>
        <v>118.25651999999991</v>
      </c>
      <c r="D43">
        <f t="shared" si="1"/>
        <v>38.131685575365871</v>
      </c>
      <c r="E43">
        <f t="shared" si="2"/>
        <v>1.350889662710086E-2</v>
      </c>
      <c r="F43" s="23">
        <f t="shared" si="3"/>
        <v>0.16205281052417866</v>
      </c>
      <c r="H43">
        <f t="shared" si="4"/>
        <v>-4.3044068011742249</v>
      </c>
      <c r="I43">
        <f t="shared" si="5"/>
        <v>-1.8198330059832466</v>
      </c>
      <c r="J43">
        <f t="shared" si="6"/>
        <v>18.903432830963165</v>
      </c>
    </row>
    <row r="44" spans="1:10" x14ac:dyDescent="0.25">
      <c r="A44">
        <v>2.16683</v>
      </c>
      <c r="B44">
        <v>2824.58779</v>
      </c>
      <c r="C44" s="7">
        <f t="shared" si="0"/>
        <v>120.13520000000017</v>
      </c>
      <c r="D44">
        <f t="shared" si="1"/>
        <v>37.218100000000014</v>
      </c>
      <c r="E44">
        <f t="shared" si="2"/>
        <v>1.3176471317961767E-2</v>
      </c>
      <c r="F44" s="23">
        <f t="shared" si="3"/>
        <v>0.16183854516610244</v>
      </c>
      <c r="H44">
        <f t="shared" si="4"/>
        <v>-4.3293225158022874</v>
      </c>
      <c r="I44">
        <f t="shared" si="5"/>
        <v>-1.821156075497564</v>
      </c>
      <c r="J44">
        <f t="shared" si="6"/>
        <v>18.902109761448848</v>
      </c>
    </row>
    <row r="45" spans="1:10" x14ac:dyDescent="0.25">
      <c r="A45">
        <v>2.2176800000000001</v>
      </c>
      <c r="B45">
        <v>2826.4309199999998</v>
      </c>
      <c r="C45" s="7">
        <f t="shared" si="0"/>
        <v>121.97832999999991</v>
      </c>
      <c r="D45">
        <f t="shared" si="1"/>
        <v>34.187072599530126</v>
      </c>
      <c r="E45">
        <f t="shared" si="2"/>
        <v>1.2095492006410025E-2</v>
      </c>
      <c r="F45" s="23">
        <f t="shared" si="3"/>
        <v>0.16162874702504615</v>
      </c>
      <c r="H45">
        <f t="shared" si="4"/>
        <v>-4.4149224572514196</v>
      </c>
      <c r="I45">
        <f t="shared" si="5"/>
        <v>-1.8224532587092193</v>
      </c>
      <c r="J45">
        <f t="shared" si="6"/>
        <v>18.900812578237193</v>
      </c>
    </row>
    <row r="46" spans="1:10" x14ac:dyDescent="0.25">
      <c r="A46">
        <v>2.2735799999999999</v>
      </c>
      <c r="B46">
        <v>2828.2372599999999</v>
      </c>
      <c r="C46" s="7">
        <f t="shared" si="0"/>
        <v>123.78467000000001</v>
      </c>
      <c r="D46">
        <f t="shared" si="1"/>
        <v>33.921692423673861</v>
      </c>
      <c r="E46">
        <f t="shared" si="2"/>
        <v>1.1993934491787955E-2</v>
      </c>
      <c r="F46" s="23">
        <f t="shared" si="3"/>
        <v>0.16142353215971816</v>
      </c>
      <c r="H46">
        <f t="shared" si="4"/>
        <v>-4.4233542159992787</v>
      </c>
      <c r="I46">
        <f t="shared" si="5"/>
        <v>-1.8237237335280263</v>
      </c>
      <c r="J46">
        <f t="shared" si="6"/>
        <v>18.899542103418383</v>
      </c>
    </row>
    <row r="47" spans="1:10" x14ac:dyDescent="0.25">
      <c r="A47">
        <v>2.3237999999999999</v>
      </c>
      <c r="B47">
        <v>2830.03069</v>
      </c>
      <c r="C47" s="7">
        <f t="shared" si="0"/>
        <v>125.57810000000018</v>
      </c>
      <c r="D47">
        <f t="shared" si="1"/>
        <v>36.279434057607901</v>
      </c>
      <c r="E47">
        <f t="shared" si="2"/>
        <v>1.281944898541291E-2</v>
      </c>
      <c r="F47" s="23">
        <f t="shared" si="3"/>
        <v>0.16122017038847855</v>
      </c>
      <c r="H47">
        <f t="shared" si="4"/>
        <v>-4.3567918092703435</v>
      </c>
      <c r="I47">
        <f t="shared" si="5"/>
        <v>-1.8249843302578785</v>
      </c>
      <c r="J47">
        <f t="shared" si="6"/>
        <v>18.898281506688534</v>
      </c>
    </row>
    <row r="48" spans="1:10" x14ac:dyDescent="0.25">
      <c r="A48">
        <v>2.3725299999999998</v>
      </c>
      <c r="B48">
        <v>2831.8271100000002</v>
      </c>
      <c r="C48" s="7">
        <f t="shared" si="0"/>
        <v>127.3745200000003</v>
      </c>
      <c r="D48">
        <f t="shared" si="1"/>
        <v>35.033245072081627</v>
      </c>
      <c r="E48">
        <f t="shared" si="2"/>
        <v>1.237125139044298E-2</v>
      </c>
      <c r="F48" s="23">
        <f t="shared" si="3"/>
        <v>0.16101685458945195</v>
      </c>
      <c r="H48">
        <f t="shared" si="4"/>
        <v>-4.3923799343602923</v>
      </c>
      <c r="I48">
        <f t="shared" si="5"/>
        <v>-1.8262462325859583</v>
      </c>
      <c r="J48">
        <f t="shared" si="6"/>
        <v>18.897019604360452</v>
      </c>
    </row>
    <row r="49" spans="1:10" x14ac:dyDescent="0.25">
      <c r="A49">
        <v>2.42577</v>
      </c>
      <c r="B49">
        <v>2833.6030300000002</v>
      </c>
      <c r="C49" s="7">
        <f t="shared" si="0"/>
        <v>129.15044000000034</v>
      </c>
      <c r="D49">
        <f t="shared" si="1"/>
        <v>32.66288160833686</v>
      </c>
      <c r="E49">
        <f t="shared" si="2"/>
        <v>1.1526978642571841E-2</v>
      </c>
      <c r="F49" s="23">
        <f t="shared" si="3"/>
        <v>0.16081623676144249</v>
      </c>
      <c r="H49">
        <f t="shared" si="4"/>
        <v>-4.4630650221825503</v>
      </c>
      <c r="I49">
        <f t="shared" si="5"/>
        <v>-1.827492952450299</v>
      </c>
      <c r="J49">
        <f t="shared" si="6"/>
        <v>18.895772884496111</v>
      </c>
    </row>
    <row r="50" spans="1:10" x14ac:dyDescent="0.25">
      <c r="A50">
        <v>2.4799699999999998</v>
      </c>
      <c r="B50">
        <v>2835.3364099999999</v>
      </c>
      <c r="C50" s="7">
        <f t="shared" si="0"/>
        <v>130.88382000000001</v>
      </c>
      <c r="D50">
        <f t="shared" si="1"/>
        <v>33.586079875919886</v>
      </c>
      <c r="E50">
        <f t="shared" si="2"/>
        <v>1.1845536126670728E-2</v>
      </c>
      <c r="F50" s="23">
        <f t="shared" si="3"/>
        <v>0.16062078584848616</v>
      </c>
      <c r="H50">
        <f t="shared" si="4"/>
        <v>-4.4358041805408224</v>
      </c>
      <c r="I50">
        <f t="shared" si="5"/>
        <v>-1.8287090596395537</v>
      </c>
      <c r="J50">
        <f t="shared" si="6"/>
        <v>18.894556777306857</v>
      </c>
    </row>
    <row r="51" spans="1:10" x14ac:dyDescent="0.25">
      <c r="A51">
        <v>2.5289299999999999</v>
      </c>
      <c r="B51">
        <v>2837.0677700000001</v>
      </c>
      <c r="C51" s="7">
        <f t="shared" si="0"/>
        <v>132.61518000000024</v>
      </c>
      <c r="D51">
        <f t="shared" si="1"/>
        <v>34.411351784999404</v>
      </c>
      <c r="E51">
        <f t="shared" si="2"/>
        <v>1.212919625991148E-2</v>
      </c>
      <c r="F51" s="23">
        <f t="shared" si="3"/>
        <v>0.16042591818764307</v>
      </c>
      <c r="H51">
        <f t="shared" si="4"/>
        <v>-4.4121398187399308</v>
      </c>
      <c r="I51">
        <f t="shared" si="5"/>
        <v>-1.8299230118921346</v>
      </c>
      <c r="J51">
        <f t="shared" si="6"/>
        <v>18.893342825054276</v>
      </c>
    </row>
    <row r="52" spans="1:10" x14ac:dyDescent="0.25">
      <c r="A52">
        <v>2.5796899999999998</v>
      </c>
      <c r="B52">
        <v>2838.76791</v>
      </c>
      <c r="C52" s="7">
        <f t="shared" si="0"/>
        <v>134.31532000000016</v>
      </c>
      <c r="D52">
        <f t="shared" si="1"/>
        <v>33.947827831842133</v>
      </c>
      <c r="E52">
        <f t="shared" si="2"/>
        <v>1.1958648578580745E-2</v>
      </c>
      <c r="F52" s="23">
        <f t="shared" si="3"/>
        <v>0.16023490928362599</v>
      </c>
      <c r="H52">
        <f t="shared" si="4"/>
        <v>-4.4263005319460236</v>
      </c>
      <c r="I52">
        <f t="shared" si="5"/>
        <v>-1.8311143574525823</v>
      </c>
      <c r="J52">
        <f t="shared" si="6"/>
        <v>18.89215147949383</v>
      </c>
    </row>
    <row r="53" spans="1:10" x14ac:dyDescent="0.25">
      <c r="A53">
        <v>2.6286</v>
      </c>
      <c r="B53">
        <v>2840.4513499999998</v>
      </c>
      <c r="C53" s="7">
        <f t="shared" si="0"/>
        <v>135.99875999999995</v>
      </c>
      <c r="D53">
        <f t="shared" si="1"/>
        <v>34.6725919801546</v>
      </c>
      <c r="E53">
        <f t="shared" si="2"/>
        <v>1.2206719182201307E-2</v>
      </c>
      <c r="F53" s="23">
        <f t="shared" si="3"/>
        <v>0.16004611253630877</v>
      </c>
      <c r="H53">
        <f t="shared" si="4"/>
        <v>-4.4057687262120462</v>
      </c>
      <c r="I53">
        <f t="shared" si="5"/>
        <v>-1.8322933019189889</v>
      </c>
      <c r="J53">
        <f t="shared" si="6"/>
        <v>18.890972535027423</v>
      </c>
    </row>
    <row r="54" spans="1:10" x14ac:dyDescent="0.25">
      <c r="A54">
        <v>2.67645</v>
      </c>
      <c r="B54">
        <v>2842.1228299999998</v>
      </c>
      <c r="C54" s="7">
        <f t="shared" si="0"/>
        <v>137.67023999999992</v>
      </c>
      <c r="D54">
        <f t="shared" si="1"/>
        <v>34.67658730158908</v>
      </c>
      <c r="E54">
        <f t="shared" si="2"/>
        <v>1.2200946044822799E-2</v>
      </c>
      <c r="F54" s="23">
        <f t="shared" si="3"/>
        <v>0.15985898703371051</v>
      </c>
      <c r="H54">
        <f t="shared" si="4"/>
        <v>-4.4062417855917513</v>
      </c>
      <c r="I54">
        <f t="shared" si="5"/>
        <v>-1.8334631833881605</v>
      </c>
      <c r="J54">
        <f t="shared" si="6"/>
        <v>18.889802653558252</v>
      </c>
    </row>
    <row r="55" spans="1:10" x14ac:dyDescent="0.25">
      <c r="A55">
        <v>2.7243599999999999</v>
      </c>
      <c r="B55">
        <v>2843.77198</v>
      </c>
      <c r="C55" s="7">
        <f t="shared" si="0"/>
        <v>139.31939000000011</v>
      </c>
      <c r="D55">
        <f t="shared" si="1"/>
        <v>34.450443864232092</v>
      </c>
      <c r="E55">
        <f t="shared" si="2"/>
        <v>1.2114348163818707E-2</v>
      </c>
      <c r="F55" s="23">
        <f t="shared" si="3"/>
        <v>0.15967468287065897</v>
      </c>
      <c r="H55">
        <f t="shared" si="4"/>
        <v>-4.4133647302206755</v>
      </c>
      <c r="I55">
        <f t="shared" si="5"/>
        <v>-1.8346167656290886</v>
      </c>
      <c r="J55">
        <f t="shared" si="6"/>
        <v>18.888649071317321</v>
      </c>
    </row>
    <row r="56" spans="1:10" x14ac:dyDescent="0.25">
      <c r="A56">
        <v>2.7722000000000002</v>
      </c>
      <c r="B56">
        <v>2845.42146</v>
      </c>
      <c r="C56" s="7">
        <f t="shared" si="0"/>
        <v>140.96887000000015</v>
      </c>
      <c r="D56">
        <f t="shared" si="1"/>
        <v>33.87701591925984</v>
      </c>
      <c r="E56">
        <f t="shared" si="2"/>
        <v>1.1905798981097107E-2</v>
      </c>
      <c r="F56" s="23">
        <f t="shared" si="3"/>
        <v>0.15949066047430135</v>
      </c>
      <c r="H56">
        <f t="shared" si="4"/>
        <v>-4.430729688225397</v>
      </c>
      <c r="I56">
        <f t="shared" si="5"/>
        <v>-1.835769913491704</v>
      </c>
      <c r="J56">
        <f t="shared" si="6"/>
        <v>18.887495923454708</v>
      </c>
    </row>
    <row r="57" spans="1:10" x14ac:dyDescent="0.25">
      <c r="A57">
        <v>2.8204699999999998</v>
      </c>
      <c r="B57">
        <v>2847.0279</v>
      </c>
      <c r="C57" s="7">
        <f t="shared" si="0"/>
        <v>142.57531000000017</v>
      </c>
      <c r="D57">
        <f t="shared" si="1"/>
        <v>31.045564711585346</v>
      </c>
      <c r="E57">
        <f t="shared" si="2"/>
        <v>1.0904552326861758E-2</v>
      </c>
      <c r="F57" s="23">
        <f t="shared" si="3"/>
        <v>0.15931174540199736</v>
      </c>
      <c r="H57">
        <f t="shared" si="4"/>
        <v>-4.5185749322700808</v>
      </c>
      <c r="I57">
        <f t="shared" si="5"/>
        <v>-1.8368923334470721</v>
      </c>
      <c r="J57">
        <f t="shared" si="6"/>
        <v>18.886373503499339</v>
      </c>
    </row>
    <row r="58" spans="1:10" x14ac:dyDescent="0.25">
      <c r="A58">
        <v>2.8753500000000001</v>
      </c>
      <c r="B58">
        <v>2848.62381</v>
      </c>
      <c r="C58" s="7">
        <f t="shared" si="0"/>
        <v>144.17122000000018</v>
      </c>
      <c r="D58">
        <f t="shared" si="1"/>
        <v>29.132878732032331</v>
      </c>
      <c r="E58">
        <f t="shared" si="2"/>
        <v>1.0227001062675359E-2</v>
      </c>
      <c r="F58" s="23">
        <f t="shared" si="3"/>
        <v>0.15913430103586038</v>
      </c>
      <c r="H58">
        <f t="shared" si="4"/>
        <v>-4.5827238932494607</v>
      </c>
      <c r="I58">
        <f t="shared" si="5"/>
        <v>-1.8380067726840295</v>
      </c>
      <c r="J58">
        <f t="shared" si="6"/>
        <v>18.885259064262382</v>
      </c>
    </row>
    <row r="59" spans="1:10" x14ac:dyDescent="0.25">
      <c r="A59">
        <v>2.9289900000000002</v>
      </c>
      <c r="B59">
        <v>2850.1894000000002</v>
      </c>
      <c r="C59" s="7">
        <f t="shared" si="0"/>
        <v>145.73681000000033</v>
      </c>
      <c r="D59">
        <f t="shared" si="1"/>
        <v>28.844056906835913</v>
      </c>
      <c r="E59">
        <f t="shared" si="2"/>
        <v>1.0120049182287994E-2</v>
      </c>
      <c r="F59" s="23">
        <f t="shared" si="3"/>
        <v>0.15896051577110623</v>
      </c>
      <c r="H59">
        <f t="shared" si="4"/>
        <v>-4.5932367552247459</v>
      </c>
      <c r="I59">
        <f t="shared" si="5"/>
        <v>-1.8390994360841375</v>
      </c>
      <c r="J59">
        <f t="shared" si="6"/>
        <v>18.884166400862274</v>
      </c>
    </row>
    <row r="60" spans="1:10" x14ac:dyDescent="0.25">
      <c r="A60">
        <v>2.9843000000000002</v>
      </c>
      <c r="B60">
        <v>2851.7663699999998</v>
      </c>
      <c r="C60" s="7">
        <f t="shared" si="0"/>
        <v>147.31377999999995</v>
      </c>
      <c r="D60">
        <f t="shared" si="1"/>
        <v>29.605727699530579</v>
      </c>
      <c r="E60">
        <f t="shared" si="2"/>
        <v>1.0381540371250882E-2</v>
      </c>
      <c r="F60" s="23">
        <f t="shared" si="3"/>
        <v>0.15878575492523428</v>
      </c>
      <c r="H60">
        <f t="shared" si="4"/>
        <v>-4.5677260142532399</v>
      </c>
      <c r="I60">
        <f t="shared" si="5"/>
        <v>-1.8401994386938345</v>
      </c>
      <c r="J60">
        <f t="shared" si="6"/>
        <v>18.883066398252577</v>
      </c>
    </row>
    <row r="61" spans="1:10" x14ac:dyDescent="0.25">
      <c r="A61">
        <v>3.0354899999999998</v>
      </c>
      <c r="B61">
        <v>2853.3424100000002</v>
      </c>
      <c r="C61" s="7">
        <f t="shared" si="0"/>
        <v>148.88982000000033</v>
      </c>
      <c r="D61">
        <f t="shared" si="1"/>
        <v>30.805673200039472</v>
      </c>
      <c r="E61">
        <f t="shared" si="2"/>
        <v>1.0796346450421093E-2</v>
      </c>
      <c r="F61" s="23">
        <f t="shared" si="3"/>
        <v>0.15861138493024565</v>
      </c>
      <c r="H61">
        <f t="shared" si="4"/>
        <v>-4.5285474937131607</v>
      </c>
      <c r="I61">
        <f t="shared" si="5"/>
        <v>-1.8412981884343671</v>
      </c>
      <c r="J61">
        <f t="shared" si="6"/>
        <v>18.881967648512045</v>
      </c>
    </row>
    <row r="62" spans="1:10" x14ac:dyDescent="0.25">
      <c r="A62">
        <v>3.0858300000000001</v>
      </c>
      <c r="B62">
        <v>2854.8940699999998</v>
      </c>
      <c r="C62" s="7">
        <f t="shared" si="0"/>
        <v>150.44147999999996</v>
      </c>
      <c r="D62">
        <f t="shared" si="1"/>
        <v>30.236885806384645</v>
      </c>
      <c r="E62">
        <f t="shared" si="2"/>
        <v>1.0591246142587928E-2</v>
      </c>
      <c r="F62" s="23">
        <f t="shared" si="3"/>
        <v>0.15843999273848025</v>
      </c>
      <c r="H62">
        <f t="shared" si="4"/>
        <v>-4.5477274546591087</v>
      </c>
      <c r="I62">
        <f t="shared" si="5"/>
        <v>-1.8423793520597762</v>
      </c>
      <c r="J62">
        <f t="shared" si="6"/>
        <v>18.880886484886634</v>
      </c>
    </row>
    <row r="63" spans="1:10" x14ac:dyDescent="0.25">
      <c r="A63">
        <v>3.1378599999999999</v>
      </c>
      <c r="B63">
        <v>2856.4377599999998</v>
      </c>
      <c r="C63" s="7">
        <f t="shared" si="0"/>
        <v>151.98516999999993</v>
      </c>
      <c r="D63">
        <f t="shared" si="1"/>
        <v>28.279472382522634</v>
      </c>
      <c r="E63">
        <f t="shared" si="2"/>
        <v>9.9002585592912196E-3</v>
      </c>
      <c r="F63" s="23">
        <f t="shared" si="3"/>
        <v>0.158269756414185</v>
      </c>
      <c r="H63">
        <f t="shared" si="4"/>
        <v>-4.6151944050825149</v>
      </c>
      <c r="I63">
        <f t="shared" si="5"/>
        <v>-1.8434543826904768</v>
      </c>
      <c r="J63">
        <f t="shared" si="6"/>
        <v>18.879811454255936</v>
      </c>
    </row>
    <row r="64" spans="1:10" x14ac:dyDescent="0.25">
      <c r="A64">
        <v>3.1949999999999998</v>
      </c>
      <c r="B64">
        <v>2857.9813399999998</v>
      </c>
      <c r="C64" s="7">
        <f t="shared" si="0"/>
        <v>153.52874999999995</v>
      </c>
      <c r="D64">
        <f t="shared" si="1"/>
        <v>28.145152455724247</v>
      </c>
      <c r="E64">
        <f t="shared" si="2"/>
        <v>9.8479133022345948E-3</v>
      </c>
      <c r="F64" s="23">
        <f t="shared" si="3"/>
        <v>0.15809980641328009</v>
      </c>
      <c r="H64">
        <f t="shared" si="4"/>
        <v>-4.620495693729862</v>
      </c>
      <c r="I64">
        <f t="shared" si="5"/>
        <v>-1.8445287592248916</v>
      </c>
      <c r="J64">
        <f t="shared" si="6"/>
        <v>18.878737077721521</v>
      </c>
    </row>
    <row r="65" spans="1:10" x14ac:dyDescent="0.25">
      <c r="A65">
        <v>3.2473999999999998</v>
      </c>
      <c r="B65">
        <v>2859.5207799999998</v>
      </c>
      <c r="C65" s="7">
        <f t="shared" si="0"/>
        <v>155.06818999999996</v>
      </c>
      <c r="D65">
        <f t="shared" si="1"/>
        <v>28.731817753043714</v>
      </c>
      <c r="E65">
        <f t="shared" si="2"/>
        <v>1.0047773722785716E-2</v>
      </c>
      <c r="F65" s="23">
        <f t="shared" si="3"/>
        <v>0.1579305847265273</v>
      </c>
      <c r="H65">
        <f t="shared" si="4"/>
        <v>-4.6004041891370822</v>
      </c>
      <c r="I65">
        <f t="shared" si="5"/>
        <v>-1.8455996796659002</v>
      </c>
      <c r="J65">
        <f t="shared" si="6"/>
        <v>18.877666157280512</v>
      </c>
    </row>
    <row r="66" spans="1:10" x14ac:dyDescent="0.25">
      <c r="A66">
        <v>3.3010100000000002</v>
      </c>
      <c r="B66">
        <v>2861.0272</v>
      </c>
      <c r="C66" s="7">
        <f t="shared" si="0"/>
        <v>156.57461000000012</v>
      </c>
      <c r="D66">
        <f t="shared" si="1"/>
        <v>28.149734116988757</v>
      </c>
      <c r="E66">
        <f t="shared" si="2"/>
        <v>9.839030582089103E-3</v>
      </c>
      <c r="F66" s="23">
        <f t="shared" si="3"/>
        <v>0.15776525561261368</v>
      </c>
      <c r="H66">
        <f t="shared" si="4"/>
        <v>-4.6213980908515753</v>
      </c>
      <c r="I66">
        <f t="shared" si="5"/>
        <v>-1.8466470747082315</v>
      </c>
      <c r="J66">
        <f t="shared" si="6"/>
        <v>18.876618762238181</v>
      </c>
    </row>
    <row r="67" spans="1:10" x14ac:dyDescent="0.25">
      <c r="A67">
        <v>3.35459</v>
      </c>
      <c r="B67">
        <v>2862.5381499999999</v>
      </c>
      <c r="C67" s="7">
        <f t="shared" ref="C67:C99" si="7">B67-$B$2</f>
        <v>158.08555999999999</v>
      </c>
      <c r="D67">
        <f t="shared" si="1"/>
        <v>28.204912612187371</v>
      </c>
      <c r="E67">
        <f t="shared" si="2"/>
        <v>9.8531132632022293E-3</v>
      </c>
      <c r="F67" s="23">
        <f t="shared" si="3"/>
        <v>0.15759968998201926</v>
      </c>
      <c r="H67">
        <f t="shared" si="4"/>
        <v>-4.61996780640672</v>
      </c>
      <c r="I67">
        <f t="shared" si="5"/>
        <v>-1.8476970686794603</v>
      </c>
      <c r="J67">
        <f t="shared" si="6"/>
        <v>18.875568768266952</v>
      </c>
    </row>
    <row r="68" spans="1:10" x14ac:dyDescent="0.25">
      <c r="A68">
        <v>3.40686</v>
      </c>
      <c r="B68">
        <v>2864.01269</v>
      </c>
      <c r="C68" s="7">
        <f t="shared" si="7"/>
        <v>159.56010000000015</v>
      </c>
      <c r="D68">
        <f t="shared" ref="D68:D99" si="8">(B69-B67)/(A69-A67)</f>
        <v>28.318772598456267</v>
      </c>
      <c r="E68">
        <f t="shared" ref="E68:E99" si="9">(1/B68)*D68</f>
        <v>9.8877957829356777E-3</v>
      </c>
      <c r="F68" s="23">
        <f t="shared" ref="F68:F99" si="10">((0.032)/((0.0000008*B68*0.000000001)+(0.0000000245*0.000000001*B68^2)))*10^-9</f>
        <v>0.15743836521396276</v>
      </c>
      <c r="H68">
        <f t="shared" ref="H68:H99" si="11">LN(E68)</f>
        <v>-4.6164540315003375</v>
      </c>
      <c r="I68">
        <f t="shared" ref="I68:I99" si="12">LN((0.032)/((0.0000008*B68)+(0.0000000245*B68^2)))</f>
        <v>-1.8487212292816282</v>
      </c>
      <c r="J68">
        <f t="shared" ref="J68:J99" si="13">LN(F68*10^9)</f>
        <v>18.874544607664784</v>
      </c>
    </row>
    <row r="69" spans="1:10" x14ac:dyDescent="0.25">
      <c r="A69">
        <v>3.4569200000000002</v>
      </c>
      <c r="B69">
        <v>2865.4360099999999</v>
      </c>
      <c r="C69" s="7">
        <f t="shared" si="7"/>
        <v>160.98342000000002</v>
      </c>
      <c r="D69">
        <f t="shared" si="8"/>
        <v>28.363930448849452</v>
      </c>
      <c r="E69">
        <f t="shared" si="9"/>
        <v>9.8986438189033049E-3</v>
      </c>
      <c r="F69" s="23">
        <f t="shared" si="10"/>
        <v>0.15728287910201721</v>
      </c>
      <c r="H69">
        <f t="shared" si="11"/>
        <v>-4.6153575192148697</v>
      </c>
      <c r="I69">
        <f t="shared" si="12"/>
        <v>-1.8497093171683152</v>
      </c>
      <c r="J69">
        <f t="shared" si="13"/>
        <v>18.873556519778095</v>
      </c>
    </row>
    <row r="70" spans="1:10" x14ac:dyDescent="0.25">
      <c r="A70">
        <v>3.5057800000000001</v>
      </c>
      <c r="B70">
        <v>2866.8184500000002</v>
      </c>
      <c r="C70" s="7">
        <f t="shared" si="7"/>
        <v>162.36586000000034</v>
      </c>
      <c r="D70">
        <f t="shared" si="8"/>
        <v>26.925922282341713</v>
      </c>
      <c r="E70">
        <f t="shared" si="9"/>
        <v>9.3922662882059069E-3</v>
      </c>
      <c r="F70" s="23">
        <f t="shared" si="10"/>
        <v>0.15713207920327815</v>
      </c>
      <c r="H70">
        <f t="shared" si="11"/>
        <v>-4.6678686636358568</v>
      </c>
      <c r="I70">
        <f t="shared" si="12"/>
        <v>-1.8506685584914067</v>
      </c>
      <c r="J70">
        <f t="shared" si="13"/>
        <v>18.872597278455004</v>
      </c>
    </row>
    <row r="71" spans="1:10" x14ac:dyDescent="0.25">
      <c r="A71">
        <v>3.55857</v>
      </c>
      <c r="B71">
        <v>2868.1730299999999</v>
      </c>
      <c r="C71" s="7">
        <f t="shared" si="7"/>
        <v>163.72044000000005</v>
      </c>
      <c r="D71">
        <f t="shared" si="8"/>
        <v>26.142954656262198</v>
      </c>
      <c r="E71">
        <f t="shared" si="9"/>
        <v>9.1148457163556136E-3</v>
      </c>
      <c r="F71" s="23">
        <f t="shared" si="10"/>
        <v>0.15698452860913176</v>
      </c>
      <c r="H71">
        <f t="shared" si="11"/>
        <v>-4.6978507973408288</v>
      </c>
      <c r="I71">
        <f t="shared" si="12"/>
        <v>-1.8516080223804776</v>
      </c>
      <c r="J71">
        <f t="shared" si="13"/>
        <v>18.871657814565932</v>
      </c>
    </row>
    <row r="72" spans="1:10" x14ac:dyDescent="0.25">
      <c r="A72">
        <v>3.60833</v>
      </c>
      <c r="B72">
        <v>2869.4994099999999</v>
      </c>
      <c r="C72" s="7">
        <f t="shared" si="7"/>
        <v>165.04682000000003</v>
      </c>
      <c r="D72">
        <f t="shared" si="8"/>
        <v>25.99064955734838</v>
      </c>
      <c r="E72">
        <f t="shared" si="9"/>
        <v>9.0575552888328987E-3</v>
      </c>
      <c r="F72" s="23">
        <f t="shared" si="10"/>
        <v>0.15684025105711324</v>
      </c>
      <c r="H72">
        <f t="shared" si="11"/>
        <v>-4.7041560310091022</v>
      </c>
      <c r="I72">
        <f t="shared" si="12"/>
        <v>-1.8525275008380859</v>
      </c>
      <c r="J72">
        <f t="shared" si="13"/>
        <v>18.870738336108325</v>
      </c>
    </row>
    <row r="73" spans="1:10" x14ac:dyDescent="0.25">
      <c r="A73">
        <v>3.6591</v>
      </c>
      <c r="B73">
        <v>2870.7858700000002</v>
      </c>
      <c r="C73" s="7">
        <f t="shared" si="7"/>
        <v>166.33328000000029</v>
      </c>
      <c r="D73">
        <f t="shared" si="8"/>
        <v>25.58551587301714</v>
      </c>
      <c r="E73">
        <f t="shared" si="9"/>
        <v>8.9123734864339204E-3</v>
      </c>
      <c r="F73" s="23">
        <f t="shared" si="10"/>
        <v>0.15670050574783406</v>
      </c>
      <c r="H73">
        <f t="shared" si="11"/>
        <v>-4.7203146884130014</v>
      </c>
      <c r="I73">
        <f t="shared" si="12"/>
        <v>-1.8534189021344063</v>
      </c>
      <c r="J73">
        <f t="shared" si="13"/>
        <v>18.869846934812006</v>
      </c>
    </row>
    <row r="74" spans="1:10" x14ac:dyDescent="0.25">
      <c r="A74">
        <v>3.70913</v>
      </c>
      <c r="B74">
        <v>2872.07843</v>
      </c>
      <c r="C74" s="7">
        <f t="shared" si="7"/>
        <v>167.62584000000015</v>
      </c>
      <c r="D74">
        <f t="shared" si="8"/>
        <v>25.905847076461242</v>
      </c>
      <c r="E74">
        <f t="shared" si="9"/>
        <v>9.0198954199385284E-3</v>
      </c>
      <c r="F74" s="23">
        <f t="shared" si="10"/>
        <v>0.15656028582771178</v>
      </c>
      <c r="H74">
        <f t="shared" si="11"/>
        <v>-4.7083225392166668</v>
      </c>
      <c r="I74">
        <f t="shared" si="12"/>
        <v>-1.8543141302207671</v>
      </c>
      <c r="J74">
        <f t="shared" si="13"/>
        <v>18.868951706725642</v>
      </c>
    </row>
    <row r="75" spans="1:10" x14ac:dyDescent="0.25">
      <c r="A75">
        <v>3.75915</v>
      </c>
      <c r="B75">
        <v>2873.3777500000001</v>
      </c>
      <c r="C75" s="7">
        <f t="shared" si="7"/>
        <v>168.92516000000023</v>
      </c>
      <c r="D75">
        <f t="shared" si="8"/>
        <v>25.480215827338391</v>
      </c>
      <c r="E75">
        <f t="shared" si="9"/>
        <v>8.8676874550651721E-3</v>
      </c>
      <c r="F75" s="23">
        <f t="shared" si="10"/>
        <v>0.1564195221716439</v>
      </c>
      <c r="H75">
        <f t="shared" si="11"/>
        <v>-4.7253412319780317</v>
      </c>
      <c r="I75">
        <f t="shared" si="12"/>
        <v>-1.8552136365912182</v>
      </c>
      <c r="J75">
        <f t="shared" si="13"/>
        <v>18.868052200355194</v>
      </c>
    </row>
    <row r="76" spans="1:10" x14ac:dyDescent="0.25">
      <c r="A76">
        <v>3.8092100000000002</v>
      </c>
      <c r="B76">
        <v>2874.6284900000001</v>
      </c>
      <c r="C76" s="7">
        <f t="shared" si="7"/>
        <v>170.17590000000018</v>
      </c>
      <c r="D76">
        <f t="shared" si="8"/>
        <v>23.800777076248384</v>
      </c>
      <c r="E76">
        <f t="shared" si="9"/>
        <v>8.2796010542038369E-3</v>
      </c>
      <c r="F76" s="23">
        <f t="shared" si="10"/>
        <v>0.15628420075050556</v>
      </c>
      <c r="H76">
        <f t="shared" si="11"/>
        <v>-4.7939604936051916</v>
      </c>
      <c r="I76">
        <f t="shared" si="12"/>
        <v>-1.8560791295141741</v>
      </c>
      <c r="J76">
        <f t="shared" si="13"/>
        <v>18.867186707432236</v>
      </c>
    </row>
    <row r="77" spans="1:10" x14ac:dyDescent="0.25">
      <c r="A77">
        <v>3.8620999999999999</v>
      </c>
      <c r="B77">
        <v>2875.8280399999999</v>
      </c>
      <c r="C77" s="7">
        <f t="shared" si="7"/>
        <v>171.37545</v>
      </c>
      <c r="D77">
        <f t="shared" si="8"/>
        <v>22.533068407606379</v>
      </c>
      <c r="E77">
        <f t="shared" si="9"/>
        <v>7.835332326617964E-3</v>
      </c>
      <c r="F77" s="23">
        <f t="shared" si="10"/>
        <v>0.156154582637857</v>
      </c>
      <c r="H77">
        <f t="shared" si="11"/>
        <v>-4.849111988423644</v>
      </c>
      <c r="I77">
        <f t="shared" si="12"/>
        <v>-1.8569088480188936</v>
      </c>
      <c r="J77">
        <f t="shared" si="13"/>
        <v>18.866356988927517</v>
      </c>
    </row>
    <row r="78" spans="1:10" x14ac:dyDescent="0.25">
      <c r="A78">
        <v>3.9148999999999998</v>
      </c>
      <c r="B78">
        <v>2877.01001</v>
      </c>
      <c r="C78" s="7">
        <f t="shared" si="7"/>
        <v>172.55742000000009</v>
      </c>
      <c r="D78">
        <f t="shared" si="8"/>
        <v>22.766386077746578</v>
      </c>
      <c r="E78">
        <f t="shared" si="9"/>
        <v>7.9132105896797273E-3</v>
      </c>
      <c r="F78" s="23">
        <f t="shared" si="10"/>
        <v>0.15602702180585193</v>
      </c>
      <c r="H78">
        <f t="shared" si="11"/>
        <v>-4.8392216895814739</v>
      </c>
      <c r="I78">
        <f t="shared" si="12"/>
        <v>-1.8577260700287024</v>
      </c>
      <c r="J78">
        <f t="shared" si="13"/>
        <v>18.86553976691771</v>
      </c>
    </row>
    <row r="79" spans="1:10" x14ac:dyDescent="0.25">
      <c r="A79">
        <v>3.9678300000000002</v>
      </c>
      <c r="B79">
        <v>2878.23513</v>
      </c>
      <c r="C79" s="7">
        <f t="shared" si="7"/>
        <v>173.78254000000015</v>
      </c>
      <c r="D79">
        <f t="shared" si="8"/>
        <v>24.282186948852715</v>
      </c>
      <c r="E79">
        <f t="shared" si="9"/>
        <v>8.436484808262595E-3</v>
      </c>
      <c r="F79" s="23">
        <f t="shared" si="10"/>
        <v>0.15589496902879588</v>
      </c>
      <c r="H79">
        <f t="shared" si="11"/>
        <v>-4.775189549043132</v>
      </c>
      <c r="I79">
        <f t="shared" si="12"/>
        <v>-1.8585727739407401</v>
      </c>
      <c r="J79">
        <f t="shared" si="13"/>
        <v>18.864693063005671</v>
      </c>
    </row>
    <row r="80" spans="1:10" x14ac:dyDescent="0.25">
      <c r="A80">
        <v>4.0169600000000001</v>
      </c>
      <c r="B80">
        <v>2879.4882499999999</v>
      </c>
      <c r="C80" s="7">
        <f t="shared" si="7"/>
        <v>175.03566000000001</v>
      </c>
      <c r="D80">
        <f t="shared" si="8"/>
        <v>25.172448979590811</v>
      </c>
      <c r="E80">
        <f t="shared" si="9"/>
        <v>8.7419870456463267E-3</v>
      </c>
      <c r="F80" s="23">
        <f t="shared" si="10"/>
        <v>0.15576007155885072</v>
      </c>
      <c r="H80">
        <f t="shared" si="11"/>
        <v>-4.7396177643945112</v>
      </c>
      <c r="I80">
        <f t="shared" si="12"/>
        <v>-1.8594384585009207</v>
      </c>
      <c r="J80">
        <f t="shared" si="13"/>
        <v>18.863827378445489</v>
      </c>
    </row>
    <row r="81" spans="1:10" x14ac:dyDescent="0.25">
      <c r="A81">
        <v>4.0658300000000001</v>
      </c>
      <c r="B81">
        <v>2880.7020299999999</v>
      </c>
      <c r="C81" s="7">
        <f t="shared" si="7"/>
        <v>176.24944000000005</v>
      </c>
      <c r="D81">
        <f t="shared" si="8"/>
        <v>24.682734177217263</v>
      </c>
      <c r="E81">
        <f t="shared" si="9"/>
        <v>8.5683051978886083E-3</v>
      </c>
      <c r="F81" s="23">
        <f t="shared" si="10"/>
        <v>0.15562957587760035</v>
      </c>
      <c r="H81">
        <f t="shared" si="11"/>
        <v>-4.7596853258024856</v>
      </c>
      <c r="I81">
        <f t="shared" si="12"/>
        <v>-1.8602766089658711</v>
      </c>
      <c r="J81">
        <f t="shared" si="13"/>
        <v>18.862989227980542</v>
      </c>
    </row>
    <row r="82" spans="1:10" x14ac:dyDescent="0.25">
      <c r="A82">
        <v>4.11571</v>
      </c>
      <c r="B82">
        <v>2881.9256700000001</v>
      </c>
      <c r="C82" s="7">
        <f t="shared" si="7"/>
        <v>177.47308000000021</v>
      </c>
      <c r="D82">
        <f t="shared" si="8"/>
        <v>25.128632828490428</v>
      </c>
      <c r="E82">
        <f t="shared" si="9"/>
        <v>8.7193896393901182E-3</v>
      </c>
      <c r="F82" s="23">
        <f t="shared" si="10"/>
        <v>0.15549818605889992</v>
      </c>
      <c r="H82">
        <f t="shared" si="11"/>
        <v>-4.7422060389938316</v>
      </c>
      <c r="I82">
        <f t="shared" si="12"/>
        <v>-1.861121212646965</v>
      </c>
      <c r="J82">
        <f t="shared" si="13"/>
        <v>18.862144624299447</v>
      </c>
    </row>
    <row r="83" spans="1:10" x14ac:dyDescent="0.25">
      <c r="A83">
        <v>4.1635499999999999</v>
      </c>
      <c r="B83">
        <v>2883.1576</v>
      </c>
      <c r="C83" s="7">
        <f t="shared" si="7"/>
        <v>178.70501000000013</v>
      </c>
      <c r="D83">
        <f t="shared" si="8"/>
        <v>25.125076765606273</v>
      </c>
      <c r="E83">
        <f t="shared" si="9"/>
        <v>8.7144305831933274E-3</v>
      </c>
      <c r="F83" s="23">
        <f t="shared" si="10"/>
        <v>0.1553660741045923</v>
      </c>
      <c r="H83">
        <f t="shared" si="11"/>
        <v>-4.742774939701448</v>
      </c>
      <c r="I83">
        <f t="shared" si="12"/>
        <v>-1.8619711782376813</v>
      </c>
      <c r="J83">
        <f t="shared" si="13"/>
        <v>18.861294658708729</v>
      </c>
    </row>
    <row r="84" spans="1:10" x14ac:dyDescent="0.25">
      <c r="A84">
        <v>4.2134099999999997</v>
      </c>
      <c r="B84">
        <v>2884.3803899999998</v>
      </c>
      <c r="C84" s="7">
        <f t="shared" si="7"/>
        <v>179.92779999999993</v>
      </c>
      <c r="D84">
        <f t="shared" si="8"/>
        <v>24.270583492896254</v>
      </c>
      <c r="E84">
        <f t="shared" si="9"/>
        <v>8.4144877621000116E-3</v>
      </c>
      <c r="F84" s="23">
        <f t="shared" si="10"/>
        <v>0.15523510874930452</v>
      </c>
      <c r="H84">
        <f t="shared" si="11"/>
        <v>-4.7778003251945185</v>
      </c>
      <c r="I84">
        <f t="shared" si="12"/>
        <v>-1.8628144806478386</v>
      </c>
      <c r="J84">
        <f t="shared" si="13"/>
        <v>18.860451356298572</v>
      </c>
    </row>
    <row r="85" spans="1:10" x14ac:dyDescent="0.25">
      <c r="A85">
        <v>4.2627800000000002</v>
      </c>
      <c r="B85">
        <v>2885.5659700000001</v>
      </c>
      <c r="C85" s="7">
        <f t="shared" si="7"/>
        <v>181.11338000000023</v>
      </c>
      <c r="D85">
        <f t="shared" si="8"/>
        <v>24.383582860093554</v>
      </c>
      <c r="E85">
        <f t="shared" si="9"/>
        <v>8.4501907471876501E-3</v>
      </c>
      <c r="F85" s="23">
        <f t="shared" si="10"/>
        <v>0.1551082867743564</v>
      </c>
      <c r="H85">
        <f t="shared" si="11"/>
        <v>-4.7735662642361607</v>
      </c>
      <c r="I85">
        <f t="shared" si="12"/>
        <v>-1.8636317816365946</v>
      </c>
      <c r="J85">
        <f t="shared" si="13"/>
        <v>18.859634055309815</v>
      </c>
    </row>
    <row r="86" spans="1:10" x14ac:dyDescent="0.25">
      <c r="A86">
        <v>4.3102600000000004</v>
      </c>
      <c r="B86">
        <v>2886.7419399999999</v>
      </c>
      <c r="C86" s="7">
        <f t="shared" si="7"/>
        <v>182.28935000000001</v>
      </c>
      <c r="D86">
        <f t="shared" si="8"/>
        <v>24.438388871588469</v>
      </c>
      <c r="E86">
        <f t="shared" si="9"/>
        <v>8.4657338201794621E-3</v>
      </c>
      <c r="F86" s="23">
        <f t="shared" si="10"/>
        <v>0.15498264625417862</v>
      </c>
      <c r="H86">
        <f t="shared" si="11"/>
        <v>-4.7717285784148382</v>
      </c>
      <c r="I86">
        <f t="shared" si="12"/>
        <v>-1.8644421279813002</v>
      </c>
      <c r="J86">
        <f t="shared" si="13"/>
        <v>18.858823708965112</v>
      </c>
    </row>
    <row r="87" spans="1:10" x14ac:dyDescent="0.25">
      <c r="A87">
        <v>4.3591100000000003</v>
      </c>
      <c r="B87">
        <v>2887.9201200000002</v>
      </c>
      <c r="C87" s="7">
        <f t="shared" si="7"/>
        <v>183.46753000000035</v>
      </c>
      <c r="D87">
        <f t="shared" si="8"/>
        <v>23.812890025575808</v>
      </c>
      <c r="E87">
        <f t="shared" si="9"/>
        <v>8.2456886049797687E-3</v>
      </c>
      <c r="F87" s="23">
        <f t="shared" si="10"/>
        <v>0.15485692264453824</v>
      </c>
      <c r="H87">
        <f t="shared" si="11"/>
        <v>-4.7980648085708228</v>
      </c>
      <c r="I87">
        <f t="shared" si="12"/>
        <v>-1.8652536680759846</v>
      </c>
      <c r="J87">
        <f t="shared" si="13"/>
        <v>18.858012168870427</v>
      </c>
    </row>
    <row r="88" spans="1:10" x14ac:dyDescent="0.25">
      <c r="A88">
        <v>4.40801</v>
      </c>
      <c r="B88">
        <v>2889.0696499999999</v>
      </c>
      <c r="C88" s="7">
        <f t="shared" si="7"/>
        <v>184.61706000000004</v>
      </c>
      <c r="D88">
        <f t="shared" si="8"/>
        <v>22.846230954286753</v>
      </c>
      <c r="E88">
        <f t="shared" si="9"/>
        <v>7.9078159137792869E-3</v>
      </c>
      <c r="F88" s="23">
        <f t="shared" si="10"/>
        <v>0.15473440366825325</v>
      </c>
      <c r="H88">
        <f t="shared" si="11"/>
        <v>-4.8399036524248249</v>
      </c>
      <c r="I88">
        <f t="shared" si="12"/>
        <v>-1.8660451565465446</v>
      </c>
      <c r="J88">
        <f t="shared" si="13"/>
        <v>18.857220680399866</v>
      </c>
    </row>
    <row r="89" spans="1:10" x14ac:dyDescent="0.25">
      <c r="A89">
        <v>4.4588700000000001</v>
      </c>
      <c r="B89">
        <v>2890.1992599999999</v>
      </c>
      <c r="C89" s="7">
        <f t="shared" si="7"/>
        <v>185.74666999999999</v>
      </c>
      <c r="D89">
        <f t="shared" si="8"/>
        <v>22.818972491908397</v>
      </c>
      <c r="E89">
        <f t="shared" si="9"/>
        <v>7.8952938670077705E-3</v>
      </c>
      <c r="F89" s="23">
        <f t="shared" si="10"/>
        <v>0.15461414939156595</v>
      </c>
      <c r="H89">
        <f t="shared" si="11"/>
        <v>-4.841488410053663</v>
      </c>
      <c r="I89">
        <f t="shared" si="12"/>
        <v>-1.866822624432237</v>
      </c>
      <c r="J89">
        <f t="shared" si="13"/>
        <v>18.856443212514176</v>
      </c>
    </row>
    <row r="90" spans="1:10" x14ac:dyDescent="0.25">
      <c r="A90">
        <v>4.5068900000000003</v>
      </c>
      <c r="B90">
        <v>2891.3259899999998</v>
      </c>
      <c r="C90" s="7">
        <f t="shared" si="7"/>
        <v>186.87339999999995</v>
      </c>
      <c r="D90">
        <f t="shared" si="8"/>
        <v>23.750000000002672</v>
      </c>
      <c r="E90">
        <f t="shared" si="9"/>
        <v>8.21422422865665E-3</v>
      </c>
      <c r="F90" s="23">
        <f t="shared" si="10"/>
        <v>0.15449434130746725</v>
      </c>
      <c r="H90">
        <f t="shared" si="11"/>
        <v>-4.8018879654691764</v>
      </c>
      <c r="I90">
        <f t="shared" si="12"/>
        <v>-1.8675978091567154</v>
      </c>
      <c r="J90">
        <f t="shared" si="13"/>
        <v>18.855668027789697</v>
      </c>
    </row>
    <row r="91" spans="1:10" x14ac:dyDescent="0.25">
      <c r="A91">
        <v>4.5566700000000004</v>
      </c>
      <c r="B91">
        <v>2892.5220100000001</v>
      </c>
      <c r="C91" s="7">
        <f t="shared" si="7"/>
        <v>188.06942000000026</v>
      </c>
      <c r="D91">
        <f t="shared" si="8"/>
        <v>23.679023242129752</v>
      </c>
      <c r="E91">
        <f t="shared" si="9"/>
        <v>8.1862897361772366E-3</v>
      </c>
      <c r="F91" s="23">
        <f t="shared" si="10"/>
        <v>0.15436731774320064</v>
      </c>
      <c r="H91">
        <f t="shared" si="11"/>
        <v>-4.8052945074291653</v>
      </c>
      <c r="I91">
        <f t="shared" si="12"/>
        <v>-1.8684203364449423</v>
      </c>
      <c r="J91">
        <f t="shared" si="13"/>
        <v>18.854845500501469</v>
      </c>
    </row>
    <row r="92" spans="1:10" x14ac:dyDescent="0.25">
      <c r="A92">
        <v>4.60886</v>
      </c>
      <c r="B92">
        <v>2893.7405399999998</v>
      </c>
      <c r="C92" s="7">
        <f t="shared" si="7"/>
        <v>189.28794999999991</v>
      </c>
      <c r="D92">
        <f t="shared" si="8"/>
        <v>23.129742612009874</v>
      </c>
      <c r="E92">
        <f t="shared" si="9"/>
        <v>7.993025736858176E-3</v>
      </c>
      <c r="F92" s="23">
        <f t="shared" si="10"/>
        <v>0.15423806453972094</v>
      </c>
      <c r="H92">
        <f t="shared" si="11"/>
        <v>-4.8291859004187332</v>
      </c>
      <c r="I92">
        <f t="shared" si="12"/>
        <v>-1.8692579965666247</v>
      </c>
      <c r="J92">
        <f t="shared" si="13"/>
        <v>18.854007840379786</v>
      </c>
    </row>
    <row r="93" spans="1:10" x14ac:dyDescent="0.25">
      <c r="A93">
        <v>4.6615700000000002</v>
      </c>
      <c r="B93">
        <v>2894.94832</v>
      </c>
      <c r="C93" s="7">
        <f t="shared" si="7"/>
        <v>190.49573000000009</v>
      </c>
      <c r="D93">
        <f t="shared" si="8"/>
        <v>24.565694484551337</v>
      </c>
      <c r="E93">
        <f t="shared" si="9"/>
        <v>8.4857108898411474E-3</v>
      </c>
      <c r="F93" s="23">
        <f t="shared" si="10"/>
        <v>0.15411011175250222</v>
      </c>
      <c r="H93">
        <f t="shared" si="11"/>
        <v>-4.7693716018560011</v>
      </c>
      <c r="I93">
        <f t="shared" si="12"/>
        <v>-1.8700879206874776</v>
      </c>
      <c r="J93">
        <f t="shared" si="13"/>
        <v>18.853177916258932</v>
      </c>
    </row>
    <row r="94" spans="1:10" x14ac:dyDescent="0.25">
      <c r="A94">
        <v>4.7127499999999998</v>
      </c>
      <c r="B94">
        <v>2896.2926699999998</v>
      </c>
      <c r="C94" s="7">
        <f t="shared" si="7"/>
        <v>191.84007999999994</v>
      </c>
      <c r="D94">
        <f t="shared" si="8"/>
        <v>24.495728155339734</v>
      </c>
      <c r="E94">
        <f t="shared" si="9"/>
        <v>8.4576149396323724E-3</v>
      </c>
      <c r="F94" s="23">
        <f t="shared" si="10"/>
        <v>0.15396787783152716</v>
      </c>
      <c r="H94">
        <f t="shared" si="11"/>
        <v>-4.7726880671407619</v>
      </c>
      <c r="I94">
        <f t="shared" si="12"/>
        <v>-1.8710112838350548</v>
      </c>
      <c r="J94">
        <f t="shared" si="13"/>
        <v>18.852254553111358</v>
      </c>
    </row>
    <row r="95" spans="1:10" x14ac:dyDescent="0.25">
      <c r="A95">
        <v>4.76457</v>
      </c>
      <c r="B95">
        <v>2897.47138</v>
      </c>
      <c r="C95" s="7">
        <f t="shared" si="7"/>
        <v>193.01879000000008</v>
      </c>
      <c r="D95">
        <f t="shared" si="8"/>
        <v>22.776940393465548</v>
      </c>
      <c r="E95">
        <f t="shared" si="9"/>
        <v>7.8609716564191044E-3</v>
      </c>
      <c r="F95" s="23">
        <f t="shared" si="10"/>
        <v>0.15384333078182019</v>
      </c>
      <c r="H95">
        <f t="shared" si="11"/>
        <v>-4.8458450597718397</v>
      </c>
      <c r="I95">
        <f t="shared" si="12"/>
        <v>-1.8718205269881221</v>
      </c>
      <c r="J95">
        <f t="shared" si="13"/>
        <v>18.85144530995829</v>
      </c>
    </row>
    <row r="96" spans="1:10" x14ac:dyDescent="0.25">
      <c r="A96">
        <v>4.8149199999999999</v>
      </c>
      <c r="B96">
        <v>2898.6197900000002</v>
      </c>
      <c r="C96" s="7">
        <f t="shared" si="7"/>
        <v>194.16720000000032</v>
      </c>
      <c r="D96">
        <f t="shared" si="8"/>
        <v>20.900366159184948</v>
      </c>
      <c r="E96">
        <f t="shared" si="9"/>
        <v>7.2104545174532684E-3</v>
      </c>
      <c r="F96" s="23">
        <f t="shared" si="10"/>
        <v>0.15372213063678528</v>
      </c>
      <c r="H96">
        <f t="shared" si="11"/>
        <v>-4.9322232898035168</v>
      </c>
      <c r="I96">
        <f t="shared" si="12"/>
        <v>-1.8726086528768315</v>
      </c>
      <c r="J96">
        <f t="shared" si="13"/>
        <v>18.850657184069579</v>
      </c>
    </row>
    <row r="97" spans="1:10" x14ac:dyDescent="0.25">
      <c r="A97">
        <v>4.8683500000000004</v>
      </c>
      <c r="B97">
        <v>2899.6404200000002</v>
      </c>
      <c r="C97" s="7">
        <f t="shared" si="7"/>
        <v>195.1878300000003</v>
      </c>
      <c r="D97">
        <f t="shared" si="8"/>
        <v>21.082061618196693</v>
      </c>
      <c r="E97">
        <f t="shared" si="9"/>
        <v>7.2705779215881854E-3</v>
      </c>
      <c r="F97" s="23">
        <f t="shared" si="10"/>
        <v>0.15361453622222895</v>
      </c>
      <c r="H97">
        <f t="shared" si="11"/>
        <v>-4.9239194965675557</v>
      </c>
      <c r="I97">
        <f t="shared" si="12"/>
        <v>-1.8733088258828809</v>
      </c>
      <c r="J97">
        <f t="shared" si="13"/>
        <v>18.84995701106353</v>
      </c>
    </row>
    <row r="98" spans="1:10" x14ac:dyDescent="0.25">
      <c r="A98">
        <v>4.9191099999999999</v>
      </c>
      <c r="B98">
        <v>2900.8163300000001</v>
      </c>
      <c r="C98" s="7">
        <f t="shared" si="7"/>
        <v>196.36374000000023</v>
      </c>
      <c r="D98">
        <f t="shared" si="8"/>
        <v>20.061597321855686</v>
      </c>
      <c r="E98">
        <f t="shared" si="9"/>
        <v>6.9158454171607906E-3</v>
      </c>
      <c r="F98" s="23">
        <f t="shared" si="10"/>
        <v>0.15349071224273897</v>
      </c>
      <c r="H98">
        <f t="shared" si="11"/>
        <v>-4.9739400628914012</v>
      </c>
      <c r="I98">
        <f t="shared" si="12"/>
        <v>-1.8741152203474423</v>
      </c>
      <c r="J98">
        <f t="shared" si="13"/>
        <v>18.849150616598969</v>
      </c>
    </row>
    <row r="99" spans="1:10" x14ac:dyDescent="0.25">
      <c r="A99">
        <v>4.9729000000000001</v>
      </c>
      <c r="B99">
        <v>2901.7378600000002</v>
      </c>
      <c r="C99" s="7">
        <f t="shared" si="7"/>
        <v>197.28527000000031</v>
      </c>
      <c r="D99">
        <f t="shared" si="8"/>
        <v>589.7034890457827</v>
      </c>
      <c r="E99">
        <f t="shared" si="9"/>
        <v>0.20322424612324652</v>
      </c>
      <c r="F99" s="23">
        <f t="shared" si="10"/>
        <v>0.15339377922832939</v>
      </c>
      <c r="H99">
        <f t="shared" si="11"/>
        <v>-1.593445248923381</v>
      </c>
      <c r="I99">
        <f t="shared" si="12"/>
        <v>-1.8747469434897133</v>
      </c>
      <c r="J99">
        <f t="shared" si="13"/>
        <v>18.848518893456699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BE9A-618F-47F9-84F4-193CC6A72BB5}">
  <dimension ref="A1:J100"/>
  <sheetViews>
    <sheetView workbookViewId="0">
      <pane ySplit="1" topLeftCell="A2" activePane="bottomLeft" state="frozen"/>
      <selection pane="bottomLeft" activeCell="C15" sqref="C15"/>
    </sheetView>
  </sheetViews>
  <sheetFormatPr defaultRowHeight="15" x14ac:dyDescent="0.25"/>
  <cols>
    <col min="2" max="2" width="13.85546875" customWidth="1"/>
    <col min="3" max="3" width="20.85546875" style="7" bestFit="1" customWidth="1"/>
    <col min="5" max="5" width="18.28515625" customWidth="1"/>
    <col min="6" max="6" width="18.7109375" style="23" bestFit="1" customWidth="1"/>
    <col min="8" max="8" width="22.42578125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694.19329000000005</v>
      </c>
      <c r="C2" s="7">
        <f>B2-$B$2</f>
        <v>0</v>
      </c>
    </row>
    <row r="3" spans="1:10" x14ac:dyDescent="0.25">
      <c r="A3">
        <v>5.7369999999999997E-2</v>
      </c>
      <c r="B3">
        <v>695.54417000000001</v>
      </c>
      <c r="C3" s="7">
        <f t="shared" ref="C3:C66" si="0">B3-$B$2</f>
        <v>1.350879999999961</v>
      </c>
      <c r="D3">
        <f>(B4-B2)/(A4-A2)</f>
        <v>21.067045878403601</v>
      </c>
      <c r="E3">
        <f>(1/B3)*D3</f>
        <v>3.0288580922766702E-2</v>
      </c>
      <c r="F3" s="23">
        <f>((0.002)/((0.0000008*B3*0.000000001)+(0.0000000245*0.000000001*B3^2)))*10^-9</f>
        <v>0.16117221453792674</v>
      </c>
      <c r="H3">
        <f>LN(E3)</f>
        <v>-3.4969845047345394</v>
      </c>
      <c r="I3">
        <f>LN((0.002)/((0.0000008*B3)+(0.0000000245*B3^2)))</f>
        <v>-1.8252818301564351</v>
      </c>
      <c r="J3">
        <f>LN(F3*10^9)</f>
        <v>18.897984006789976</v>
      </c>
    </row>
    <row r="4" spans="1:10" x14ac:dyDescent="0.25">
      <c r="A4">
        <v>0.10724</v>
      </c>
      <c r="B4">
        <v>696.45252000000005</v>
      </c>
      <c r="C4" s="7">
        <f t="shared" si="0"/>
        <v>2.2592300000000023</v>
      </c>
      <c r="D4">
        <f t="shared" ref="D4:D67" si="1">(B5-B3)/(A5-A3)</f>
        <v>18.276349148858582</v>
      </c>
      <c r="E4">
        <f t="shared" ref="E4:E67" si="2">(1/B4)*D4</f>
        <v>2.6242060476511134E-2</v>
      </c>
      <c r="F4" s="23">
        <f t="shared" ref="F4:F67" si="3">((0.002)/((0.0000008*B4*0.000000001)+(0.0000000245*0.000000001*B4^2)))*10^-9</f>
        <v>0.1607614721123091</v>
      </c>
      <c r="H4">
        <f t="shared" ref="H4:H67" si="4">LN(E4)</f>
        <v>-3.6403917937318329</v>
      </c>
      <c r="I4">
        <f t="shared" ref="I4:I67" si="5">LN((0.002)/((0.0000008*B4)+(0.0000000245*B4^2)))</f>
        <v>-1.8278335522378566</v>
      </c>
      <c r="J4">
        <f t="shared" ref="J4:J67" si="6">LN(F4*10^9)</f>
        <v>18.895432284708555</v>
      </c>
    </row>
    <row r="5" spans="1:10" x14ac:dyDescent="0.25">
      <c r="A5">
        <v>0.16780999999999999</v>
      </c>
      <c r="B5">
        <v>697.56260999999995</v>
      </c>
      <c r="C5" s="7">
        <f t="shared" si="0"/>
        <v>3.3693199999999024</v>
      </c>
      <c r="D5">
        <f t="shared" si="1"/>
        <v>17.352746294680873</v>
      </c>
      <c r="E5">
        <f t="shared" si="2"/>
        <v>2.4876256333006257E-2</v>
      </c>
      <c r="F5" s="23">
        <f t="shared" si="3"/>
        <v>0.16026163465323631</v>
      </c>
      <c r="H5">
        <f t="shared" si="4"/>
        <v>-3.6938414913633602</v>
      </c>
      <c r="I5">
        <f t="shared" si="5"/>
        <v>-1.8309475826765178</v>
      </c>
      <c r="J5">
        <f t="shared" si="6"/>
        <v>18.892318254269892</v>
      </c>
    </row>
    <row r="6" spans="1:10" x14ac:dyDescent="0.25">
      <c r="A6">
        <v>0.22194</v>
      </c>
      <c r="B6">
        <v>698.44287999999995</v>
      </c>
      <c r="C6" s="7">
        <f t="shared" si="0"/>
        <v>4.2495899999998983</v>
      </c>
      <c r="D6">
        <f t="shared" si="1"/>
        <v>15.891679302502567</v>
      </c>
      <c r="E6">
        <f t="shared" si="2"/>
        <v>2.2753012103871071E-2</v>
      </c>
      <c r="F6" s="23">
        <f t="shared" si="3"/>
        <v>0.15986693327125229</v>
      </c>
      <c r="H6">
        <f t="shared" si="4"/>
        <v>-3.7830577421791496</v>
      </c>
      <c r="I6">
        <f t="shared" si="5"/>
        <v>-1.8334134768298944</v>
      </c>
      <c r="J6">
        <f t="shared" si="6"/>
        <v>18.889852360116517</v>
      </c>
    </row>
    <row r="7" spans="1:10" x14ac:dyDescent="0.25">
      <c r="A7">
        <v>0.27333000000000002</v>
      </c>
      <c r="B7">
        <v>699.23950000000002</v>
      </c>
      <c r="C7" s="7">
        <f t="shared" si="0"/>
        <v>5.0462099999999737</v>
      </c>
      <c r="D7">
        <f t="shared" si="1"/>
        <v>13.67063218955867</v>
      </c>
      <c r="E7">
        <f t="shared" si="2"/>
        <v>1.9550715011893163E-2</v>
      </c>
      <c r="F7" s="23">
        <f t="shared" si="3"/>
        <v>0.15951099518363845</v>
      </c>
      <c r="H7">
        <f t="shared" si="4"/>
        <v>-3.934743419721185</v>
      </c>
      <c r="I7">
        <f t="shared" si="5"/>
        <v>-1.8356424238125506</v>
      </c>
      <c r="J7">
        <f t="shared" si="6"/>
        <v>18.887623413133859</v>
      </c>
    </row>
    <row r="8" spans="1:10" x14ac:dyDescent="0.25">
      <c r="A8">
        <v>0.32364999999999999</v>
      </c>
      <c r="B8">
        <v>699.83331999999996</v>
      </c>
      <c r="C8" s="7">
        <f t="shared" si="0"/>
        <v>5.6400299999999106</v>
      </c>
      <c r="D8">
        <f t="shared" si="1"/>
        <v>12.223232822540194</v>
      </c>
      <c r="E8">
        <f t="shared" si="2"/>
        <v>1.7465920060136881E-2</v>
      </c>
      <c r="F8" s="23">
        <f t="shared" si="3"/>
        <v>0.15924644312186279</v>
      </c>
      <c r="H8">
        <f t="shared" si="4"/>
        <v>-4.047503721885481</v>
      </c>
      <c r="I8">
        <f t="shared" si="5"/>
        <v>-1.8373023199638334</v>
      </c>
      <c r="J8">
        <f t="shared" si="6"/>
        <v>18.885963516982578</v>
      </c>
    </row>
    <row r="9" spans="1:10" x14ac:dyDescent="0.25">
      <c r="A9">
        <v>0.37447999999999998</v>
      </c>
      <c r="B9">
        <v>700.47587999999996</v>
      </c>
      <c r="C9" s="7">
        <f t="shared" si="0"/>
        <v>6.2825899999999137</v>
      </c>
      <c r="D9">
        <f t="shared" si="1"/>
        <v>11.970049432974958</v>
      </c>
      <c r="E9">
        <f t="shared" si="2"/>
        <v>1.7088453399673034E-2</v>
      </c>
      <c r="F9" s="23">
        <f t="shared" si="3"/>
        <v>0.15896091779929647</v>
      </c>
      <c r="H9">
        <f t="shared" si="4"/>
        <v>-4.0693522833357862</v>
      </c>
      <c r="I9">
        <f t="shared" si="5"/>
        <v>-1.8390969069801022</v>
      </c>
      <c r="J9">
        <f t="shared" si="6"/>
        <v>18.884168929966307</v>
      </c>
    </row>
    <row r="10" spans="1:10" x14ac:dyDescent="0.25">
      <c r="A10">
        <v>0.42681999999999998</v>
      </c>
      <c r="B10">
        <v>701.06826999999998</v>
      </c>
      <c r="C10" s="7">
        <f t="shared" si="0"/>
        <v>6.8749799999999368</v>
      </c>
      <c r="D10">
        <f t="shared" si="1"/>
        <v>11.976848814322288</v>
      </c>
      <c r="E10">
        <f t="shared" si="2"/>
        <v>1.7083712566712352E-2</v>
      </c>
      <c r="F10" s="23">
        <f t="shared" si="3"/>
        <v>0.15869836569885712</v>
      </c>
      <c r="H10">
        <f t="shared" si="4"/>
        <v>-4.0696297508510595</v>
      </c>
      <c r="I10">
        <f t="shared" si="5"/>
        <v>-1.8407499495566295</v>
      </c>
      <c r="J10">
        <f t="shared" si="6"/>
        <v>18.882515887389783</v>
      </c>
    </row>
    <row r="11" spans="1:10" x14ac:dyDescent="0.25">
      <c r="A11">
        <v>0.48116999999999999</v>
      </c>
      <c r="B11">
        <v>701.75369000000001</v>
      </c>
      <c r="C11" s="7">
        <f t="shared" si="0"/>
        <v>7.5603999999999587</v>
      </c>
      <c r="D11">
        <f t="shared" si="1"/>
        <v>12.858401274482201</v>
      </c>
      <c r="E11">
        <f t="shared" si="2"/>
        <v>1.8323239988210394E-2</v>
      </c>
      <c r="F11" s="23">
        <f t="shared" si="3"/>
        <v>0.15839539299610539</v>
      </c>
      <c r="H11">
        <f t="shared" si="4"/>
        <v>-3.9995850801215402</v>
      </c>
      <c r="I11">
        <f t="shared" si="5"/>
        <v>-1.8426608846453243</v>
      </c>
      <c r="J11">
        <f t="shared" si="6"/>
        <v>18.880604952301088</v>
      </c>
    </row>
    <row r="12" spans="1:10" x14ac:dyDescent="0.25">
      <c r="A12">
        <v>0.53352999999999995</v>
      </c>
      <c r="B12">
        <v>702.44038999999998</v>
      </c>
      <c r="C12" s="7">
        <f t="shared" si="0"/>
        <v>8.2470999999999322</v>
      </c>
      <c r="D12">
        <f t="shared" si="1"/>
        <v>14.091529784286342</v>
      </c>
      <c r="E12">
        <f t="shared" si="2"/>
        <v>2.0060819373279977E-2</v>
      </c>
      <c r="F12" s="23">
        <f t="shared" si="3"/>
        <v>0.15809272386337833</v>
      </c>
      <c r="H12">
        <f t="shared" si="4"/>
        <v>-3.9089866511569058</v>
      </c>
      <c r="I12">
        <f t="shared" si="5"/>
        <v>-1.8445735581952962</v>
      </c>
      <c r="J12">
        <f t="shared" si="6"/>
        <v>18.878692278751114</v>
      </c>
    </row>
    <row r="13" spans="1:10" x14ac:dyDescent="0.25">
      <c r="A13">
        <v>0.58223000000000003</v>
      </c>
      <c r="B13">
        <v>703.17777999999998</v>
      </c>
      <c r="C13" s="7">
        <f t="shared" si="0"/>
        <v>8.984489999999937</v>
      </c>
      <c r="D13">
        <f t="shared" si="1"/>
        <v>15.132733291950794</v>
      </c>
      <c r="E13">
        <f t="shared" si="2"/>
        <v>2.1520494137273215E-2</v>
      </c>
      <c r="F13" s="23">
        <f t="shared" si="3"/>
        <v>0.15776867776703735</v>
      </c>
      <c r="H13">
        <f t="shared" si="4"/>
        <v>-3.8387495821829694</v>
      </c>
      <c r="I13">
        <f t="shared" si="5"/>
        <v>-1.8466253835107929</v>
      </c>
      <c r="J13">
        <f t="shared" si="6"/>
        <v>18.87664045343562</v>
      </c>
    </row>
    <row r="14" spans="1:10" x14ac:dyDescent="0.25">
      <c r="A14">
        <v>0.63019000000000003</v>
      </c>
      <c r="B14">
        <v>703.90311999999994</v>
      </c>
      <c r="C14" s="7">
        <f t="shared" si="0"/>
        <v>9.7098299999998972</v>
      </c>
      <c r="D14">
        <f t="shared" si="1"/>
        <v>14.67725088782157</v>
      </c>
      <c r="E14">
        <f t="shared" si="2"/>
        <v>2.085123715295021E-2</v>
      </c>
      <c r="F14" s="23">
        <f t="shared" si="3"/>
        <v>0.15745089825470346</v>
      </c>
      <c r="H14">
        <f t="shared" si="4"/>
        <v>-3.8703419966247181</v>
      </c>
      <c r="I14">
        <f t="shared" si="5"/>
        <v>-1.8486416264357945</v>
      </c>
      <c r="J14">
        <f t="shared" si="6"/>
        <v>18.874624210510618</v>
      </c>
    </row>
    <row r="15" spans="1:10" x14ac:dyDescent="0.25">
      <c r="A15">
        <v>0.67796999999999996</v>
      </c>
      <c r="B15">
        <v>704.58298000000002</v>
      </c>
      <c r="C15" s="7">
        <f t="shared" si="0"/>
        <v>10.389689999999973</v>
      </c>
      <c r="D15">
        <f t="shared" si="1"/>
        <v>14.260533193937228</v>
      </c>
      <c r="E15">
        <f t="shared" si="2"/>
        <v>2.0239678786929012E-2</v>
      </c>
      <c r="F15" s="23">
        <f t="shared" si="3"/>
        <v>0.15715391507976251</v>
      </c>
      <c r="H15">
        <f t="shared" si="4"/>
        <v>-3.9001103048998225</v>
      </c>
      <c r="I15">
        <f t="shared" si="5"/>
        <v>-1.8505296030373508</v>
      </c>
      <c r="J15">
        <f t="shared" si="6"/>
        <v>18.872736233909059</v>
      </c>
    </row>
    <row r="16" spans="1:10" x14ac:dyDescent="0.25">
      <c r="A16">
        <v>0.72584000000000004</v>
      </c>
      <c r="B16">
        <v>705.26714000000004</v>
      </c>
      <c r="C16" s="7">
        <f t="shared" si="0"/>
        <v>11.073849999999993</v>
      </c>
      <c r="D16">
        <f t="shared" si="1"/>
        <v>14.465193830762242</v>
      </c>
      <c r="E16">
        <f t="shared" si="2"/>
        <v>2.0510233655239123E-2</v>
      </c>
      <c r="F16" s="23">
        <f t="shared" si="3"/>
        <v>0.15685590111568773</v>
      </c>
      <c r="H16">
        <f t="shared" si="4"/>
        <v>-3.8868313147033962</v>
      </c>
      <c r="I16">
        <f t="shared" si="5"/>
        <v>-1.8524277223838137</v>
      </c>
      <c r="J16">
        <f t="shared" si="6"/>
        <v>18.870838114562599</v>
      </c>
    </row>
    <row r="17" spans="1:10" x14ac:dyDescent="0.25">
      <c r="A17">
        <v>0.77393000000000001</v>
      </c>
      <c r="B17">
        <v>705.97105999999997</v>
      </c>
      <c r="C17" s="7">
        <f t="shared" si="0"/>
        <v>11.777769999999919</v>
      </c>
      <c r="D17">
        <f t="shared" si="1"/>
        <v>13.767319587628601</v>
      </c>
      <c r="E17">
        <f t="shared" si="2"/>
        <v>1.9501252059296315E-2</v>
      </c>
      <c r="F17" s="23">
        <f t="shared" si="3"/>
        <v>0.15655016392541099</v>
      </c>
      <c r="H17">
        <f t="shared" si="4"/>
        <v>-3.9372766073046503</v>
      </c>
      <c r="I17">
        <f t="shared" si="5"/>
        <v>-1.8543787840980954</v>
      </c>
      <c r="J17">
        <f t="shared" si="6"/>
        <v>18.868887052848315</v>
      </c>
    </row>
    <row r="18" spans="1:10" x14ac:dyDescent="0.25">
      <c r="A18">
        <v>0.82284000000000002</v>
      </c>
      <c r="B18">
        <v>706.60257000000001</v>
      </c>
      <c r="C18" s="7">
        <f t="shared" si="0"/>
        <v>12.409279999999967</v>
      </c>
      <c r="D18">
        <f t="shared" si="1"/>
        <v>12.820764462810812</v>
      </c>
      <c r="E18">
        <f t="shared" si="2"/>
        <v>1.8144236954602093E-2</v>
      </c>
      <c r="F18" s="23">
        <f t="shared" si="3"/>
        <v>0.15627663712937412</v>
      </c>
      <c r="H18">
        <f t="shared" si="4"/>
        <v>-4.0094022918548493</v>
      </c>
      <c r="I18">
        <f t="shared" si="5"/>
        <v>-1.8561275272672912</v>
      </c>
      <c r="J18">
        <f t="shared" si="6"/>
        <v>18.86713830967912</v>
      </c>
    </row>
    <row r="19" spans="1:10" x14ac:dyDescent="0.25">
      <c r="A19">
        <v>0.87073</v>
      </c>
      <c r="B19">
        <v>707.21211000000005</v>
      </c>
      <c r="C19" s="7">
        <f t="shared" si="0"/>
        <v>13.018820000000005</v>
      </c>
      <c r="D19">
        <f t="shared" si="1"/>
        <v>12.130417172944306</v>
      </c>
      <c r="E19">
        <f t="shared" si="2"/>
        <v>1.7152445498910228E-2</v>
      </c>
      <c r="F19" s="23">
        <f t="shared" si="3"/>
        <v>0.15601330566871235</v>
      </c>
      <c r="H19">
        <f t="shared" si="4"/>
        <v>-4.065614520847201</v>
      </c>
      <c r="I19">
        <f t="shared" si="5"/>
        <v>-1.8578139826216635</v>
      </c>
      <c r="J19">
        <f t="shared" si="6"/>
        <v>18.865451854324746</v>
      </c>
    </row>
    <row r="20" spans="1:10" x14ac:dyDescent="0.25">
      <c r="A20">
        <v>0.92159999999999997</v>
      </c>
      <c r="B20">
        <v>707.80056999999999</v>
      </c>
      <c r="C20" s="7">
        <f t="shared" si="0"/>
        <v>13.607279999999946</v>
      </c>
      <c r="D20">
        <f t="shared" si="1"/>
        <v>11.732729103725342</v>
      </c>
      <c r="E20">
        <f t="shared" si="2"/>
        <v>1.6576320507519997E-2</v>
      </c>
      <c r="F20" s="23">
        <f t="shared" si="3"/>
        <v>0.15575971217433041</v>
      </c>
      <c r="H20">
        <f t="shared" si="4"/>
        <v>-4.0997800774549304</v>
      </c>
      <c r="I20">
        <f t="shared" si="5"/>
        <v>-1.859440765799135</v>
      </c>
      <c r="J20">
        <f t="shared" si="6"/>
        <v>18.863825071147275</v>
      </c>
    </row>
    <row r="21" spans="1:10" x14ac:dyDescent="0.25">
      <c r="A21">
        <v>0.97002999999999995</v>
      </c>
      <c r="B21">
        <v>708.37716999999998</v>
      </c>
      <c r="C21" s="7">
        <f t="shared" si="0"/>
        <v>14.183879999999931</v>
      </c>
      <c r="D21">
        <f t="shared" si="1"/>
        <v>11.387390029325767</v>
      </c>
      <c r="E21">
        <f t="shared" si="2"/>
        <v>1.6075320481214503E-2</v>
      </c>
      <c r="F21" s="23">
        <f t="shared" si="3"/>
        <v>0.15551182904946531</v>
      </c>
      <c r="H21">
        <f t="shared" si="4"/>
        <v>-4.1304700724341998</v>
      </c>
      <c r="I21">
        <f t="shared" si="5"/>
        <v>-1.8610334791984495</v>
      </c>
      <c r="J21">
        <f t="shared" si="6"/>
        <v>18.86223235774796</v>
      </c>
    </row>
    <row r="22" spans="1:10" x14ac:dyDescent="0.25">
      <c r="A22">
        <v>1.0239</v>
      </c>
      <c r="B22">
        <v>708.96550000000002</v>
      </c>
      <c r="C22" s="7">
        <f t="shared" si="0"/>
        <v>14.772209999999973</v>
      </c>
      <c r="D22">
        <f t="shared" si="1"/>
        <v>10.735550203778862</v>
      </c>
      <c r="E22">
        <f t="shared" si="2"/>
        <v>1.5142556589536251E-2</v>
      </c>
      <c r="F22" s="23">
        <f t="shared" si="3"/>
        <v>0.15525951266388932</v>
      </c>
      <c r="H22">
        <f t="shared" si="4"/>
        <v>-4.1902461819831682</v>
      </c>
      <c r="I22">
        <f t="shared" si="5"/>
        <v>-1.8626572868483198</v>
      </c>
      <c r="J22">
        <f t="shared" si="6"/>
        <v>18.860608550098092</v>
      </c>
    </row>
    <row r="23" spans="1:10" x14ac:dyDescent="0.25">
      <c r="A23">
        <v>1.07799</v>
      </c>
      <c r="B23">
        <v>709.53617999999994</v>
      </c>
      <c r="C23" s="7">
        <f t="shared" si="0"/>
        <v>15.342889999999898</v>
      </c>
      <c r="D23">
        <f t="shared" si="1"/>
        <v>11.219777051700385</v>
      </c>
      <c r="E23">
        <f t="shared" si="2"/>
        <v>1.5812832901206511E-2</v>
      </c>
      <c r="F23" s="23">
        <f t="shared" si="3"/>
        <v>0.15501535216913973</v>
      </c>
      <c r="H23">
        <f t="shared" si="4"/>
        <v>-4.1469334596752825</v>
      </c>
      <c r="I23">
        <f t="shared" si="5"/>
        <v>-1.8642311207151323</v>
      </c>
      <c r="J23">
        <f t="shared" si="6"/>
        <v>18.859034716231278</v>
      </c>
    </row>
    <row r="24" spans="1:10" x14ac:dyDescent="0.25">
      <c r="A24">
        <v>1.1279600000000001</v>
      </c>
      <c r="B24">
        <v>710.13302999999996</v>
      </c>
      <c r="C24" s="7">
        <f t="shared" si="0"/>
        <v>15.939739999999915</v>
      </c>
      <c r="D24">
        <f t="shared" si="1"/>
        <v>11.754375614552742</v>
      </c>
      <c r="E24">
        <f t="shared" si="2"/>
        <v>1.6552357259811929E-2</v>
      </c>
      <c r="F24" s="23">
        <f t="shared" si="3"/>
        <v>0.15476061082816187</v>
      </c>
      <c r="H24">
        <f t="shared" si="4"/>
        <v>-4.1012267546845926</v>
      </c>
      <c r="I24">
        <f t="shared" si="5"/>
        <v>-1.8658758022193751</v>
      </c>
      <c r="J24">
        <f t="shared" si="6"/>
        <v>18.857390034727036</v>
      </c>
    </row>
    <row r="25" spans="1:10" x14ac:dyDescent="0.25">
      <c r="A25">
        <v>1.1796899999999999</v>
      </c>
      <c r="B25">
        <v>710.73159999999996</v>
      </c>
      <c r="C25" s="7">
        <f t="shared" si="0"/>
        <v>16.53830999999991</v>
      </c>
      <c r="D25">
        <f t="shared" si="1"/>
        <v>11.667625071880384</v>
      </c>
      <c r="E25">
        <f t="shared" si="2"/>
        <v>1.6416358962905806E-2</v>
      </c>
      <c r="F25" s="23">
        <f t="shared" si="3"/>
        <v>0.15450576561364862</v>
      </c>
      <c r="H25">
        <f t="shared" si="4"/>
        <v>-4.1094769435841041</v>
      </c>
      <c r="I25">
        <f t="shared" si="5"/>
        <v>-1.8675238654529387</v>
      </c>
      <c r="J25">
        <f t="shared" si="6"/>
        <v>18.855741971493472</v>
      </c>
    </row>
    <row r="26" spans="1:10" x14ac:dyDescent="0.25">
      <c r="A26">
        <v>1.2323</v>
      </c>
      <c r="B26">
        <v>711.35042999999996</v>
      </c>
      <c r="C26" s="7">
        <f t="shared" si="0"/>
        <v>17.157139999999913</v>
      </c>
      <c r="D26">
        <f t="shared" si="1"/>
        <v>11.132307692308192</v>
      </c>
      <c r="E26">
        <f t="shared" si="2"/>
        <v>1.5649540961559821E-2</v>
      </c>
      <c r="F26" s="23">
        <f t="shared" si="3"/>
        <v>0.15424295591204826</v>
      </c>
      <c r="H26">
        <f t="shared" si="4"/>
        <v>-4.1573136939558761</v>
      </c>
      <c r="I26">
        <f t="shared" si="5"/>
        <v>-1.8692262839360028</v>
      </c>
      <c r="J26">
        <f t="shared" si="6"/>
        <v>18.854039553010409</v>
      </c>
    </row>
    <row r="27" spans="1:10" x14ac:dyDescent="0.25">
      <c r="A27">
        <v>1.28369</v>
      </c>
      <c r="B27">
        <v>711.88936000000001</v>
      </c>
      <c r="C27" s="7">
        <f t="shared" si="0"/>
        <v>17.696069999999963</v>
      </c>
      <c r="D27">
        <f t="shared" si="1"/>
        <v>10.803250312529903</v>
      </c>
      <c r="E27">
        <f t="shared" si="2"/>
        <v>1.5175462536102382E-2</v>
      </c>
      <c r="F27" s="23">
        <f t="shared" si="3"/>
        <v>0.15401462476234923</v>
      </c>
      <c r="H27">
        <f t="shared" si="4"/>
        <v>-4.1880754623625425</v>
      </c>
      <c r="I27">
        <f t="shared" si="5"/>
        <v>-1.8707077150882112</v>
      </c>
      <c r="J27">
        <f t="shared" si="6"/>
        <v>18.852558121858198</v>
      </c>
    </row>
    <row r="28" spans="1:10" x14ac:dyDescent="0.25">
      <c r="A28">
        <v>1.33629</v>
      </c>
      <c r="B28">
        <v>712.47385999999995</v>
      </c>
      <c r="C28" s="7">
        <f t="shared" si="0"/>
        <v>18.280569999999898</v>
      </c>
      <c r="D28">
        <f t="shared" si="1"/>
        <v>11.257930768488871</v>
      </c>
      <c r="E28">
        <f t="shared" si="2"/>
        <v>1.580118429676686E-2</v>
      </c>
      <c r="F28" s="23">
        <f t="shared" si="3"/>
        <v>0.15376755949704046</v>
      </c>
      <c r="H28">
        <f t="shared" si="4"/>
        <v>-4.1476703862666646</v>
      </c>
      <c r="I28">
        <f t="shared" si="5"/>
        <v>-1.8723131707059271</v>
      </c>
      <c r="J28">
        <f t="shared" si="6"/>
        <v>18.850952666240484</v>
      </c>
    </row>
    <row r="29" spans="1:10" x14ac:dyDescent="0.25">
      <c r="A29">
        <v>1.3874</v>
      </c>
      <c r="B29">
        <v>713.05691999999999</v>
      </c>
      <c r="C29" s="7">
        <f t="shared" si="0"/>
        <v>18.863629999999944</v>
      </c>
      <c r="D29">
        <f t="shared" si="1"/>
        <v>11.442489442992994</v>
      </c>
      <c r="E29">
        <f t="shared" si="2"/>
        <v>1.6047091223787568E-2</v>
      </c>
      <c r="F29" s="23">
        <f t="shared" si="3"/>
        <v>0.15352169484419104</v>
      </c>
      <c r="H29">
        <f t="shared" si="4"/>
        <v>-4.1322276779934137</v>
      </c>
      <c r="I29">
        <f t="shared" si="5"/>
        <v>-1.8739133874518195</v>
      </c>
      <c r="J29">
        <f t="shared" si="6"/>
        <v>18.849352449494592</v>
      </c>
    </row>
    <row r="30" spans="1:10" x14ac:dyDescent="0.25">
      <c r="A30">
        <v>1.4357500000000001</v>
      </c>
      <c r="B30">
        <v>713.61193000000003</v>
      </c>
      <c r="C30" s="7">
        <f t="shared" si="0"/>
        <v>19.418639999999982</v>
      </c>
      <c r="D30">
        <f t="shared" si="1"/>
        <v>10.664871456152861</v>
      </c>
      <c r="E30">
        <f t="shared" si="2"/>
        <v>1.4944917549448565E-2</v>
      </c>
      <c r="F30" s="23">
        <f t="shared" si="3"/>
        <v>0.15328820580534652</v>
      </c>
      <c r="H30">
        <f t="shared" si="4"/>
        <v>-4.2033840001936342</v>
      </c>
      <c r="I30">
        <f t="shared" si="5"/>
        <v>-1.8754354314499144</v>
      </c>
      <c r="J30">
        <f t="shared" si="6"/>
        <v>18.847830405496495</v>
      </c>
    </row>
    <row r="31" spans="1:10" x14ac:dyDescent="0.25">
      <c r="A31">
        <v>1.4858100000000001</v>
      </c>
      <c r="B31">
        <v>714.10645</v>
      </c>
      <c r="C31" s="7">
        <f t="shared" si="0"/>
        <v>19.913159999999948</v>
      </c>
      <c r="D31">
        <f t="shared" si="1"/>
        <v>10.009199353012129</v>
      </c>
      <c r="E31">
        <f t="shared" si="2"/>
        <v>1.4016396789319195E-2</v>
      </c>
      <c r="F31" s="23">
        <f t="shared" si="3"/>
        <v>0.15308061303991052</v>
      </c>
      <c r="H31">
        <f t="shared" si="4"/>
        <v>-4.2675274354485753</v>
      </c>
      <c r="I31">
        <f t="shared" si="5"/>
        <v>-1.8767906137298158</v>
      </c>
      <c r="J31">
        <f t="shared" si="6"/>
        <v>18.846475223216597</v>
      </c>
    </row>
    <row r="32" spans="1:10" x14ac:dyDescent="0.25">
      <c r="A32">
        <v>1.53467</v>
      </c>
      <c r="B32">
        <v>714.60203999999999</v>
      </c>
      <c r="C32" s="7">
        <f t="shared" si="0"/>
        <v>20.408749999999941</v>
      </c>
      <c r="D32">
        <f t="shared" si="1"/>
        <v>10.052706697930885</v>
      </c>
      <c r="E32">
        <f t="shared" si="2"/>
        <v>1.4067559473984829E-2</v>
      </c>
      <c r="F32" s="23">
        <f t="shared" si="3"/>
        <v>0.15287299395908291</v>
      </c>
      <c r="H32">
        <f t="shared" si="4"/>
        <v>-4.2638838789078362</v>
      </c>
      <c r="I32">
        <f t="shared" si="5"/>
        <v>-1.8781478071601085</v>
      </c>
      <c r="J32">
        <f t="shared" si="6"/>
        <v>18.845118029786303</v>
      </c>
    </row>
    <row r="33" spans="1:10" x14ac:dyDescent="0.25">
      <c r="A33">
        <v>1.5839000000000001</v>
      </c>
      <c r="B33">
        <v>715.09252000000004</v>
      </c>
      <c r="C33" s="7">
        <f t="shared" si="0"/>
        <v>20.899229999999989</v>
      </c>
      <c r="D33">
        <f t="shared" si="1"/>
        <v>9.2370817659869786</v>
      </c>
      <c r="E33">
        <f t="shared" si="2"/>
        <v>1.2917323993246325E-2</v>
      </c>
      <c r="F33" s="23">
        <f t="shared" si="3"/>
        <v>0.15266793128957212</v>
      </c>
      <c r="H33">
        <f t="shared" si="4"/>
        <v>-4.3491859233460168</v>
      </c>
      <c r="I33">
        <f t="shared" si="5"/>
        <v>-1.8794901000142208</v>
      </c>
      <c r="J33">
        <f t="shared" si="6"/>
        <v>18.843775736932191</v>
      </c>
    </row>
    <row r="34" spans="1:10" x14ac:dyDescent="0.25">
      <c r="A34">
        <v>1.6356900000000001</v>
      </c>
      <c r="B34">
        <v>715.53516999999999</v>
      </c>
      <c r="C34" s="7">
        <f t="shared" si="0"/>
        <v>21.341879999999946</v>
      </c>
      <c r="D34">
        <f t="shared" si="1"/>
        <v>8.6375061364751602</v>
      </c>
      <c r="E34">
        <f t="shared" si="2"/>
        <v>1.207139285197562E-2</v>
      </c>
      <c r="F34" s="23">
        <f t="shared" si="3"/>
        <v>0.15248321972312859</v>
      </c>
      <c r="H34">
        <f t="shared" si="4"/>
        <v>-4.4169168526866365</v>
      </c>
      <c r="I34">
        <f t="shared" si="5"/>
        <v>-1.8807007235913571</v>
      </c>
      <c r="J34">
        <f t="shared" si="6"/>
        <v>18.842565113355054</v>
      </c>
    </row>
    <row r="35" spans="1:10" x14ac:dyDescent="0.25">
      <c r="A35">
        <v>1.6857500000000001</v>
      </c>
      <c r="B35">
        <v>715.97225000000003</v>
      </c>
      <c r="C35" s="7">
        <f t="shared" si="0"/>
        <v>21.778959999999984</v>
      </c>
      <c r="D35">
        <f t="shared" si="1"/>
        <v>8.5805504958512469</v>
      </c>
      <c r="E35">
        <f t="shared" si="2"/>
        <v>1.1984473554458634E-2</v>
      </c>
      <c r="F35" s="23">
        <f t="shared" si="3"/>
        <v>0.15230116121814208</v>
      </c>
      <c r="H35">
        <f t="shared" si="4"/>
        <v>-4.4241433374290278</v>
      </c>
      <c r="I35">
        <f t="shared" si="5"/>
        <v>-1.8818953945654908</v>
      </c>
      <c r="J35">
        <f t="shared" si="6"/>
        <v>18.841370442380921</v>
      </c>
    </row>
    <row r="36" spans="1:10" x14ac:dyDescent="0.25">
      <c r="A36">
        <v>1.73451</v>
      </c>
      <c r="B36">
        <v>716.38310000000001</v>
      </c>
      <c r="C36" s="7">
        <f t="shared" si="0"/>
        <v>22.189809999999966</v>
      </c>
      <c r="D36">
        <f t="shared" si="1"/>
        <v>7.8241196144006828</v>
      </c>
      <c r="E36">
        <f t="shared" si="2"/>
        <v>1.0921697642505361E-2</v>
      </c>
      <c r="F36" s="23">
        <f t="shared" si="3"/>
        <v>0.15213032556694195</v>
      </c>
      <c r="H36">
        <f t="shared" si="4"/>
        <v>-4.5170038589804165</v>
      </c>
      <c r="I36">
        <f t="shared" si="5"/>
        <v>-1.8830177204519258</v>
      </c>
      <c r="J36">
        <f t="shared" si="6"/>
        <v>18.840248116494486</v>
      </c>
    </row>
    <row r="37" spans="1:10" x14ac:dyDescent="0.25">
      <c r="A37">
        <v>1.7874099999999999</v>
      </c>
      <c r="B37">
        <v>716.76765</v>
      </c>
      <c r="C37" s="7">
        <f t="shared" si="0"/>
        <v>22.574359999999956</v>
      </c>
      <c r="D37">
        <f t="shared" si="1"/>
        <v>7.6400632161196125</v>
      </c>
      <c r="E37">
        <f t="shared" si="2"/>
        <v>1.0659051390111722E-2</v>
      </c>
      <c r="F37" s="23">
        <f t="shared" si="3"/>
        <v>0.15197068606296144</v>
      </c>
      <c r="H37">
        <f t="shared" si="4"/>
        <v>-4.5413458519984848</v>
      </c>
      <c r="I37">
        <f t="shared" si="5"/>
        <v>-1.8840676315836862</v>
      </c>
      <c r="J37">
        <f t="shared" si="6"/>
        <v>18.839198205362724</v>
      </c>
    </row>
    <row r="38" spans="1:10" x14ac:dyDescent="0.25">
      <c r="A38">
        <v>1.83575</v>
      </c>
      <c r="B38">
        <v>717.15657999999996</v>
      </c>
      <c r="C38" s="7">
        <f t="shared" si="0"/>
        <v>22.963289999999915</v>
      </c>
      <c r="D38">
        <f t="shared" si="1"/>
        <v>8.0437748142110443</v>
      </c>
      <c r="E38">
        <f t="shared" si="2"/>
        <v>1.121620443643011E-2</v>
      </c>
      <c r="F38" s="23">
        <f t="shared" si="3"/>
        <v>0.15180948376967751</v>
      </c>
      <c r="H38">
        <f t="shared" si="4"/>
        <v>-4.490395721642205</v>
      </c>
      <c r="I38">
        <f t="shared" si="5"/>
        <v>-1.885128940546045</v>
      </c>
      <c r="J38">
        <f t="shared" si="6"/>
        <v>18.838136896400368</v>
      </c>
    </row>
    <row r="39" spans="1:10" x14ac:dyDescent="0.25">
      <c r="A39">
        <v>1.88564</v>
      </c>
      <c r="B39">
        <v>717.55778999999995</v>
      </c>
      <c r="C39" s="7">
        <f t="shared" si="0"/>
        <v>23.364499999999907</v>
      </c>
      <c r="D39">
        <f t="shared" si="1"/>
        <v>8.0237763629130132</v>
      </c>
      <c r="E39">
        <f t="shared" si="2"/>
        <v>1.1182062928914776E-2</v>
      </c>
      <c r="F39" s="23">
        <f t="shared" si="3"/>
        <v>0.15164346036994678</v>
      </c>
      <c r="H39">
        <f t="shared" si="4"/>
        <v>-4.4934443086959002</v>
      </c>
      <c r="I39">
        <f t="shared" si="5"/>
        <v>-1.8862231689561004</v>
      </c>
      <c r="J39">
        <f t="shared" si="6"/>
        <v>18.83704266799031</v>
      </c>
    </row>
    <row r="40" spans="1:10" x14ac:dyDescent="0.25">
      <c r="A40">
        <v>1.9362699999999999</v>
      </c>
      <c r="B40">
        <v>717.96312999999998</v>
      </c>
      <c r="C40" s="7">
        <f t="shared" si="0"/>
        <v>23.769839999999931</v>
      </c>
      <c r="D40">
        <f t="shared" si="1"/>
        <v>8.2309690309694616</v>
      </c>
      <c r="E40">
        <f t="shared" si="2"/>
        <v>1.1464333873202462E-2</v>
      </c>
      <c r="F40" s="23">
        <f t="shared" si="3"/>
        <v>0.15147600441270928</v>
      </c>
      <c r="H40">
        <f t="shared" si="4"/>
        <v>-4.4685144652583633</v>
      </c>
      <c r="I40">
        <f t="shared" si="5"/>
        <v>-1.887328053292004</v>
      </c>
      <c r="J40">
        <f t="shared" si="6"/>
        <v>18.835937783654408</v>
      </c>
    </row>
    <row r="41" spans="1:10" x14ac:dyDescent="0.25">
      <c r="A41">
        <v>1.9857400000000001</v>
      </c>
      <c r="B41">
        <v>718.38171</v>
      </c>
      <c r="C41" s="7">
        <f t="shared" si="0"/>
        <v>24.188419999999951</v>
      </c>
      <c r="D41">
        <f t="shared" si="1"/>
        <v>8.4108565247325799</v>
      </c>
      <c r="E41">
        <f t="shared" si="2"/>
        <v>1.1708060502727137E-2</v>
      </c>
      <c r="F41" s="23">
        <f t="shared" si="3"/>
        <v>0.15130336967913247</v>
      </c>
      <c r="H41">
        <f t="shared" si="4"/>
        <v>-4.4474777425260195</v>
      </c>
      <c r="I41">
        <f t="shared" si="5"/>
        <v>-1.8884683869280179</v>
      </c>
      <c r="J41">
        <f t="shared" si="6"/>
        <v>18.834797450018392</v>
      </c>
    </row>
    <row r="42" spans="1:10" x14ac:dyDescent="0.25">
      <c r="A42">
        <v>2.03796</v>
      </c>
      <c r="B42">
        <v>718.81843000000003</v>
      </c>
      <c r="C42" s="7">
        <f t="shared" si="0"/>
        <v>24.625139999999988</v>
      </c>
      <c r="D42">
        <f t="shared" si="1"/>
        <v>7.9127343244986434</v>
      </c>
      <c r="E42">
        <f t="shared" si="2"/>
        <v>1.100797363320059E-2</v>
      </c>
      <c r="F42" s="23">
        <f t="shared" si="3"/>
        <v>0.15112356792212128</v>
      </c>
      <c r="H42">
        <f t="shared" si="4"/>
        <v>-4.5091353930337901</v>
      </c>
      <c r="I42">
        <f t="shared" si="5"/>
        <v>-1.8896574462070745</v>
      </c>
      <c r="J42">
        <f t="shared" si="6"/>
        <v>18.833608390739336</v>
      </c>
    </row>
    <row r="43" spans="1:10" x14ac:dyDescent="0.25">
      <c r="A43">
        <v>2.0940300000000001</v>
      </c>
      <c r="B43">
        <v>719.23857999999996</v>
      </c>
      <c r="C43" s="7">
        <f t="shared" si="0"/>
        <v>25.045289999999909</v>
      </c>
      <c r="D43">
        <f t="shared" si="1"/>
        <v>7.7545797661781544</v>
      </c>
      <c r="E43">
        <f t="shared" si="2"/>
        <v>1.0781651571274382E-2</v>
      </c>
      <c r="F43" s="23">
        <f t="shared" si="3"/>
        <v>0.15095089056183425</v>
      </c>
      <c r="H43">
        <f t="shared" si="4"/>
        <v>-4.5299095182534961</v>
      </c>
      <c r="I43">
        <f t="shared" si="5"/>
        <v>-1.8908007231326531</v>
      </c>
      <c r="J43">
        <f t="shared" si="6"/>
        <v>18.832465113813758</v>
      </c>
    </row>
    <row r="44" spans="1:10" x14ac:dyDescent="0.25">
      <c r="A44">
        <v>2.1465900000000002</v>
      </c>
      <c r="B44">
        <v>719.66080999999997</v>
      </c>
      <c r="C44" s="7">
        <f t="shared" si="0"/>
        <v>25.467519999999922</v>
      </c>
      <c r="D44">
        <f t="shared" si="1"/>
        <v>8.1963470319644305</v>
      </c>
      <c r="E44">
        <f t="shared" si="2"/>
        <v>1.1389180733579796E-2</v>
      </c>
      <c r="F44" s="23">
        <f t="shared" si="3"/>
        <v>0.1507776563794942</v>
      </c>
      <c r="H44">
        <f t="shared" si="4"/>
        <v>-4.4750914326807241</v>
      </c>
      <c r="I44">
        <f t="shared" si="5"/>
        <v>-1.8919490016308651</v>
      </c>
      <c r="J44">
        <f t="shared" si="6"/>
        <v>18.831316835315544</v>
      </c>
    </row>
    <row r="45" spans="1:10" x14ac:dyDescent="0.25">
      <c r="A45">
        <v>2.1947700000000001</v>
      </c>
      <c r="B45">
        <v>720.06428000000005</v>
      </c>
      <c r="C45" s="7">
        <f t="shared" si="0"/>
        <v>25.870990000000006</v>
      </c>
      <c r="D45">
        <f t="shared" si="1"/>
        <v>8.5450192567919636</v>
      </c>
      <c r="E45">
        <f t="shared" si="2"/>
        <v>1.1867022839671984E-2</v>
      </c>
      <c r="F45" s="23">
        <f t="shared" si="3"/>
        <v>0.15061239764904646</v>
      </c>
      <c r="H45">
        <f t="shared" si="4"/>
        <v>-4.433991915663591</v>
      </c>
      <c r="I45">
        <f t="shared" si="5"/>
        <v>-1.8930456452977737</v>
      </c>
      <c r="J45">
        <f t="shared" si="6"/>
        <v>18.830220191648639</v>
      </c>
    </row>
    <row r="46" spans="1:10" x14ac:dyDescent="0.25">
      <c r="A46">
        <v>2.2426599999999999</v>
      </c>
      <c r="B46">
        <v>720.48172999999997</v>
      </c>
      <c r="C46" s="7">
        <f t="shared" si="0"/>
        <v>26.288439999999923</v>
      </c>
      <c r="D46">
        <f t="shared" si="1"/>
        <v>8.5090833159317292</v>
      </c>
      <c r="E46">
        <f t="shared" si="2"/>
        <v>1.1810269381753414E-2</v>
      </c>
      <c r="F46" s="23">
        <f t="shared" si="3"/>
        <v>0.15044169866308182</v>
      </c>
      <c r="H46">
        <f t="shared" si="4"/>
        <v>-4.4387858394010449</v>
      </c>
      <c r="I46">
        <f t="shared" si="5"/>
        <v>-1.894179654144347</v>
      </c>
      <c r="J46">
        <f t="shared" si="6"/>
        <v>18.829086182802065</v>
      </c>
    </row>
    <row r="47" spans="1:10" x14ac:dyDescent="0.25">
      <c r="A47">
        <v>2.2905500000000001</v>
      </c>
      <c r="B47">
        <v>720.87927999999999</v>
      </c>
      <c r="C47" s="7">
        <f t="shared" si="0"/>
        <v>26.685989999999947</v>
      </c>
      <c r="D47">
        <f t="shared" si="1"/>
        <v>8.3566332333783038</v>
      </c>
      <c r="E47">
        <f t="shared" si="2"/>
        <v>1.1592278298494449E-2</v>
      </c>
      <c r="F47" s="23">
        <f t="shared" si="3"/>
        <v>0.15027940663927705</v>
      </c>
      <c r="H47">
        <f t="shared" si="4"/>
        <v>-4.4574160664453091</v>
      </c>
      <c r="I47">
        <f t="shared" si="5"/>
        <v>-1.8952590066520301</v>
      </c>
      <c r="J47">
        <f t="shared" si="6"/>
        <v>18.828006830294381</v>
      </c>
    </row>
    <row r="48" spans="1:10" x14ac:dyDescent="0.25">
      <c r="A48">
        <v>2.3393700000000002</v>
      </c>
      <c r="B48">
        <v>721.28989999999999</v>
      </c>
      <c r="C48" s="7">
        <f t="shared" si="0"/>
        <v>27.096609999999941</v>
      </c>
      <c r="D48">
        <f t="shared" si="1"/>
        <v>8.2011993382963198</v>
      </c>
      <c r="E48">
        <f t="shared" si="2"/>
        <v>1.1370184634910761E-2</v>
      </c>
      <c r="F48" s="23">
        <f t="shared" si="3"/>
        <v>0.15011205463934132</v>
      </c>
      <c r="H48">
        <f t="shared" si="4"/>
        <v>-4.4767607325731085</v>
      </c>
      <c r="I48">
        <f t="shared" si="5"/>
        <v>-1.89637323284566</v>
      </c>
      <c r="J48">
        <f t="shared" si="6"/>
        <v>18.826892604100752</v>
      </c>
    </row>
    <row r="49" spans="1:10" x14ac:dyDescent="0.25">
      <c r="A49">
        <v>2.38727</v>
      </c>
      <c r="B49">
        <v>721.67250000000001</v>
      </c>
      <c r="C49" s="7">
        <f t="shared" si="0"/>
        <v>27.479209999999966</v>
      </c>
      <c r="D49">
        <f t="shared" si="1"/>
        <v>7.8438242894063821</v>
      </c>
      <c r="E49">
        <f t="shared" si="2"/>
        <v>1.0868952730506403E-2</v>
      </c>
      <c r="F49" s="23">
        <f t="shared" si="3"/>
        <v>0.14995637394815342</v>
      </c>
      <c r="H49">
        <f t="shared" si="4"/>
        <v>-4.521844927430104</v>
      </c>
      <c r="I49">
        <f t="shared" si="5"/>
        <v>-1.8974108675337809</v>
      </c>
      <c r="J49">
        <f t="shared" si="6"/>
        <v>18.825854969412632</v>
      </c>
    </row>
    <row r="50" spans="1:10" x14ac:dyDescent="0.25">
      <c r="A50">
        <v>2.4361199999999998</v>
      </c>
      <c r="B50">
        <v>722.04879000000005</v>
      </c>
      <c r="C50" s="7">
        <f t="shared" si="0"/>
        <v>27.855500000000006</v>
      </c>
      <c r="D50">
        <f t="shared" si="1"/>
        <v>7.6384401687419121</v>
      </c>
      <c r="E50">
        <f t="shared" si="2"/>
        <v>1.0578842142706052E-2</v>
      </c>
      <c r="F50" s="23">
        <f t="shared" si="3"/>
        <v>0.14980349695256559</v>
      </c>
      <c r="H50">
        <f t="shared" si="4"/>
        <v>-4.548899296848349</v>
      </c>
      <c r="I50">
        <f t="shared" si="5"/>
        <v>-1.8984308640288605</v>
      </c>
      <c r="J50">
        <f t="shared" si="6"/>
        <v>18.82483497291755</v>
      </c>
    </row>
    <row r="51" spans="1:10" x14ac:dyDescent="0.25">
      <c r="A51">
        <v>2.4844599999999999</v>
      </c>
      <c r="B51">
        <v>722.41488000000004</v>
      </c>
      <c r="C51" s="7">
        <f t="shared" si="0"/>
        <v>28.221589999999992</v>
      </c>
      <c r="D51">
        <f t="shared" si="1"/>
        <v>7.5904429860531826</v>
      </c>
      <c r="E51">
        <f t="shared" si="2"/>
        <v>1.0507041308525072E-2</v>
      </c>
      <c r="F51" s="23">
        <f t="shared" si="3"/>
        <v>0.14965498824425441</v>
      </c>
      <c r="H51">
        <f t="shared" si="4"/>
        <v>-4.5557096457589985</v>
      </c>
      <c r="I51">
        <f t="shared" si="5"/>
        <v>-1.8994227125008676</v>
      </c>
      <c r="J51">
        <f t="shared" si="6"/>
        <v>18.823843124445542</v>
      </c>
    </row>
    <row r="52" spans="1:10" x14ac:dyDescent="0.25">
      <c r="A52">
        <v>2.5336400000000001</v>
      </c>
      <c r="B52">
        <v>722.78900999999996</v>
      </c>
      <c r="C52" s="7">
        <f t="shared" si="0"/>
        <v>28.595719999999915</v>
      </c>
      <c r="D52">
        <f t="shared" si="1"/>
        <v>7.2799117440573786</v>
      </c>
      <c r="E52">
        <f t="shared" si="2"/>
        <v>1.0071973485121722E-2</v>
      </c>
      <c r="F52" s="23">
        <f t="shared" si="3"/>
        <v>0.14950344610214661</v>
      </c>
      <c r="H52">
        <f t="shared" si="4"/>
        <v>-4.5979986147771426</v>
      </c>
      <c r="I52">
        <f t="shared" si="5"/>
        <v>-1.9004358355665838</v>
      </c>
      <c r="J52">
        <f t="shared" si="6"/>
        <v>18.822830001379828</v>
      </c>
    </row>
    <row r="53" spans="1:10" x14ac:dyDescent="0.25">
      <c r="A53">
        <v>2.5841699999999999</v>
      </c>
      <c r="B53">
        <v>723.14076</v>
      </c>
      <c r="C53" s="7">
        <f t="shared" si="0"/>
        <v>28.947469999999953</v>
      </c>
      <c r="D53">
        <f t="shared" si="1"/>
        <v>7.1676817288807104</v>
      </c>
      <c r="E53">
        <f t="shared" si="2"/>
        <v>9.9118762561257231E-3</v>
      </c>
      <c r="F53" s="23">
        <f t="shared" si="3"/>
        <v>0.14936117890020675</v>
      </c>
      <c r="H53">
        <f t="shared" si="4"/>
        <v>-4.6140216189820418</v>
      </c>
      <c r="I53">
        <f t="shared" si="5"/>
        <v>-1.9013878867682588</v>
      </c>
      <c r="J53">
        <f t="shared" si="6"/>
        <v>18.821877950178152</v>
      </c>
    </row>
    <row r="54" spans="1:10" x14ac:dyDescent="0.25">
      <c r="A54">
        <v>2.63544</v>
      </c>
      <c r="B54">
        <v>723.51868000000002</v>
      </c>
      <c r="C54" s="7">
        <f t="shared" si="0"/>
        <v>29.32538999999997</v>
      </c>
      <c r="D54">
        <f t="shared" si="1"/>
        <v>7.6522331419677023</v>
      </c>
      <c r="E54">
        <f t="shared" si="2"/>
        <v>1.0576414062961998E-2</v>
      </c>
      <c r="F54" s="23">
        <f t="shared" si="3"/>
        <v>0.14920855331421126</v>
      </c>
      <c r="H54">
        <f t="shared" si="4"/>
        <v>-4.5491288454514107</v>
      </c>
      <c r="I54">
        <f t="shared" si="5"/>
        <v>-1.9024102650124155</v>
      </c>
      <c r="J54">
        <f t="shared" si="6"/>
        <v>18.820855571933997</v>
      </c>
    </row>
    <row r="55" spans="1:10" x14ac:dyDescent="0.25">
      <c r="A55">
        <v>2.6869399999999999</v>
      </c>
      <c r="B55">
        <v>723.92718000000002</v>
      </c>
      <c r="C55" s="7">
        <f t="shared" si="0"/>
        <v>29.733889999999974</v>
      </c>
      <c r="D55">
        <f t="shared" si="1"/>
        <v>7.9864386792447837</v>
      </c>
      <c r="E55">
        <f t="shared" si="2"/>
        <v>1.1032102260955008E-2</v>
      </c>
      <c r="F55" s="23">
        <f t="shared" si="3"/>
        <v>0.14904384078164207</v>
      </c>
      <c r="H55">
        <f t="shared" si="4"/>
        <v>-4.5069458690494164</v>
      </c>
      <c r="I55">
        <f t="shared" si="5"/>
        <v>-1.9035147828810062</v>
      </c>
      <c r="J55">
        <f t="shared" si="6"/>
        <v>18.819751054065406</v>
      </c>
    </row>
    <row r="56" spans="1:10" x14ac:dyDescent="0.25">
      <c r="A56">
        <v>2.7372000000000001</v>
      </c>
      <c r="B56">
        <v>724.33137999999997</v>
      </c>
      <c r="C56" s="7">
        <f t="shared" si="0"/>
        <v>30.13808999999992</v>
      </c>
      <c r="D56">
        <f t="shared" si="1"/>
        <v>8.1209218796762421</v>
      </c>
      <c r="E56">
        <f t="shared" si="2"/>
        <v>1.1211611292715556E-2</v>
      </c>
      <c r="F56" s="23">
        <f t="shared" si="3"/>
        <v>0.14888113041253981</v>
      </c>
      <c r="H56">
        <f t="shared" si="4"/>
        <v>-4.4908053151429037</v>
      </c>
      <c r="I56">
        <f t="shared" si="5"/>
        <v>-1.904607073900638</v>
      </c>
      <c r="J56">
        <f t="shared" si="6"/>
        <v>18.818658763045772</v>
      </c>
    </row>
    <row r="57" spans="1:10" x14ac:dyDescent="0.25">
      <c r="A57">
        <v>2.7871700000000001</v>
      </c>
      <c r="B57">
        <v>724.74113999999997</v>
      </c>
      <c r="C57" s="7">
        <f t="shared" si="0"/>
        <v>30.547849999999926</v>
      </c>
      <c r="D57">
        <f t="shared" si="1"/>
        <v>8.229194120628847</v>
      </c>
      <c r="E57">
        <f t="shared" si="2"/>
        <v>1.1354666744361782E-2</v>
      </c>
      <c r="F57" s="23">
        <f t="shared" si="3"/>
        <v>0.14871645373091108</v>
      </c>
      <c r="H57">
        <f t="shared" si="4"/>
        <v>-4.4781264526565518</v>
      </c>
      <c r="I57">
        <f t="shared" si="5"/>
        <v>-1.9057137811268456</v>
      </c>
      <c r="J57">
        <f t="shared" si="6"/>
        <v>18.817552055819565</v>
      </c>
    </row>
    <row r="58" spans="1:10" x14ac:dyDescent="0.25">
      <c r="A58">
        <v>2.8358500000000002</v>
      </c>
      <c r="B58">
        <v>725.14319</v>
      </c>
      <c r="C58" s="7">
        <f t="shared" si="0"/>
        <v>30.949899999999957</v>
      </c>
      <c r="D58">
        <f t="shared" si="1"/>
        <v>7.6862567811933742</v>
      </c>
      <c r="E58">
        <f t="shared" si="2"/>
        <v>1.0599640025845618E-2</v>
      </c>
      <c r="F58" s="23">
        <f t="shared" si="3"/>
        <v>0.14855514104682011</v>
      </c>
      <c r="H58">
        <f t="shared" si="4"/>
        <v>-4.5469352382666486</v>
      </c>
      <c r="I58">
        <f t="shared" si="5"/>
        <v>-1.9067990694810533</v>
      </c>
      <c r="J58">
        <f t="shared" si="6"/>
        <v>18.816466767465357</v>
      </c>
    </row>
    <row r="59" spans="1:10" x14ac:dyDescent="0.25">
      <c r="A59">
        <v>2.8867099999999999</v>
      </c>
      <c r="B59">
        <v>725.50622999999996</v>
      </c>
      <c r="C59" s="7">
        <f t="shared" si="0"/>
        <v>31.312939999999912</v>
      </c>
      <c r="D59">
        <f t="shared" si="1"/>
        <v>7.4719612003639577</v>
      </c>
      <c r="E59">
        <f t="shared" si="2"/>
        <v>1.029896214724987E-2</v>
      </c>
      <c r="F59" s="23">
        <f t="shared" si="3"/>
        <v>0.14840970559648489</v>
      </c>
      <c r="H59">
        <f t="shared" si="4"/>
        <v>-4.5757121512263446</v>
      </c>
      <c r="I59">
        <f t="shared" si="5"/>
        <v>-1.9077785487938841</v>
      </c>
      <c r="J59">
        <f t="shared" si="6"/>
        <v>18.815487288152529</v>
      </c>
    </row>
    <row r="60" spans="1:10" x14ac:dyDescent="0.25">
      <c r="A60">
        <v>2.9348200000000002</v>
      </c>
      <c r="B60">
        <v>725.88269000000003</v>
      </c>
      <c r="C60" s="7">
        <f t="shared" si="0"/>
        <v>31.689399999999978</v>
      </c>
      <c r="D60">
        <f t="shared" si="1"/>
        <v>7.333836402052933</v>
      </c>
      <c r="E60">
        <f t="shared" si="2"/>
        <v>1.0103335570728286E-2</v>
      </c>
      <c r="F60" s="23">
        <f t="shared" si="3"/>
        <v>0.14825911951463353</v>
      </c>
      <c r="H60">
        <f t="shared" si="4"/>
        <v>-4.5948896551293927</v>
      </c>
      <c r="I60">
        <f t="shared" si="5"/>
        <v>-1.9087937285636334</v>
      </c>
      <c r="J60">
        <f t="shared" si="6"/>
        <v>18.814472108382777</v>
      </c>
    </row>
    <row r="61" spans="1:10" x14ac:dyDescent="0.25">
      <c r="A61">
        <v>2.9861</v>
      </c>
      <c r="B61">
        <v>726.23514</v>
      </c>
      <c r="C61" s="7">
        <f t="shared" si="0"/>
        <v>32.041849999999954</v>
      </c>
      <c r="D61">
        <f t="shared" si="1"/>
        <v>6.9208827214027346</v>
      </c>
      <c r="E61">
        <f t="shared" si="2"/>
        <v>9.5298097547341695E-3</v>
      </c>
      <c r="F61" s="23">
        <f t="shared" si="3"/>
        <v>0.14811834523412384</v>
      </c>
      <c r="H61">
        <f t="shared" si="4"/>
        <v>-4.6533305242923921</v>
      </c>
      <c r="I61">
        <f t="shared" si="5"/>
        <v>-1.9097436947914348</v>
      </c>
      <c r="J61">
        <f t="shared" si="6"/>
        <v>18.813522142154977</v>
      </c>
    </row>
    <row r="62" spans="1:10" x14ac:dyDescent="0.25">
      <c r="A62">
        <v>3.0385900000000001</v>
      </c>
      <c r="B62">
        <v>726.60086999999999</v>
      </c>
      <c r="C62" s="7">
        <f t="shared" si="0"/>
        <v>32.407579999999939</v>
      </c>
      <c r="D62">
        <f t="shared" si="1"/>
        <v>6.9256756756760982</v>
      </c>
      <c r="E62">
        <f t="shared" si="2"/>
        <v>9.5316093905531626E-3</v>
      </c>
      <c r="F62" s="23">
        <f t="shared" si="3"/>
        <v>0.14797247860872656</v>
      </c>
      <c r="H62">
        <f t="shared" si="4"/>
        <v>-4.6531416993354862</v>
      </c>
      <c r="I62">
        <f t="shared" si="5"/>
        <v>-1.910728977856303</v>
      </c>
      <c r="J62">
        <f t="shared" si="6"/>
        <v>18.812536859090109</v>
      </c>
    </row>
    <row r="63" spans="1:10" x14ac:dyDescent="0.25">
      <c r="A63">
        <v>3.0882200000000002</v>
      </c>
      <c r="B63">
        <v>726.94239000000005</v>
      </c>
      <c r="C63" s="7">
        <f t="shared" si="0"/>
        <v>32.749099999999999</v>
      </c>
      <c r="D63">
        <f t="shared" si="1"/>
        <v>6.4094000609076209</v>
      </c>
      <c r="E63">
        <f t="shared" si="2"/>
        <v>8.8169298545206862E-3</v>
      </c>
      <c r="F63" s="23">
        <f t="shared" si="3"/>
        <v>0.14783646231946559</v>
      </c>
      <c r="H63">
        <f t="shared" si="4"/>
        <v>-4.7310815586171069</v>
      </c>
      <c r="I63">
        <f t="shared" si="5"/>
        <v>-1.9116486004912379</v>
      </c>
      <c r="J63">
        <f t="shared" si="6"/>
        <v>18.811617236455174</v>
      </c>
    </row>
    <row r="64" spans="1:10" x14ac:dyDescent="0.25">
      <c r="A64">
        <v>3.1371000000000002</v>
      </c>
      <c r="B64">
        <v>727.23226</v>
      </c>
      <c r="C64" s="7">
        <f t="shared" si="0"/>
        <v>33.038969999999949</v>
      </c>
      <c r="D64">
        <f t="shared" si="1"/>
        <v>5.5174061433441501</v>
      </c>
      <c r="E64">
        <f t="shared" si="2"/>
        <v>7.5868555987108587E-3</v>
      </c>
      <c r="F64" s="23">
        <f t="shared" si="3"/>
        <v>0.14772116365213464</v>
      </c>
      <c r="H64">
        <f t="shared" si="4"/>
        <v>-4.8813380555329253</v>
      </c>
      <c r="I64">
        <f t="shared" si="5"/>
        <v>-1.9124288116111554</v>
      </c>
      <c r="J64">
        <f t="shared" si="6"/>
        <v>18.810837025335257</v>
      </c>
    </row>
    <row r="65" spans="1:10" x14ac:dyDescent="0.25">
      <c r="A65">
        <v>3.1907700000000001</v>
      </c>
      <c r="B65">
        <v>727.50819999999999</v>
      </c>
      <c r="C65" s="7">
        <f t="shared" si="0"/>
        <v>33.314909999999941</v>
      </c>
      <c r="D65">
        <f t="shared" si="1"/>
        <v>5.6588359382488278</v>
      </c>
      <c r="E65">
        <f t="shared" si="2"/>
        <v>7.7783809697936426E-3</v>
      </c>
      <c r="F65" s="23">
        <f t="shared" si="3"/>
        <v>0.14761153107098671</v>
      </c>
      <c r="H65">
        <f t="shared" si="4"/>
        <v>-4.8564070640169135</v>
      </c>
      <c r="I65">
        <f t="shared" si="5"/>
        <v>-1.9131712460800963</v>
      </c>
      <c r="J65">
        <f t="shared" si="6"/>
        <v>18.810094590866314</v>
      </c>
    </row>
    <row r="66" spans="1:10" x14ac:dyDescent="0.25">
      <c r="A66">
        <v>3.24139</v>
      </c>
      <c r="B66">
        <v>727.82241999999997</v>
      </c>
      <c r="C66" s="7">
        <f t="shared" si="0"/>
        <v>33.629129999999918</v>
      </c>
      <c r="D66">
        <f t="shared" si="1"/>
        <v>5.9558838108457541</v>
      </c>
      <c r="E66">
        <f t="shared" si="2"/>
        <v>8.1831551861864249E-3</v>
      </c>
      <c r="F66" s="23">
        <f t="shared" si="3"/>
        <v>0.14748683819795716</v>
      </c>
      <c r="H66">
        <f t="shared" si="4"/>
        <v>-4.8056774831554634</v>
      </c>
      <c r="I66">
        <f t="shared" si="5"/>
        <v>-1.9140163397399466</v>
      </c>
      <c r="J66">
        <f t="shared" si="6"/>
        <v>18.809249497206466</v>
      </c>
    </row>
    <row r="67" spans="1:10" x14ac:dyDescent="0.25">
      <c r="A67">
        <v>3.2916400000000001</v>
      </c>
      <c r="B67">
        <v>728.10897</v>
      </c>
      <c r="C67" s="7">
        <f t="shared" ref="C67:C100" si="7">B67-$B$2</f>
        <v>33.915679999999952</v>
      </c>
      <c r="D67">
        <f t="shared" si="1"/>
        <v>5.274871396681263</v>
      </c>
      <c r="E67">
        <f t="shared" si="2"/>
        <v>7.2446180640807966E-3</v>
      </c>
      <c r="F67" s="23">
        <f t="shared" si="3"/>
        <v>0.14737326340709778</v>
      </c>
      <c r="H67">
        <f t="shared" si="4"/>
        <v>-4.9274964217722035</v>
      </c>
      <c r="I67">
        <f t="shared" si="5"/>
        <v>-1.9147867036912443</v>
      </c>
      <c r="J67">
        <f t="shared" si="6"/>
        <v>18.808479133255169</v>
      </c>
    </row>
    <row r="68" spans="1:10" x14ac:dyDescent="0.25">
      <c r="A68">
        <v>3.3444199999999999</v>
      </c>
      <c r="B68">
        <v>728.36589000000004</v>
      </c>
      <c r="C68" s="7">
        <f t="shared" si="7"/>
        <v>34.172599999999989</v>
      </c>
      <c r="D68">
        <f t="shared" ref="D68:D100" si="8">(B69-B67)/(A69-A67)</f>
        <v>5.0806279678263691</v>
      </c>
      <c r="E68">
        <f t="shared" ref="E68:E100" si="9">(1/B68)*D68</f>
        <v>6.975378772647315E-3</v>
      </c>
      <c r="F68" s="23">
        <f t="shared" ref="F68:F100" si="10">((0.002)/((0.0000008*B68*0.000000001)+(0.0000000245*0.000000001*B68^2)))*10^-9</f>
        <v>0.14727154406336743</v>
      </c>
      <c r="H68">
        <f t="shared" ref="H68:H100" si="11">LN(E68)</f>
        <v>-4.9653686484269386</v>
      </c>
      <c r="I68">
        <f t="shared" ref="I68:I100" si="12">LN((0.002)/((0.0000008*B68)+(0.0000000245*B68^2)))</f>
        <v>-1.9154771577239802</v>
      </c>
      <c r="J68">
        <f t="shared" ref="J68:J100" si="13">LN(F68*10^9)</f>
        <v>18.80778867922243</v>
      </c>
    </row>
    <row r="69" spans="1:10" x14ac:dyDescent="0.25">
      <c r="A69">
        <v>3.3948299999999998</v>
      </c>
      <c r="B69">
        <v>728.63324</v>
      </c>
      <c r="C69" s="7">
        <f t="shared" si="7"/>
        <v>34.439949999999953</v>
      </c>
      <c r="D69">
        <f t="shared" si="8"/>
        <v>5.3298576298366882</v>
      </c>
      <c r="E69">
        <f t="shared" si="9"/>
        <v>7.3148702766246132E-3</v>
      </c>
      <c r="F69" s="23">
        <f t="shared" si="10"/>
        <v>0.14716580708058044</v>
      </c>
      <c r="H69">
        <f t="shared" si="11"/>
        <v>-4.9178459785532009</v>
      </c>
      <c r="I69">
        <f t="shared" si="12"/>
        <v>-1.9161953885253482</v>
      </c>
      <c r="J69">
        <f t="shared" si="13"/>
        <v>18.807070448421062</v>
      </c>
    </row>
    <row r="70" spans="1:10" x14ac:dyDescent="0.25">
      <c r="A70">
        <v>3.4441600000000001</v>
      </c>
      <c r="B70">
        <v>728.89748999999995</v>
      </c>
      <c r="C70" s="7">
        <f t="shared" si="7"/>
        <v>34.704199999999901</v>
      </c>
      <c r="D70">
        <f t="shared" si="8"/>
        <v>5.5942334739808421</v>
      </c>
      <c r="E70">
        <f t="shared" si="9"/>
        <v>7.674924870410574E-3</v>
      </c>
      <c r="F70" s="23">
        <f t="shared" si="10"/>
        <v>0.1470614080282997</v>
      </c>
      <c r="H70">
        <f t="shared" si="11"/>
        <v>-4.8697967744283739</v>
      </c>
      <c r="I70">
        <f t="shared" si="12"/>
        <v>-1.9169050377440544</v>
      </c>
      <c r="J70">
        <f t="shared" si="13"/>
        <v>18.806360799202356</v>
      </c>
    </row>
    <row r="71" spans="1:10" x14ac:dyDescent="0.25">
      <c r="A71">
        <v>3.49437</v>
      </c>
      <c r="B71">
        <v>729.19009000000005</v>
      </c>
      <c r="C71" s="7">
        <f t="shared" si="7"/>
        <v>34.996800000000007</v>
      </c>
      <c r="D71">
        <f t="shared" si="8"/>
        <v>5.8612334801762671</v>
      </c>
      <c r="E71">
        <f t="shared" si="9"/>
        <v>8.038004850252788E-3</v>
      </c>
      <c r="F71" s="23">
        <f t="shared" si="10"/>
        <v>0.14694593812353246</v>
      </c>
      <c r="H71">
        <f t="shared" si="11"/>
        <v>-4.8235743795399344</v>
      </c>
      <c r="I71">
        <f t="shared" si="12"/>
        <v>-1.9176905277137142</v>
      </c>
      <c r="J71">
        <f t="shared" si="13"/>
        <v>18.805575309232697</v>
      </c>
    </row>
    <row r="72" spans="1:10" x14ac:dyDescent="0.25">
      <c r="A72">
        <v>3.5485799999999998</v>
      </c>
      <c r="B72">
        <v>729.50951999999995</v>
      </c>
      <c r="C72" s="7">
        <f t="shared" si="7"/>
        <v>35.316229999999905</v>
      </c>
      <c r="D72">
        <f t="shared" si="8"/>
        <v>6.0856933369990207</v>
      </c>
      <c r="E72">
        <f t="shared" si="9"/>
        <v>8.3421712399298388E-3</v>
      </c>
      <c r="F72" s="23">
        <f t="shared" si="10"/>
        <v>0.14682003541969807</v>
      </c>
      <c r="H72">
        <f t="shared" si="11"/>
        <v>-4.7864317559750287</v>
      </c>
      <c r="I72">
        <f t="shared" si="12"/>
        <v>-1.9185476910538009</v>
      </c>
      <c r="J72">
        <f t="shared" si="13"/>
        <v>18.804718145892611</v>
      </c>
    </row>
    <row r="73" spans="1:10" x14ac:dyDescent="0.25">
      <c r="A73">
        <v>3.6034799999999998</v>
      </c>
      <c r="B73">
        <v>729.85410000000002</v>
      </c>
      <c r="C73" s="7">
        <f t="shared" si="7"/>
        <v>35.660809999999969</v>
      </c>
      <c r="D73">
        <f t="shared" si="8"/>
        <v>6.3501491980610334</v>
      </c>
      <c r="E73">
        <f t="shared" si="9"/>
        <v>8.7005734407205951E-3</v>
      </c>
      <c r="F73" s="23">
        <f t="shared" si="10"/>
        <v>0.14668440125689938</v>
      </c>
      <c r="H73">
        <f t="shared" si="11"/>
        <v>-4.7443663427672425</v>
      </c>
      <c r="I73">
        <f t="shared" si="12"/>
        <v>-1.9194719303872132</v>
      </c>
      <c r="J73">
        <f t="shared" si="13"/>
        <v>18.803793906559196</v>
      </c>
    </row>
    <row r="74" spans="1:10" x14ac:dyDescent="0.25">
      <c r="A74">
        <v>3.6558199999999998</v>
      </c>
      <c r="B74">
        <v>730.19051000000002</v>
      </c>
      <c r="C74" s="7">
        <f t="shared" si="7"/>
        <v>35.99721999999997</v>
      </c>
      <c r="D74">
        <f t="shared" si="8"/>
        <v>6.1285951057812253</v>
      </c>
      <c r="E74">
        <f t="shared" si="9"/>
        <v>8.3931453803490624E-3</v>
      </c>
      <c r="F74" s="23">
        <f t="shared" si="10"/>
        <v>0.14655216425026665</v>
      </c>
      <c r="H74">
        <f t="shared" si="11"/>
        <v>-4.7803399324123692</v>
      </c>
      <c r="I74">
        <f t="shared" si="12"/>
        <v>-1.9203738439351912</v>
      </c>
      <c r="J74">
        <f t="shared" si="13"/>
        <v>18.802891993011219</v>
      </c>
    </row>
    <row r="75" spans="1:10" x14ac:dyDescent="0.25">
      <c r="A75">
        <v>3.7060499999999998</v>
      </c>
      <c r="B75">
        <v>730.48271</v>
      </c>
      <c r="C75" s="7">
        <f t="shared" si="7"/>
        <v>36.28941999999995</v>
      </c>
      <c r="D75">
        <f t="shared" si="8"/>
        <v>6.0671039354181282</v>
      </c>
      <c r="E75">
        <f t="shared" si="9"/>
        <v>8.3056092257380448E-3</v>
      </c>
      <c r="F75" s="23">
        <f t="shared" si="10"/>
        <v>0.14643745051951298</v>
      </c>
      <c r="H75">
        <f t="shared" si="11"/>
        <v>-4.7908241821066682</v>
      </c>
      <c r="I75">
        <f t="shared" si="12"/>
        <v>-1.9211569006090974</v>
      </c>
      <c r="J75">
        <f t="shared" si="13"/>
        <v>18.802108936337312</v>
      </c>
    </row>
    <row r="76" spans="1:10" x14ac:dyDescent="0.25">
      <c r="A76">
        <v>3.7549199999999998</v>
      </c>
      <c r="B76">
        <v>730.79175999999995</v>
      </c>
      <c r="C76" s="7">
        <f t="shared" si="7"/>
        <v>36.598469999999907</v>
      </c>
      <c r="D76">
        <f t="shared" si="8"/>
        <v>6.1286053964639793</v>
      </c>
      <c r="E76">
        <f t="shared" si="9"/>
        <v>8.3862541039926054E-3</v>
      </c>
      <c r="F76" s="23">
        <f t="shared" si="10"/>
        <v>0.14631626823299593</v>
      </c>
      <c r="H76">
        <f t="shared" si="11"/>
        <v>-4.781161329715693</v>
      </c>
      <c r="I76">
        <f t="shared" si="12"/>
        <v>-1.9219847793732325</v>
      </c>
      <c r="J76">
        <f t="shared" si="13"/>
        <v>18.801281057573178</v>
      </c>
    </row>
    <row r="77" spans="1:10" x14ac:dyDescent="0.25">
      <c r="A77">
        <v>3.8027799999999998</v>
      </c>
      <c r="B77">
        <v>731.07552999999996</v>
      </c>
      <c r="C77" s="7">
        <f t="shared" si="7"/>
        <v>36.882239999999911</v>
      </c>
      <c r="D77">
        <f t="shared" si="8"/>
        <v>5.8564268560094028</v>
      </c>
      <c r="E77">
        <f t="shared" si="9"/>
        <v>8.0107001475065148E-3</v>
      </c>
      <c r="F77" s="23">
        <f t="shared" si="10"/>
        <v>0.14620513098655463</v>
      </c>
      <c r="H77">
        <f t="shared" si="11"/>
        <v>-4.8269771125449852</v>
      </c>
      <c r="I77">
        <f t="shared" si="12"/>
        <v>-1.9227446366150289</v>
      </c>
      <c r="J77">
        <f t="shared" si="13"/>
        <v>18.800521200331382</v>
      </c>
    </row>
    <row r="78" spans="1:10" x14ac:dyDescent="0.25">
      <c r="A78">
        <v>3.8506900000000002</v>
      </c>
      <c r="B78">
        <v>731.35262999999998</v>
      </c>
      <c r="C78" s="7">
        <f t="shared" si="7"/>
        <v>37.159339999999929</v>
      </c>
      <c r="D78">
        <f t="shared" si="8"/>
        <v>5.9331820994025266</v>
      </c>
      <c r="E78">
        <f t="shared" si="9"/>
        <v>8.1126147032554285E-3</v>
      </c>
      <c r="F78" s="23">
        <f t="shared" si="10"/>
        <v>0.14609672818520703</v>
      </c>
      <c r="H78">
        <f t="shared" si="11"/>
        <v>-4.8143350579757147</v>
      </c>
      <c r="I78">
        <f t="shared" si="12"/>
        <v>-1.9234863548280063</v>
      </c>
      <c r="J78">
        <f t="shared" si="13"/>
        <v>18.799779482118407</v>
      </c>
    </row>
    <row r="79" spans="1:10" x14ac:dyDescent="0.25">
      <c r="A79">
        <v>3.8997600000000001</v>
      </c>
      <c r="B79">
        <v>731.65093000000002</v>
      </c>
      <c r="C79" s="7">
        <f t="shared" si="7"/>
        <v>37.457639999999969</v>
      </c>
      <c r="D79">
        <f t="shared" si="8"/>
        <v>6.3577841256888634</v>
      </c>
      <c r="E79">
        <f t="shared" si="9"/>
        <v>8.6896412824745035E-3</v>
      </c>
      <c r="F79" s="23">
        <f t="shared" si="10"/>
        <v>0.14598016656247403</v>
      </c>
      <c r="H79">
        <f t="shared" si="11"/>
        <v>-4.7456236199038599</v>
      </c>
      <c r="I79">
        <f t="shared" si="12"/>
        <v>-1.9242845119641379</v>
      </c>
      <c r="J79">
        <f t="shared" si="13"/>
        <v>18.798981324982272</v>
      </c>
    </row>
    <row r="80" spans="1:10" x14ac:dyDescent="0.25">
      <c r="A80">
        <v>3.9487100000000002</v>
      </c>
      <c r="B80">
        <v>731.97582</v>
      </c>
      <c r="C80" s="7">
        <f t="shared" si="7"/>
        <v>37.782529999999952</v>
      </c>
      <c r="D80">
        <f t="shared" si="8"/>
        <v>6.4432393347798316</v>
      </c>
      <c r="E80">
        <f t="shared" si="9"/>
        <v>8.8025303004952149E-3</v>
      </c>
      <c r="F80" s="23">
        <f t="shared" si="10"/>
        <v>0.14585337347352156</v>
      </c>
      <c r="H80">
        <f t="shared" si="11"/>
        <v>-4.7327160646808135</v>
      </c>
      <c r="I80">
        <f t="shared" si="12"/>
        <v>-1.9251534531894323</v>
      </c>
      <c r="J80">
        <f t="shared" si="13"/>
        <v>18.79811238375698</v>
      </c>
    </row>
    <row r="81" spans="1:10" x14ac:dyDescent="0.25">
      <c r="A81">
        <v>3.9965700000000002</v>
      </c>
      <c r="B81">
        <v>732.27470000000005</v>
      </c>
      <c r="C81" s="7">
        <f t="shared" si="7"/>
        <v>38.081410000000005</v>
      </c>
      <c r="D81">
        <f t="shared" si="8"/>
        <v>5.8710452124883865</v>
      </c>
      <c r="E81">
        <f t="shared" si="9"/>
        <v>8.0175447990875354E-3</v>
      </c>
      <c r="F81" s="23">
        <f t="shared" si="10"/>
        <v>0.14573687701905313</v>
      </c>
      <c r="H81">
        <f t="shared" si="11"/>
        <v>-4.8261230387496461</v>
      </c>
      <c r="I81">
        <f t="shared" si="12"/>
        <v>-1.925952495410288</v>
      </c>
      <c r="J81">
        <f t="shared" si="13"/>
        <v>18.797313341536125</v>
      </c>
    </row>
    <row r="82" spans="1:10" x14ac:dyDescent="0.25">
      <c r="A82">
        <v>4.0444800000000001</v>
      </c>
      <c r="B82">
        <v>732.53809000000001</v>
      </c>
      <c r="C82" s="7">
        <f t="shared" si="7"/>
        <v>38.344799999999964</v>
      </c>
      <c r="D82">
        <f t="shared" si="8"/>
        <v>5.526857608806357</v>
      </c>
      <c r="E82">
        <f t="shared" si="9"/>
        <v>7.5448057708594474E-3</v>
      </c>
      <c r="F82" s="23">
        <f t="shared" si="10"/>
        <v>0.1456343294150641</v>
      </c>
      <c r="H82">
        <f t="shared" si="11"/>
        <v>-4.886895929855843</v>
      </c>
      <c r="I82">
        <f t="shared" si="12"/>
        <v>-1.9266563920614235</v>
      </c>
      <c r="J82">
        <f t="shared" si="13"/>
        <v>18.796609444884986</v>
      </c>
    </row>
    <row r="83" spans="1:10" x14ac:dyDescent="0.25">
      <c r="A83">
        <v>4.0946800000000003</v>
      </c>
      <c r="B83">
        <v>732.81694000000005</v>
      </c>
      <c r="C83" s="7">
        <f t="shared" si="7"/>
        <v>38.623649999999998</v>
      </c>
      <c r="D83">
        <f t="shared" si="8"/>
        <v>5.2592232064629387</v>
      </c>
      <c r="E83">
        <f t="shared" si="9"/>
        <v>7.176721660477634E-3</v>
      </c>
      <c r="F83" s="23">
        <f t="shared" si="10"/>
        <v>0.1455258805795793</v>
      </c>
      <c r="H83">
        <f t="shared" si="11"/>
        <v>-4.9369125934406828</v>
      </c>
      <c r="I83">
        <f t="shared" si="12"/>
        <v>-1.9274013347890169</v>
      </c>
      <c r="J83">
        <f t="shared" si="13"/>
        <v>18.795864502157393</v>
      </c>
    </row>
    <row r="84" spans="1:10" x14ac:dyDescent="0.25">
      <c r="A84">
        <v>4.1472100000000003</v>
      </c>
      <c r="B84">
        <v>733.07836999999995</v>
      </c>
      <c r="C84" s="7">
        <f t="shared" si="7"/>
        <v>38.885079999999903</v>
      </c>
      <c r="D84">
        <f t="shared" si="8"/>
        <v>5.25731764705868</v>
      </c>
      <c r="E84">
        <f t="shared" si="9"/>
        <v>7.1715629081494795E-3</v>
      </c>
      <c r="F84" s="23">
        <f t="shared" si="10"/>
        <v>0.14542431663842989</v>
      </c>
      <c r="H84">
        <f t="shared" si="11"/>
        <v>-4.9376316693031335</v>
      </c>
      <c r="I84">
        <f t="shared" si="12"/>
        <v>-1.9280994882616447</v>
      </c>
      <c r="J84">
        <f t="shared" si="13"/>
        <v>18.795166348684766</v>
      </c>
    </row>
    <row r="85" spans="1:10" x14ac:dyDescent="0.25">
      <c r="A85">
        <v>4.2009299999999996</v>
      </c>
      <c r="B85">
        <v>733.37553000000003</v>
      </c>
      <c r="C85" s="7">
        <f t="shared" si="7"/>
        <v>39.182239999999979</v>
      </c>
      <c r="D85">
        <f t="shared" si="8"/>
        <v>5.9054490222146994</v>
      </c>
      <c r="E85">
        <f t="shared" si="9"/>
        <v>8.0524216866285393E-3</v>
      </c>
      <c r="F85" s="23">
        <f t="shared" si="10"/>
        <v>0.1453090008938312</v>
      </c>
      <c r="H85">
        <f t="shared" si="11"/>
        <v>-4.8217824021550424</v>
      </c>
      <c r="I85">
        <f t="shared" si="12"/>
        <v>-1.9288927633607951</v>
      </c>
      <c r="J85">
        <f t="shared" si="13"/>
        <v>18.794373073585614</v>
      </c>
    </row>
    <row r="86" spans="1:10" x14ac:dyDescent="0.25">
      <c r="A86">
        <v>4.2525500000000003</v>
      </c>
      <c r="B86">
        <v>733.70045000000005</v>
      </c>
      <c r="C86" s="7">
        <f t="shared" si="7"/>
        <v>39.507159999999999</v>
      </c>
      <c r="D86">
        <f t="shared" si="8"/>
        <v>6.2138572285536862</v>
      </c>
      <c r="E86">
        <f t="shared" si="9"/>
        <v>8.469201877351562E-3</v>
      </c>
      <c r="F86" s="23">
        <f t="shared" si="10"/>
        <v>0.1451830695535333</v>
      </c>
      <c r="H86">
        <f t="shared" si="11"/>
        <v>-4.7713190041144067</v>
      </c>
      <c r="I86">
        <f t="shared" si="12"/>
        <v>-1.9297597842608341</v>
      </c>
      <c r="J86">
        <f t="shared" si="13"/>
        <v>18.793506052685576</v>
      </c>
    </row>
    <row r="87" spans="1:10" x14ac:dyDescent="0.25">
      <c r="A87">
        <v>4.3009500000000003</v>
      </c>
      <c r="B87">
        <v>733.99703999999997</v>
      </c>
      <c r="C87" s="7">
        <f t="shared" si="7"/>
        <v>39.803749999999923</v>
      </c>
      <c r="D87">
        <f t="shared" si="8"/>
        <v>6.2013910197403046</v>
      </c>
      <c r="E87">
        <f t="shared" si="9"/>
        <v>8.4487956787132352E-3</v>
      </c>
      <c r="F87" s="23">
        <f t="shared" si="10"/>
        <v>0.14506826114030147</v>
      </c>
      <c r="H87">
        <f t="shared" si="11"/>
        <v>-4.7737313709996583</v>
      </c>
      <c r="I87">
        <f t="shared" si="12"/>
        <v>-1.9305508808525016</v>
      </c>
      <c r="J87">
        <f t="shared" si="13"/>
        <v>18.79271495609391</v>
      </c>
    </row>
    <row r="88" spans="1:10" x14ac:dyDescent="0.25">
      <c r="A88">
        <v>4.35032</v>
      </c>
      <c r="B88">
        <v>734.30676000000005</v>
      </c>
      <c r="C88" s="7">
        <f t="shared" si="7"/>
        <v>40.113470000000007</v>
      </c>
      <c r="D88">
        <f t="shared" si="8"/>
        <v>6.172407025807634</v>
      </c>
      <c r="E88">
        <f t="shared" si="9"/>
        <v>8.405760864584215E-3</v>
      </c>
      <c r="F88" s="23">
        <f t="shared" si="10"/>
        <v>0.14494851549547946</v>
      </c>
      <c r="H88">
        <f t="shared" si="11"/>
        <v>-4.7788379909856182</v>
      </c>
      <c r="I88">
        <f t="shared" si="12"/>
        <v>-1.9313766651606772</v>
      </c>
      <c r="J88">
        <f t="shared" si="13"/>
        <v>18.791889171785733</v>
      </c>
    </row>
    <row r="89" spans="1:10" x14ac:dyDescent="0.25">
      <c r="A89">
        <v>4.4028600000000004</v>
      </c>
      <c r="B89">
        <v>734.62607000000003</v>
      </c>
      <c r="C89" s="7">
        <f t="shared" si="7"/>
        <v>40.43277999999998</v>
      </c>
      <c r="D89">
        <f t="shared" si="8"/>
        <v>5.5463570441984666</v>
      </c>
      <c r="E89">
        <f t="shared" si="9"/>
        <v>7.5499050070445585E-3</v>
      </c>
      <c r="F89" s="23">
        <f t="shared" si="10"/>
        <v>0.14482521729217004</v>
      </c>
      <c r="H89">
        <f t="shared" si="11"/>
        <v>-4.8862202976487588</v>
      </c>
      <c r="I89">
        <f t="shared" si="12"/>
        <v>-1.932227661623084</v>
      </c>
      <c r="J89">
        <f t="shared" si="13"/>
        <v>18.791038175323326</v>
      </c>
    </row>
    <row r="90" spans="1:10" x14ac:dyDescent="0.25">
      <c r="A90">
        <v>4.4661600000000004</v>
      </c>
      <c r="B90">
        <v>734.94925000000001</v>
      </c>
      <c r="C90" s="7">
        <f t="shared" si="7"/>
        <v>40.755959999999959</v>
      </c>
      <c r="D90">
        <f t="shared" si="8"/>
        <v>5.9668722466959272</v>
      </c>
      <c r="E90">
        <f t="shared" si="9"/>
        <v>8.1187541135608037E-3</v>
      </c>
      <c r="F90" s="23">
        <f t="shared" si="10"/>
        <v>0.14470058487919391</v>
      </c>
      <c r="H90">
        <f t="shared" si="11"/>
        <v>-4.8135785708713366</v>
      </c>
      <c r="I90">
        <f t="shared" si="12"/>
        <v>-1.9330886033404704</v>
      </c>
      <c r="J90">
        <f t="shared" si="13"/>
        <v>18.790177233605942</v>
      </c>
    </row>
    <row r="91" spans="1:10" x14ac:dyDescent="0.25">
      <c r="A91">
        <v>4.5163599999999997</v>
      </c>
      <c r="B91">
        <v>735.30331000000001</v>
      </c>
      <c r="C91" s="7">
        <f t="shared" si="7"/>
        <v>41.110019999999963</v>
      </c>
      <c r="D91">
        <f t="shared" si="8"/>
        <v>5.7311501127561408</v>
      </c>
      <c r="E91">
        <f t="shared" si="9"/>
        <v>7.7942667125436172E-3</v>
      </c>
      <c r="F91" s="23">
        <f t="shared" si="10"/>
        <v>0.1445642283960277</v>
      </c>
      <c r="H91">
        <f t="shared" si="11"/>
        <v>-4.8543668524120092</v>
      </c>
      <c r="I91">
        <f t="shared" si="12"/>
        <v>-1.9340313830150679</v>
      </c>
      <c r="J91">
        <f t="shared" si="13"/>
        <v>18.789234453931343</v>
      </c>
    </row>
    <row r="92" spans="1:10" x14ac:dyDescent="0.25">
      <c r="A92">
        <v>4.5681500000000002</v>
      </c>
      <c r="B92">
        <v>735.53377</v>
      </c>
      <c r="C92" s="7">
        <f t="shared" si="7"/>
        <v>41.340479999999957</v>
      </c>
      <c r="D92">
        <f t="shared" si="8"/>
        <v>4.6598652367842579</v>
      </c>
      <c r="E92">
        <f t="shared" si="9"/>
        <v>6.3353518585343238E-3</v>
      </c>
      <c r="F92" s="23">
        <f t="shared" si="10"/>
        <v>0.14447557660585533</v>
      </c>
      <c r="H92">
        <f t="shared" si="11"/>
        <v>-5.0616099247570654</v>
      </c>
      <c r="I92">
        <f t="shared" si="12"/>
        <v>-1.9346448057438277</v>
      </c>
      <c r="J92">
        <f t="shared" si="13"/>
        <v>18.788621031202585</v>
      </c>
    </row>
    <row r="93" spans="1:10" x14ac:dyDescent="0.25">
      <c r="A93">
        <v>4.6217300000000003</v>
      </c>
      <c r="B93">
        <v>735.79431999999997</v>
      </c>
      <c r="C93" s="7">
        <f t="shared" si="7"/>
        <v>41.601029999999923</v>
      </c>
      <c r="D93">
        <f t="shared" si="8"/>
        <v>4.8682863259799403</v>
      </c>
      <c r="E93">
        <f t="shared" si="9"/>
        <v>6.6163684519607874E-3</v>
      </c>
      <c r="F93" s="23">
        <f t="shared" si="10"/>
        <v>0.14437544819084641</v>
      </c>
      <c r="H93">
        <f t="shared" si="11"/>
        <v>-5.0182086317653676</v>
      </c>
      <c r="I93">
        <f t="shared" si="12"/>
        <v>-1.9353380933587143</v>
      </c>
      <c r="J93">
        <f t="shared" si="13"/>
        <v>18.787927743587698</v>
      </c>
    </row>
    <row r="94" spans="1:10" x14ac:dyDescent="0.25">
      <c r="A94">
        <v>4.6755800000000001</v>
      </c>
      <c r="B94">
        <v>736.05677000000003</v>
      </c>
      <c r="C94" s="7">
        <f t="shared" si="7"/>
        <v>41.863479999999981</v>
      </c>
      <c r="D94">
        <f t="shared" si="8"/>
        <v>4.9526974198591374</v>
      </c>
      <c r="E94">
        <f t="shared" si="9"/>
        <v>6.728689445868608E-3</v>
      </c>
      <c r="F94" s="23">
        <f t="shared" si="10"/>
        <v>0.14427469482441321</v>
      </c>
      <c r="H94">
        <f t="shared" si="11"/>
        <v>-5.0013748874432018</v>
      </c>
      <c r="I94">
        <f t="shared" si="12"/>
        <v>-1.9360361936227402</v>
      </c>
      <c r="J94">
        <f t="shared" si="13"/>
        <v>18.78722964332367</v>
      </c>
    </row>
    <row r="95" spans="1:10" x14ac:dyDescent="0.25">
      <c r="A95">
        <v>4.7240500000000001</v>
      </c>
      <c r="B95">
        <v>736.30107999999996</v>
      </c>
      <c r="C95" s="7">
        <f t="shared" si="7"/>
        <v>42.107789999999909</v>
      </c>
      <c r="D95">
        <f t="shared" si="8"/>
        <v>4.473037473341293</v>
      </c>
      <c r="E95">
        <f t="shared" si="9"/>
        <v>6.0750114251377886E-3</v>
      </c>
      <c r="F95" s="23">
        <f t="shared" si="10"/>
        <v>0.14418100009120188</v>
      </c>
      <c r="H95">
        <f t="shared" si="11"/>
        <v>-5.1035714090761761</v>
      </c>
      <c r="I95">
        <f t="shared" si="12"/>
        <v>-1.9366858236224795</v>
      </c>
      <c r="J95">
        <f t="shared" si="13"/>
        <v>18.786580013323931</v>
      </c>
    </row>
    <row r="96" spans="1:10" x14ac:dyDescent="0.25">
      <c r="A96">
        <v>4.7740499999999999</v>
      </c>
      <c r="B96">
        <v>736.49722999999994</v>
      </c>
      <c r="C96" s="7">
        <f t="shared" si="7"/>
        <v>42.303939999999898</v>
      </c>
      <c r="D96">
        <f t="shared" si="8"/>
        <v>4.36535162950313</v>
      </c>
      <c r="E96">
        <f t="shared" si="9"/>
        <v>5.9271799698460926E-3</v>
      </c>
      <c r="F96" s="23">
        <f t="shared" si="10"/>
        <v>0.14410584113309075</v>
      </c>
      <c r="H96">
        <f t="shared" si="11"/>
        <v>-5.1282067322294465</v>
      </c>
      <c r="I96">
        <f t="shared" si="12"/>
        <v>-1.9372072415234478</v>
      </c>
      <c r="J96">
        <f t="shared" si="13"/>
        <v>18.786058595422965</v>
      </c>
    </row>
    <row r="97" spans="1:10" x14ac:dyDescent="0.25">
      <c r="A97">
        <v>4.8289900000000001</v>
      </c>
      <c r="B97">
        <v>736.75918000000001</v>
      </c>
      <c r="C97" s="7">
        <f t="shared" si="7"/>
        <v>42.565889999999968</v>
      </c>
      <c r="D97">
        <f t="shared" si="8"/>
        <v>5.7226936270084972</v>
      </c>
      <c r="E97">
        <f t="shared" si="9"/>
        <v>7.7673869323331632E-3</v>
      </c>
      <c r="F97" s="23">
        <f t="shared" si="10"/>
        <v>0.1440055611609129</v>
      </c>
      <c r="H97">
        <f t="shared" si="11"/>
        <v>-4.857821473309853</v>
      </c>
      <c r="I97">
        <f t="shared" si="12"/>
        <v>-1.937903360978831</v>
      </c>
      <c r="J97">
        <f t="shared" si="13"/>
        <v>18.785362475967581</v>
      </c>
    </row>
    <row r="98" spans="1:10" x14ac:dyDescent="0.25">
      <c r="A98">
        <v>4.88483</v>
      </c>
      <c r="B98">
        <v>737.13118999999995</v>
      </c>
      <c r="C98" s="7">
        <f t="shared" si="7"/>
        <v>42.9378999999999</v>
      </c>
      <c r="D98">
        <f t="shared" si="8"/>
        <v>6.2225612575123685</v>
      </c>
      <c r="E98">
        <f t="shared" si="9"/>
        <v>8.4415926797404527E-3</v>
      </c>
      <c r="F98" s="23">
        <f t="shared" si="10"/>
        <v>0.14386332771730032</v>
      </c>
      <c r="H98">
        <f t="shared" si="11"/>
        <v>-4.7745842820466482</v>
      </c>
      <c r="I98">
        <f t="shared" si="12"/>
        <v>-1.9388915431734488</v>
      </c>
      <c r="J98">
        <f t="shared" si="13"/>
        <v>18.784374293772963</v>
      </c>
    </row>
    <row r="99" spans="1:10" x14ac:dyDescent="0.25">
      <c r="A99">
        <v>4.9371400000000003</v>
      </c>
      <c r="B99">
        <v>737.43214999999998</v>
      </c>
      <c r="C99" s="7">
        <f t="shared" si="7"/>
        <v>43.238859999999931</v>
      </c>
      <c r="D99">
        <f t="shared" si="8"/>
        <v>6.631758402339063</v>
      </c>
      <c r="E99">
        <f t="shared" si="9"/>
        <v>8.9930421427097569E-3</v>
      </c>
      <c r="F99" s="23">
        <f t="shared" si="10"/>
        <v>0.14374841353253087</v>
      </c>
      <c r="H99">
        <f t="shared" si="11"/>
        <v>-4.7113040958926353</v>
      </c>
      <c r="I99">
        <f t="shared" si="12"/>
        <v>-1.9396906356610149</v>
      </c>
      <c r="J99">
        <f t="shared" si="13"/>
        <v>18.783575201285394</v>
      </c>
    </row>
    <row r="100" spans="1:10" x14ac:dyDescent="0.25">
      <c r="A100">
        <v>4.9874799999999997</v>
      </c>
      <c r="B100">
        <v>737.81194000000005</v>
      </c>
      <c r="C100" s="7">
        <f t="shared" si="7"/>
        <v>43.618650000000002</v>
      </c>
      <c r="D100">
        <f t="shared" si="8"/>
        <v>149.36423718995206</v>
      </c>
      <c r="E100">
        <f t="shared" si="9"/>
        <v>0.2024421523863548</v>
      </c>
      <c r="F100" s="23">
        <f t="shared" si="10"/>
        <v>0.14360359647736745</v>
      </c>
      <c r="H100">
        <f t="shared" si="11"/>
        <v>-1.5973011004740756</v>
      </c>
      <c r="I100">
        <f t="shared" si="12"/>
        <v>-1.9406985775746213</v>
      </c>
      <c r="J100">
        <f t="shared" si="13"/>
        <v>18.782567259371792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313BA-31EA-43F7-878F-19ED8BD9CFB9}">
  <dimension ref="A1:J99"/>
  <sheetViews>
    <sheetView workbookViewId="0">
      <pane ySplit="1" topLeftCell="A2" activePane="bottomLeft" state="frozen"/>
      <selection pane="bottomLeft" activeCell="B15" sqref="B15"/>
    </sheetView>
  </sheetViews>
  <sheetFormatPr defaultRowHeight="15" x14ac:dyDescent="0.25"/>
  <cols>
    <col min="2" max="2" width="14.5703125" customWidth="1"/>
    <col min="3" max="3" width="20.85546875" style="7" bestFit="1" customWidth="1"/>
    <col min="5" max="5" width="16.140625" customWidth="1"/>
    <col min="6" max="6" width="18.7109375" style="23" bestFit="1" customWidth="1"/>
    <col min="8" max="8" width="17.42578125" customWidth="1"/>
    <col min="9" max="9" width="18.855468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1752.7136599999999</v>
      </c>
      <c r="C2" s="7">
        <f>B2-$B$2</f>
        <v>0</v>
      </c>
    </row>
    <row r="3" spans="1:10" x14ac:dyDescent="0.25">
      <c r="A3">
        <v>5.4789999999999998E-2</v>
      </c>
      <c r="B3">
        <v>1755.0272600000001</v>
      </c>
      <c r="C3" s="7">
        <f t="shared" ref="C3:C66" si="0">B3-$B$2</f>
        <v>2.3136000000001786</v>
      </c>
      <c r="D3">
        <f>(B4-B2)/(A4-A2)</f>
        <v>41.993447793558637</v>
      </c>
      <c r="E3">
        <f>(1/B3)*D3</f>
        <v>2.3927518820168435E-2</v>
      </c>
      <c r="F3" s="23">
        <f>((0.0125)/((0.0000008*B3*0.000000001)+(0.0000000245*0.000000001*B3^2)))*10^-9</f>
        <v>0.16261859430163933</v>
      </c>
      <c r="H3">
        <f>LN(E3)</f>
        <v>-3.7327260673448017</v>
      </c>
      <c r="I3">
        <f>LN((0.0125)/((0.0000008*B3)+(0.0000000245*B3^2)))</f>
        <v>-1.8163477323079442</v>
      </c>
      <c r="J3">
        <f>LN(F3*10^9)</f>
        <v>18.906918104638468</v>
      </c>
    </row>
    <row r="4" spans="1:10" x14ac:dyDescent="0.25">
      <c r="A4">
        <v>0.10653</v>
      </c>
      <c r="B4">
        <v>1757.1871799999999</v>
      </c>
      <c r="C4" s="7">
        <f t="shared" si="0"/>
        <v>4.4735200000000077</v>
      </c>
      <c r="D4">
        <f t="shared" ref="D4:D67" si="1">(B5-B3)/(A5-A3)</f>
        <v>41.614443567481977</v>
      </c>
      <c r="E4">
        <f t="shared" ref="E4:E67" si="2">(1/B4)*D4</f>
        <v>2.3682419289834552E-2</v>
      </c>
      <c r="F4" s="23">
        <f t="shared" ref="F4:F67" si="3">((0.0125)/((0.0000008*B4*0.000000001)+(0.0000000245*0.000000001*B4^2)))*10^-9</f>
        <v>0.16222270334506897</v>
      </c>
      <c r="H4">
        <f t="shared" ref="H4:H67" si="4">LN(E4)</f>
        <v>-3.743022308229067</v>
      </c>
      <c r="I4">
        <f t="shared" ref="I4:I67" si="5">LN((0.0125)/((0.0000008*B4)+(0.0000000245*B4^2)))</f>
        <v>-1.818785175794605</v>
      </c>
      <c r="J4">
        <f t="shared" ref="J4:J67" si="6">LN(F4*10^9)</f>
        <v>18.904480661151805</v>
      </c>
    </row>
    <row r="5" spans="1:10" x14ac:dyDescent="0.25">
      <c r="A5">
        <v>0.15615000000000001</v>
      </c>
      <c r="B5">
        <v>1759.2453</v>
      </c>
      <c r="C5" s="7">
        <f t="shared" si="0"/>
        <v>6.5316400000001522</v>
      </c>
      <c r="D5">
        <f t="shared" si="1"/>
        <v>39.719224620304871</v>
      </c>
      <c r="E5">
        <f t="shared" si="2"/>
        <v>2.257742261429084E-2</v>
      </c>
      <c r="F5" s="23">
        <f t="shared" si="3"/>
        <v>0.16184681485927163</v>
      </c>
      <c r="H5">
        <f t="shared" si="4"/>
        <v>-3.7908048714040099</v>
      </c>
      <c r="I5">
        <f t="shared" si="5"/>
        <v>-1.8211049783878874</v>
      </c>
      <c r="J5">
        <f t="shared" si="6"/>
        <v>18.902160858558524</v>
      </c>
    </row>
    <row r="6" spans="1:10" x14ac:dyDescent="0.25">
      <c r="A6">
        <v>0.20660999999999999</v>
      </c>
      <c r="B6">
        <v>1761.16228</v>
      </c>
      <c r="C6" s="7">
        <f t="shared" si="0"/>
        <v>8.448620000000119</v>
      </c>
      <c r="D6">
        <f t="shared" si="1"/>
        <v>37.423287671232821</v>
      </c>
      <c r="E6">
        <f t="shared" si="2"/>
        <v>2.1249198950157405E-2</v>
      </c>
      <c r="F6" s="23">
        <f t="shared" si="3"/>
        <v>0.16149787767729692</v>
      </c>
      <c r="H6">
        <f t="shared" si="4"/>
        <v>-3.8514360807854215</v>
      </c>
      <c r="I6">
        <f t="shared" si="5"/>
        <v>-1.8232632777228206</v>
      </c>
      <c r="J6">
        <f t="shared" si="6"/>
        <v>18.900002559223591</v>
      </c>
    </row>
    <row r="7" spans="1:10" x14ac:dyDescent="0.25">
      <c r="A7">
        <v>0.25835000000000002</v>
      </c>
      <c r="B7">
        <v>1763.06996</v>
      </c>
      <c r="C7" s="7">
        <f t="shared" si="0"/>
        <v>10.356300000000147</v>
      </c>
      <c r="D7">
        <f t="shared" si="1"/>
        <v>35.211731184908466</v>
      </c>
      <c r="E7">
        <f t="shared" si="2"/>
        <v>1.9971828675992224E-2</v>
      </c>
      <c r="F7" s="23">
        <f t="shared" si="3"/>
        <v>0.16115175240482965</v>
      </c>
      <c r="H7">
        <f t="shared" si="4"/>
        <v>-3.9134325645904497</v>
      </c>
      <c r="I7">
        <f t="shared" si="5"/>
        <v>-1.8254087964091692</v>
      </c>
      <c r="J7">
        <f t="shared" si="6"/>
        <v>18.897857040537243</v>
      </c>
    </row>
    <row r="8" spans="1:10" x14ac:dyDescent="0.25">
      <c r="A8">
        <v>0.30839</v>
      </c>
      <c r="B8">
        <v>1764.74613</v>
      </c>
      <c r="C8" s="7">
        <f t="shared" si="0"/>
        <v>12.032470000000103</v>
      </c>
      <c r="D8">
        <f t="shared" si="1"/>
        <v>29.744461807150486</v>
      </c>
      <c r="E8">
        <f t="shared" si="2"/>
        <v>1.6854810616386214E-2</v>
      </c>
      <c r="F8" s="23">
        <f t="shared" si="3"/>
        <v>0.16084854937059614</v>
      </c>
      <c r="H8">
        <f t="shared" si="4"/>
        <v>-4.0831191664087063</v>
      </c>
      <c r="I8">
        <f t="shared" si="5"/>
        <v>-1.8272920438606404</v>
      </c>
      <c r="J8">
        <f t="shared" si="6"/>
        <v>18.895973793085773</v>
      </c>
    </row>
    <row r="9" spans="1:10" x14ac:dyDescent="0.25">
      <c r="A9">
        <v>0.36714000000000002</v>
      </c>
      <c r="B9">
        <v>1766.3058599999999</v>
      </c>
      <c r="C9" s="7">
        <f t="shared" si="0"/>
        <v>13.592200000000048</v>
      </c>
      <c r="D9">
        <f t="shared" si="1"/>
        <v>29.606438407145429</v>
      </c>
      <c r="E9">
        <f t="shared" si="2"/>
        <v>1.6761784624971708E-2</v>
      </c>
      <c r="F9" s="23">
        <f t="shared" si="3"/>
        <v>0.16056717718086544</v>
      </c>
      <c r="H9">
        <f t="shared" si="4"/>
        <v>-4.0886537083933581</v>
      </c>
      <c r="I9">
        <f t="shared" si="5"/>
        <v>-1.8290428745659471</v>
      </c>
      <c r="J9">
        <f t="shared" si="6"/>
        <v>18.894222962380464</v>
      </c>
    </row>
    <row r="10" spans="1:10" x14ac:dyDescent="0.25">
      <c r="A10">
        <v>0.41587000000000002</v>
      </c>
      <c r="B10">
        <v>1767.92823</v>
      </c>
      <c r="C10" s="7">
        <f t="shared" si="0"/>
        <v>15.214570000000094</v>
      </c>
      <c r="D10">
        <f t="shared" si="1"/>
        <v>31.704945935122325</v>
      </c>
      <c r="E10">
        <f t="shared" si="2"/>
        <v>1.79333897140849E-2</v>
      </c>
      <c r="F10" s="23">
        <f t="shared" si="3"/>
        <v>0.16027528753821974</v>
      </c>
      <c r="H10">
        <f t="shared" si="4"/>
        <v>-4.0210909565793704</v>
      </c>
      <c r="I10">
        <f t="shared" si="5"/>
        <v>-1.8308623950800418</v>
      </c>
      <c r="J10">
        <f t="shared" si="6"/>
        <v>18.892403441866371</v>
      </c>
    </row>
    <row r="11" spans="1:10" x14ac:dyDescent="0.25">
      <c r="A11">
        <v>0.46701999999999999</v>
      </c>
      <c r="B11">
        <v>1769.47255</v>
      </c>
      <c r="C11" s="7">
        <f t="shared" si="0"/>
        <v>16.758890000000065</v>
      </c>
      <c r="D11">
        <f t="shared" si="1"/>
        <v>30.338249469829496</v>
      </c>
      <c r="E11">
        <f t="shared" si="2"/>
        <v>1.7145363159111734E-2</v>
      </c>
      <c r="F11" s="23">
        <f t="shared" si="3"/>
        <v>0.15999817910811207</v>
      </c>
      <c r="H11">
        <f t="shared" si="4"/>
        <v>-4.0660275116577678</v>
      </c>
      <c r="I11">
        <f t="shared" si="5"/>
        <v>-1.8325928443873687</v>
      </c>
      <c r="J11">
        <f t="shared" si="6"/>
        <v>18.890672992559043</v>
      </c>
    </row>
    <row r="12" spans="1:10" x14ac:dyDescent="0.25">
      <c r="A12">
        <v>0.51961000000000002</v>
      </c>
      <c r="B12">
        <v>1771.0755200000001</v>
      </c>
      <c r="C12" s="7">
        <f t="shared" si="0"/>
        <v>18.361860000000206</v>
      </c>
      <c r="D12">
        <f t="shared" si="1"/>
        <v>31.754090471607597</v>
      </c>
      <c r="E12">
        <f t="shared" si="2"/>
        <v>1.7929269595238717E-2</v>
      </c>
      <c r="F12" s="23">
        <f t="shared" si="3"/>
        <v>0.15971130613779333</v>
      </c>
      <c r="H12">
        <f t="shared" si="4"/>
        <v>-4.0213207286567147</v>
      </c>
      <c r="I12">
        <f t="shared" si="5"/>
        <v>-1.8343874301631928</v>
      </c>
      <c r="J12">
        <f t="shared" si="6"/>
        <v>18.888878406783217</v>
      </c>
    </row>
    <row r="13" spans="1:10" x14ac:dyDescent="0.25">
      <c r="A13">
        <v>0.57091999999999998</v>
      </c>
      <c r="B13">
        <v>1772.7718</v>
      </c>
      <c r="C13" s="7">
        <f t="shared" si="0"/>
        <v>20.058140000000094</v>
      </c>
      <c r="D13">
        <f t="shared" si="1"/>
        <v>33.842533756949237</v>
      </c>
      <c r="E13">
        <f t="shared" si="2"/>
        <v>1.9090180561846276E-2</v>
      </c>
      <c r="F13" s="23">
        <f t="shared" si="3"/>
        <v>0.15940857351364468</v>
      </c>
      <c r="H13">
        <f t="shared" si="4"/>
        <v>-3.9585811828373374</v>
      </c>
      <c r="I13">
        <f t="shared" si="5"/>
        <v>-1.8362847279140726</v>
      </c>
      <c r="J13">
        <f t="shared" si="6"/>
        <v>18.886981109032337</v>
      </c>
    </row>
    <row r="14" spans="1:10" x14ac:dyDescent="0.25">
      <c r="A14">
        <v>0.62033000000000005</v>
      </c>
      <c r="B14">
        <v>1774.48414</v>
      </c>
      <c r="C14" s="7">
        <f t="shared" si="0"/>
        <v>21.770480000000134</v>
      </c>
      <c r="D14">
        <f t="shared" si="1"/>
        <v>33.646187934334996</v>
      </c>
      <c r="E14">
        <f t="shared" si="2"/>
        <v>1.8961109415345352E-2</v>
      </c>
      <c r="F14" s="23">
        <f t="shared" si="3"/>
        <v>0.15910384687836282</v>
      </c>
      <c r="H14">
        <f t="shared" si="4"/>
        <v>-3.9653652703995257</v>
      </c>
      <c r="I14">
        <f t="shared" si="5"/>
        <v>-1.8381981649340795</v>
      </c>
      <c r="J14">
        <f t="shared" si="6"/>
        <v>18.885067672012333</v>
      </c>
    </row>
    <row r="15" spans="1:10" x14ac:dyDescent="0.25">
      <c r="A15">
        <v>0.67020999999999997</v>
      </c>
      <c r="B15">
        <v>1776.1125300000001</v>
      </c>
      <c r="C15" s="7">
        <f t="shared" si="0"/>
        <v>23.398870000000215</v>
      </c>
      <c r="D15">
        <f t="shared" si="1"/>
        <v>32.357877748637854</v>
      </c>
      <c r="E15">
        <f t="shared" si="2"/>
        <v>1.8218371416273863E-2</v>
      </c>
      <c r="F15" s="23">
        <f t="shared" si="3"/>
        <v>0.15881486978518045</v>
      </c>
      <c r="H15">
        <f t="shared" si="4"/>
        <v>-4.0053247755430501</v>
      </c>
      <c r="I15">
        <f t="shared" si="5"/>
        <v>-1.8400160961071865</v>
      </c>
      <c r="J15">
        <f t="shared" si="6"/>
        <v>18.883249740839226</v>
      </c>
    </row>
    <row r="16" spans="1:10" x14ac:dyDescent="0.25">
      <c r="A16">
        <v>0.71947000000000005</v>
      </c>
      <c r="B16">
        <v>1777.6921</v>
      </c>
      <c r="C16" s="7">
        <f t="shared" si="0"/>
        <v>24.978440000000091</v>
      </c>
      <c r="D16">
        <f t="shared" si="1"/>
        <v>31.946419476418132</v>
      </c>
      <c r="E16">
        <f t="shared" si="2"/>
        <v>1.7970727032211111E-2</v>
      </c>
      <c r="F16" s="23">
        <f t="shared" si="3"/>
        <v>0.15853530798807719</v>
      </c>
      <c r="H16">
        <f t="shared" si="4"/>
        <v>-4.0190111208965007</v>
      </c>
      <c r="I16">
        <f t="shared" si="5"/>
        <v>-1.8417779471411511</v>
      </c>
      <c r="J16">
        <f t="shared" si="6"/>
        <v>18.88148788980526</v>
      </c>
    </row>
    <row r="17" spans="1:10" x14ac:dyDescent="0.25">
      <c r="A17">
        <v>0.76837999999999995</v>
      </c>
      <c r="B17">
        <v>1779.2487100000001</v>
      </c>
      <c r="C17" s="7">
        <f t="shared" si="0"/>
        <v>26.535050000000183</v>
      </c>
      <c r="D17">
        <f t="shared" si="1"/>
        <v>31.791464296786195</v>
      </c>
      <c r="E17">
        <f t="shared" si="2"/>
        <v>1.7867914765432761E-2</v>
      </c>
      <c r="F17" s="23">
        <f t="shared" si="3"/>
        <v>0.15826053133920465</v>
      </c>
      <c r="H17">
        <f t="shared" si="4"/>
        <v>-4.0247486457391046</v>
      </c>
      <c r="I17">
        <f t="shared" si="5"/>
        <v>-1.8435126714251724</v>
      </c>
      <c r="J17">
        <f t="shared" si="6"/>
        <v>18.87975316552124</v>
      </c>
    </row>
    <row r="18" spans="1:10" x14ac:dyDescent="0.25">
      <c r="A18">
        <v>0.81623999999999997</v>
      </c>
      <c r="B18">
        <v>1780.76856</v>
      </c>
      <c r="C18" s="7">
        <f t="shared" si="0"/>
        <v>28.054900000000089</v>
      </c>
      <c r="D18">
        <f t="shared" si="1"/>
        <v>31.260514622299144</v>
      </c>
      <c r="E18">
        <f t="shared" si="2"/>
        <v>1.7554507264155174E-2</v>
      </c>
      <c r="F18" s="23">
        <f t="shared" si="3"/>
        <v>0.15799293236401768</v>
      </c>
      <c r="H18">
        <f t="shared" si="4"/>
        <v>-4.0424445378755571</v>
      </c>
      <c r="I18">
        <f t="shared" si="5"/>
        <v>-1.8452049788289762</v>
      </c>
      <c r="J18">
        <f t="shared" si="6"/>
        <v>18.878060858117436</v>
      </c>
    </row>
    <row r="19" spans="1:10" x14ac:dyDescent="0.25">
      <c r="A19">
        <v>0.86514999999999997</v>
      </c>
      <c r="B19">
        <v>1782.27379</v>
      </c>
      <c r="C19" s="7">
        <f t="shared" si="0"/>
        <v>29.560130000000072</v>
      </c>
      <c r="D19">
        <f t="shared" si="1"/>
        <v>30.8082516761215</v>
      </c>
      <c r="E19">
        <f t="shared" si="2"/>
        <v>1.728592534378318E-2</v>
      </c>
      <c r="F19" s="23">
        <f t="shared" si="3"/>
        <v>0.15772857593625328</v>
      </c>
      <c r="H19">
        <f t="shared" si="4"/>
        <v>-4.0578626725443225</v>
      </c>
      <c r="I19">
        <f t="shared" si="5"/>
        <v>-1.8468795970136316</v>
      </c>
      <c r="J19">
        <f t="shared" si="6"/>
        <v>18.876386239932778</v>
      </c>
    </row>
    <row r="20" spans="1:10" x14ac:dyDescent="0.25">
      <c r="A20">
        <v>0.91318999999999995</v>
      </c>
      <c r="B20">
        <v>1783.75542</v>
      </c>
      <c r="C20" s="7">
        <f t="shared" si="0"/>
        <v>31.041760000000068</v>
      </c>
      <c r="D20">
        <f t="shared" si="1"/>
        <v>30.424148606811848</v>
      </c>
      <c r="E20">
        <f t="shared" si="2"/>
        <v>1.7056233307373408E-2</v>
      </c>
      <c r="F20" s="23">
        <f t="shared" si="3"/>
        <v>0.15746901171832819</v>
      </c>
      <c r="H20">
        <f t="shared" si="4"/>
        <v>-4.0712395521890334</v>
      </c>
      <c r="I20">
        <f t="shared" si="5"/>
        <v>-1.848526591069207</v>
      </c>
      <c r="J20">
        <f t="shared" si="6"/>
        <v>18.874739245877205</v>
      </c>
    </row>
    <row r="21" spans="1:10" x14ac:dyDescent="0.25">
      <c r="A21">
        <v>0.96204999999999996</v>
      </c>
      <c r="B21">
        <v>1785.22189</v>
      </c>
      <c r="C21" s="7">
        <f t="shared" si="0"/>
        <v>32.50823000000014</v>
      </c>
      <c r="D21">
        <f t="shared" si="1"/>
        <v>29.272481203007739</v>
      </c>
      <c r="E21">
        <f t="shared" si="2"/>
        <v>1.639711083926253E-2</v>
      </c>
      <c r="F21" s="23">
        <f t="shared" si="3"/>
        <v>0.15721273378341838</v>
      </c>
      <c r="H21">
        <f t="shared" si="4"/>
        <v>-4.110650128009099</v>
      </c>
      <c r="I21">
        <f t="shared" si="5"/>
        <v>-1.8501553985563417</v>
      </c>
      <c r="J21">
        <f t="shared" si="6"/>
        <v>18.873110438390071</v>
      </c>
    </row>
    <row r="22" spans="1:10" x14ac:dyDescent="0.25">
      <c r="A22">
        <v>1.01294</v>
      </c>
      <c r="B22">
        <v>1786.67535</v>
      </c>
      <c r="C22" s="7">
        <f t="shared" si="0"/>
        <v>33.96169000000009</v>
      </c>
      <c r="D22">
        <f t="shared" si="1"/>
        <v>28.429289375816932</v>
      </c>
      <c r="E22">
        <f t="shared" si="2"/>
        <v>1.5911838362698029E-2</v>
      </c>
      <c r="F22" s="23">
        <f t="shared" si="3"/>
        <v>0.15695934630648276</v>
      </c>
      <c r="H22">
        <f t="shared" si="4"/>
        <v>-4.1406918956835419</v>
      </c>
      <c r="I22">
        <f t="shared" si="5"/>
        <v>-1.8517684478878063</v>
      </c>
      <c r="J22">
        <f t="shared" si="6"/>
        <v>18.871497389058604</v>
      </c>
    </row>
    <row r="23" spans="1:10" x14ac:dyDescent="0.25">
      <c r="A23">
        <v>1.0615399999999999</v>
      </c>
      <c r="B23">
        <v>1788.0503200000001</v>
      </c>
      <c r="C23" s="7">
        <f t="shared" si="0"/>
        <v>35.336660000000165</v>
      </c>
      <c r="D23">
        <f t="shared" si="1"/>
        <v>28.52052952735561</v>
      </c>
      <c r="E23">
        <f t="shared" si="2"/>
        <v>1.5950630252595806E-2</v>
      </c>
      <c r="F23" s="23">
        <f t="shared" si="3"/>
        <v>0.1567202057647093</v>
      </c>
      <c r="H23">
        <f t="shared" si="4"/>
        <v>-4.1382569362626223</v>
      </c>
      <c r="I23">
        <f t="shared" si="5"/>
        <v>-1.853293192401912</v>
      </c>
      <c r="J23">
        <f t="shared" si="6"/>
        <v>18.8699726445445</v>
      </c>
    </row>
    <row r="24" spans="1:10" x14ac:dyDescent="0.25">
      <c r="A24">
        <v>1.1096299999999999</v>
      </c>
      <c r="B24">
        <v>1789.433</v>
      </c>
      <c r="C24" s="7">
        <f t="shared" si="0"/>
        <v>36.719340000000102</v>
      </c>
      <c r="D24">
        <f t="shared" si="1"/>
        <v>28.750896240908656</v>
      </c>
      <c r="E24">
        <f t="shared" si="2"/>
        <v>1.6067042600035126E-2</v>
      </c>
      <c r="F24" s="23">
        <f t="shared" si="3"/>
        <v>0.15648027499079817</v>
      </c>
      <c r="H24">
        <f t="shared" si="4"/>
        <v>-4.130985148524994</v>
      </c>
      <c r="I24">
        <f t="shared" si="5"/>
        <v>-1.8548253153428913</v>
      </c>
      <c r="J24">
        <f t="shared" si="6"/>
        <v>18.868440521603521</v>
      </c>
    </row>
    <row r="25" spans="1:10" x14ac:dyDescent="0.25">
      <c r="A25">
        <v>1.15917</v>
      </c>
      <c r="B25">
        <v>1790.85727</v>
      </c>
      <c r="C25" s="7">
        <f t="shared" si="0"/>
        <v>38.143610000000081</v>
      </c>
      <c r="D25">
        <f t="shared" si="1"/>
        <v>27.438147295741494</v>
      </c>
      <c r="E25">
        <f t="shared" si="2"/>
        <v>1.5321236234388179E-2</v>
      </c>
      <c r="F25" s="23">
        <f t="shared" si="3"/>
        <v>0.15623370292451369</v>
      </c>
      <c r="H25">
        <f t="shared" si="4"/>
        <v>-4.1785154237746251</v>
      </c>
      <c r="I25">
        <f t="shared" si="5"/>
        <v>-1.8564022970884959</v>
      </c>
      <c r="J25">
        <f t="shared" si="6"/>
        <v>18.866863539857917</v>
      </c>
    </row>
    <row r="26" spans="1:10" x14ac:dyDescent="0.25">
      <c r="A26">
        <v>1.21391</v>
      </c>
      <c r="B26">
        <v>1792.2942499999999</v>
      </c>
      <c r="C26" s="7">
        <f t="shared" si="0"/>
        <v>39.580590000000029</v>
      </c>
      <c r="D26">
        <f t="shared" si="1"/>
        <v>26.202075419253251</v>
      </c>
      <c r="E26">
        <f t="shared" si="2"/>
        <v>1.4619293355013135E-2</v>
      </c>
      <c r="F26" s="23">
        <f t="shared" si="3"/>
        <v>0.15598552065097804</v>
      </c>
      <c r="H26">
        <f t="shared" si="4"/>
        <v>-4.2254131599590652</v>
      </c>
      <c r="I26">
        <f t="shared" si="5"/>
        <v>-1.8579920923801876</v>
      </c>
      <c r="J26">
        <f t="shared" si="6"/>
        <v>18.865273744566224</v>
      </c>
    </row>
    <row r="27" spans="1:10" x14ac:dyDescent="0.25">
      <c r="A27">
        <v>1.2670999999999999</v>
      </c>
      <c r="B27">
        <v>1793.68526</v>
      </c>
      <c r="C27" s="7">
        <f t="shared" si="0"/>
        <v>40.97160000000008</v>
      </c>
      <c r="D27">
        <f t="shared" si="1"/>
        <v>26.565624086526007</v>
      </c>
      <c r="E27">
        <f t="shared" si="2"/>
        <v>1.4810638565723627E-2</v>
      </c>
      <c r="F27" s="23">
        <f t="shared" si="3"/>
        <v>0.15574584078349421</v>
      </c>
      <c r="H27">
        <f t="shared" si="4"/>
        <v>-4.2124095344325143</v>
      </c>
      <c r="I27">
        <f t="shared" si="5"/>
        <v>-1.8595298261109887</v>
      </c>
      <c r="J27">
        <f t="shared" si="6"/>
        <v>18.863736010835421</v>
      </c>
    </row>
    <row r="28" spans="1:10" x14ac:dyDescent="0.25">
      <c r="A28">
        <v>1.31654</v>
      </c>
      <c r="B28">
        <v>1795.0206800000001</v>
      </c>
      <c r="C28" s="7">
        <f t="shared" si="0"/>
        <v>42.307020000000193</v>
      </c>
      <c r="D28">
        <f t="shared" si="1"/>
        <v>26.317211116528913</v>
      </c>
      <c r="E28">
        <f t="shared" si="2"/>
        <v>1.4661230040273915E-2</v>
      </c>
      <c r="F28" s="23">
        <f t="shared" si="3"/>
        <v>0.15551625880953071</v>
      </c>
      <c r="H28">
        <f t="shared" si="4"/>
        <v>-4.2225486815226878</v>
      </c>
      <c r="I28">
        <f t="shared" si="5"/>
        <v>-1.8610049945680343</v>
      </c>
      <c r="J28">
        <f t="shared" si="6"/>
        <v>18.862260842378376</v>
      </c>
    </row>
    <row r="29" spans="1:10" x14ac:dyDescent="0.25">
      <c r="A29">
        <v>1.36965</v>
      </c>
      <c r="B29">
        <v>1796.38409</v>
      </c>
      <c r="C29" s="7">
        <f t="shared" si="0"/>
        <v>43.670430000000124</v>
      </c>
      <c r="D29">
        <f t="shared" si="1"/>
        <v>26.303351309705508</v>
      </c>
      <c r="E29">
        <f t="shared" si="2"/>
        <v>1.4642387146562574E-2</v>
      </c>
      <c r="F29" s="23">
        <f t="shared" si="3"/>
        <v>0.1552823881892357</v>
      </c>
      <c r="H29">
        <f t="shared" si="4"/>
        <v>-4.2238347272820391</v>
      </c>
      <c r="I29">
        <f t="shared" si="5"/>
        <v>-1.8625099603501893</v>
      </c>
      <c r="J29">
        <f t="shared" si="6"/>
        <v>18.860755876596222</v>
      </c>
    </row>
    <row r="30" spans="1:10" x14ac:dyDescent="0.25">
      <c r="A30">
        <v>1.42038</v>
      </c>
      <c r="B30">
        <v>1797.7520199999999</v>
      </c>
      <c r="C30" s="7">
        <f t="shared" si="0"/>
        <v>45.038360000000011</v>
      </c>
      <c r="D30">
        <f t="shared" si="1"/>
        <v>26.446921339487258</v>
      </c>
      <c r="E30">
        <f t="shared" si="2"/>
        <v>1.471110645142663E-2</v>
      </c>
      <c r="F30" s="23">
        <f t="shared" si="3"/>
        <v>0.15504827203142146</v>
      </c>
      <c r="H30">
        <f t="shared" si="4"/>
        <v>-4.2191525295614225</v>
      </c>
      <c r="I30">
        <f t="shared" si="5"/>
        <v>-1.8640187780871293</v>
      </c>
      <c r="J30">
        <f t="shared" si="6"/>
        <v>18.859247058859282</v>
      </c>
    </row>
    <row r="31" spans="1:10" x14ac:dyDescent="0.25">
      <c r="A31">
        <v>1.4714799999999999</v>
      </c>
      <c r="B31">
        <v>1799.07718</v>
      </c>
      <c r="C31" s="7">
        <f t="shared" si="0"/>
        <v>46.363520000000108</v>
      </c>
      <c r="D31">
        <f t="shared" si="1"/>
        <v>25.214021421617272</v>
      </c>
      <c r="E31">
        <f t="shared" si="2"/>
        <v>1.4014974844835323E-2</v>
      </c>
      <c r="F31" s="23">
        <f t="shared" si="3"/>
        <v>0.15482198033588321</v>
      </c>
      <c r="H31">
        <f t="shared" si="4"/>
        <v>-4.2676288892413936</v>
      </c>
      <c r="I31">
        <f t="shared" si="5"/>
        <v>-1.8654793360725255</v>
      </c>
      <c r="J31">
        <f t="shared" si="6"/>
        <v>18.857786500873885</v>
      </c>
    </row>
    <row r="32" spans="1:10" x14ac:dyDescent="0.25">
      <c r="A32">
        <v>1.52308</v>
      </c>
      <c r="B32">
        <v>1800.3415</v>
      </c>
      <c r="C32" s="7">
        <f t="shared" si="0"/>
        <v>47.627840000000106</v>
      </c>
      <c r="D32">
        <f t="shared" si="1"/>
        <v>25.027048449419258</v>
      </c>
      <c r="E32">
        <f t="shared" si="2"/>
        <v>1.3901278423798629E-2</v>
      </c>
      <c r="F32" s="23">
        <f t="shared" si="3"/>
        <v>0.15460653952477321</v>
      </c>
      <c r="H32">
        <f t="shared" si="4"/>
        <v>-4.2757744701395888</v>
      </c>
      <c r="I32">
        <f t="shared" si="5"/>
        <v>-1.8668718440806438</v>
      </c>
      <c r="J32">
        <f t="shared" si="6"/>
        <v>18.856393992865769</v>
      </c>
    </row>
    <row r="33" spans="1:10" x14ac:dyDescent="0.25">
      <c r="A33">
        <v>1.5724100000000001</v>
      </c>
      <c r="B33">
        <v>1801.6031599999999</v>
      </c>
      <c r="C33" s="7">
        <f t="shared" si="0"/>
        <v>48.889499999999998</v>
      </c>
      <c r="D33">
        <f t="shared" si="1"/>
        <v>25.887901083180591</v>
      </c>
      <c r="E33">
        <f t="shared" si="2"/>
        <v>1.4369369269523589E-2</v>
      </c>
      <c r="F33" s="23">
        <f t="shared" si="3"/>
        <v>0.15439199995356162</v>
      </c>
      <c r="H33">
        <f t="shared" si="4"/>
        <v>-4.2426564720240414</v>
      </c>
      <c r="I33">
        <f t="shared" si="5"/>
        <v>-1.8682604565061105</v>
      </c>
      <c r="J33">
        <f t="shared" si="6"/>
        <v>18.8550053804403</v>
      </c>
    </row>
    <row r="34" spans="1:10" x14ac:dyDescent="0.25">
      <c r="A34">
        <v>1.62094</v>
      </c>
      <c r="B34">
        <v>1802.8748900000001</v>
      </c>
      <c r="C34" s="7">
        <f t="shared" si="0"/>
        <v>50.16123000000016</v>
      </c>
      <c r="D34">
        <f t="shared" si="1"/>
        <v>24.558665872543809</v>
      </c>
      <c r="E34">
        <f t="shared" si="2"/>
        <v>1.3621946818807715E-2</v>
      </c>
      <c r="F34" s="23">
        <f t="shared" si="3"/>
        <v>0.15417619963878496</v>
      </c>
      <c r="H34">
        <f t="shared" si="4"/>
        <v>-4.2960730502370152</v>
      </c>
      <c r="I34">
        <f t="shared" si="5"/>
        <v>-1.8696591771146811</v>
      </c>
      <c r="J34">
        <f t="shared" si="6"/>
        <v>18.85360665983173</v>
      </c>
    </row>
    <row r="35" spans="1:10" x14ac:dyDescent="0.25">
      <c r="A35">
        <v>1.6731499999999999</v>
      </c>
      <c r="B35">
        <v>1804.0771999999999</v>
      </c>
      <c r="C35" s="7">
        <f t="shared" si="0"/>
        <v>51.363540000000057</v>
      </c>
      <c r="D35">
        <f t="shared" si="1"/>
        <v>22.828673351330629</v>
      </c>
      <c r="E35">
        <f t="shared" si="2"/>
        <v>1.2653933740380194E-2</v>
      </c>
      <c r="F35" s="23">
        <f t="shared" si="3"/>
        <v>0.15397259504735494</v>
      </c>
      <c r="H35">
        <f t="shared" si="4"/>
        <v>-4.3697871445300285</v>
      </c>
      <c r="I35">
        <f t="shared" si="5"/>
        <v>-1.8709806466421968</v>
      </c>
      <c r="J35">
        <f t="shared" si="6"/>
        <v>18.852285190304215</v>
      </c>
    </row>
    <row r="36" spans="1:10" x14ac:dyDescent="0.25">
      <c r="A36">
        <v>1.7246600000000001</v>
      </c>
      <c r="B36">
        <v>1805.2426800000001</v>
      </c>
      <c r="C36" s="7">
        <f t="shared" si="0"/>
        <v>52.529020000000173</v>
      </c>
      <c r="D36">
        <f t="shared" si="1"/>
        <v>22.172177769210009</v>
      </c>
      <c r="E36">
        <f t="shared" si="2"/>
        <v>1.2282103683262135E-2</v>
      </c>
      <c r="F36" s="23">
        <f t="shared" si="3"/>
        <v>0.15377561215709204</v>
      </c>
      <c r="H36">
        <f t="shared" si="4"/>
        <v>-4.3996120612230731</v>
      </c>
      <c r="I36">
        <f t="shared" si="5"/>
        <v>-1.8722608030333816</v>
      </c>
      <c r="J36">
        <f t="shared" si="6"/>
        <v>18.85100503391303</v>
      </c>
    </row>
    <row r="37" spans="1:10" x14ac:dyDescent="0.25">
      <c r="A37">
        <v>1.77688</v>
      </c>
      <c r="B37">
        <v>1806.3771200000001</v>
      </c>
      <c r="C37" s="7">
        <f t="shared" si="0"/>
        <v>53.663460000000214</v>
      </c>
      <c r="D37">
        <f t="shared" si="1"/>
        <v>21.401741764483564</v>
      </c>
      <c r="E37">
        <f t="shared" si="2"/>
        <v>1.184788133525715E-2</v>
      </c>
      <c r="F37" s="23">
        <f t="shared" si="3"/>
        <v>0.15358423830347143</v>
      </c>
      <c r="H37">
        <f t="shared" si="4"/>
        <v>-4.435606217659541</v>
      </c>
      <c r="I37">
        <f t="shared" si="5"/>
        <v>-1.8735060787456408</v>
      </c>
      <c r="J37">
        <f t="shared" si="6"/>
        <v>18.849759758200769</v>
      </c>
    </row>
    <row r="38" spans="1:10" x14ac:dyDescent="0.25">
      <c r="A38">
        <v>1.8303</v>
      </c>
      <c r="B38">
        <v>1807.5035600000001</v>
      </c>
      <c r="C38" s="7">
        <f t="shared" si="0"/>
        <v>54.789900000000216</v>
      </c>
      <c r="D38">
        <f t="shared" si="1"/>
        <v>20.967680967679769</v>
      </c>
      <c r="E38">
        <f t="shared" si="2"/>
        <v>1.1600353897880993E-2</v>
      </c>
      <c r="F38" s="23">
        <f t="shared" si="3"/>
        <v>0.15339456727526965</v>
      </c>
      <c r="H38">
        <f t="shared" si="4"/>
        <v>-4.4567196728971741</v>
      </c>
      <c r="I38">
        <f t="shared" si="5"/>
        <v>-1.8747418060915741</v>
      </c>
      <c r="J38">
        <f t="shared" si="6"/>
        <v>18.848524030854836</v>
      </c>
    </row>
    <row r="39" spans="1:10" x14ac:dyDescent="0.25">
      <c r="A39">
        <v>1.8827</v>
      </c>
      <c r="B39">
        <v>1808.59592</v>
      </c>
      <c r="C39" s="7">
        <f t="shared" si="0"/>
        <v>55.882260000000088</v>
      </c>
      <c r="D39">
        <f t="shared" si="1"/>
        <v>21.262285375962087</v>
      </c>
      <c r="E39">
        <f t="shared" si="2"/>
        <v>1.175623871581115E-2</v>
      </c>
      <c r="F39" s="23">
        <f t="shared" si="3"/>
        <v>0.15321097005077461</v>
      </c>
      <c r="H39">
        <f t="shared" si="4"/>
        <v>-4.4433712247613357</v>
      </c>
      <c r="I39">
        <f t="shared" si="5"/>
        <v>-1.8759394181636861</v>
      </c>
      <c r="J39">
        <f t="shared" si="6"/>
        <v>18.847326418782725</v>
      </c>
    </row>
    <row r="40" spans="1:10" x14ac:dyDescent="0.25">
      <c r="A40">
        <v>1.93164</v>
      </c>
      <c r="B40">
        <v>1809.6582800000001</v>
      </c>
      <c r="C40" s="7">
        <f t="shared" si="0"/>
        <v>56.944620000000214</v>
      </c>
      <c r="D40">
        <f t="shared" si="1"/>
        <v>21.397884130982334</v>
      </c>
      <c r="E40">
        <f t="shared" si="2"/>
        <v>1.1824267800980819E-2</v>
      </c>
      <c r="F40" s="23">
        <f t="shared" si="3"/>
        <v>0.15303273103553988</v>
      </c>
      <c r="H40">
        <f t="shared" si="4"/>
        <v>-4.4376012661000255</v>
      </c>
      <c r="I40">
        <f t="shared" si="5"/>
        <v>-1.8771034521322434</v>
      </c>
      <c r="J40">
        <f t="shared" si="6"/>
        <v>18.846162384814168</v>
      </c>
    </row>
    <row r="41" spans="1:10" x14ac:dyDescent="0.25">
      <c r="A41">
        <v>1.9819500000000001</v>
      </c>
      <c r="B41">
        <v>1810.71966</v>
      </c>
      <c r="C41" s="7">
        <f t="shared" si="0"/>
        <v>58.006000000000085</v>
      </c>
      <c r="D41">
        <f t="shared" si="1"/>
        <v>20.474800544852538</v>
      </c>
      <c r="E41">
        <f t="shared" si="2"/>
        <v>1.1307548593608652E-2</v>
      </c>
      <c r="F41" s="23">
        <f t="shared" si="3"/>
        <v>0.15285496687224748</v>
      </c>
      <c r="H41">
        <f t="shared" si="4"/>
        <v>-4.482284759154461</v>
      </c>
      <c r="I41">
        <f t="shared" si="5"/>
        <v>-1.8782657360980264</v>
      </c>
      <c r="J41">
        <f t="shared" si="6"/>
        <v>18.845000100848385</v>
      </c>
    </row>
    <row r="42" spans="1:10" x14ac:dyDescent="0.25">
      <c r="A42">
        <v>2.0344199999999999</v>
      </c>
      <c r="B42">
        <v>1811.76268</v>
      </c>
      <c r="C42" s="7">
        <f t="shared" si="0"/>
        <v>59.049020000000155</v>
      </c>
      <c r="D42">
        <f t="shared" si="1"/>
        <v>20.499903006790131</v>
      </c>
      <c r="E42">
        <f t="shared" si="2"/>
        <v>1.1314894181830775E-2</v>
      </c>
      <c r="F42" s="23">
        <f t="shared" si="3"/>
        <v>0.15268057930006584</v>
      </c>
      <c r="H42">
        <f t="shared" si="4"/>
        <v>-4.4816353519659282</v>
      </c>
      <c r="I42">
        <f t="shared" si="5"/>
        <v>-1.8794072569017619</v>
      </c>
      <c r="J42">
        <f t="shared" si="6"/>
        <v>18.84385858004465</v>
      </c>
    </row>
    <row r="43" spans="1:10" x14ac:dyDescent="0.25">
      <c r="A43">
        <v>2.0850499999999998</v>
      </c>
      <c r="B43">
        <v>1812.8332</v>
      </c>
      <c r="C43" s="7">
        <f t="shared" si="0"/>
        <v>60.119540000000143</v>
      </c>
      <c r="D43">
        <f t="shared" si="1"/>
        <v>21.086405073325977</v>
      </c>
      <c r="E43">
        <f t="shared" si="2"/>
        <v>1.1631740346175245E-2</v>
      </c>
      <c r="F43" s="23">
        <f t="shared" si="3"/>
        <v>0.1525019040310239</v>
      </c>
      <c r="H43">
        <f t="shared" si="4"/>
        <v>-4.4540176808115755</v>
      </c>
      <c r="I43">
        <f t="shared" si="5"/>
        <v>-1.8805781975632763</v>
      </c>
      <c r="J43">
        <f t="shared" si="6"/>
        <v>18.842687639383136</v>
      </c>
    </row>
    <row r="44" spans="1:10" x14ac:dyDescent="0.25">
      <c r="A44">
        <v>2.1353399999999998</v>
      </c>
      <c r="B44">
        <v>1813.8907200000001</v>
      </c>
      <c r="C44" s="7">
        <f t="shared" si="0"/>
        <v>61.17706000000021</v>
      </c>
      <c r="D44">
        <f t="shared" si="1"/>
        <v>21.432649420159134</v>
      </c>
      <c r="E44">
        <f t="shared" si="2"/>
        <v>1.1815843801306361E-2</v>
      </c>
      <c r="F44" s="23">
        <f t="shared" si="3"/>
        <v>0.15232570631303061</v>
      </c>
      <c r="H44">
        <f t="shared" si="4"/>
        <v>-4.4383139530934494</v>
      </c>
      <c r="I44">
        <f t="shared" si="5"/>
        <v>-1.8817342459764608</v>
      </c>
      <c r="J44">
        <f t="shared" si="6"/>
        <v>18.84153159096995</v>
      </c>
    </row>
    <row r="45" spans="1:10" x14ac:dyDescent="0.25">
      <c r="A45">
        <v>2.18594</v>
      </c>
      <c r="B45">
        <v>1814.9955399999999</v>
      </c>
      <c r="C45" s="7">
        <f t="shared" si="0"/>
        <v>62.281880000000001</v>
      </c>
      <c r="D45">
        <f t="shared" si="1"/>
        <v>21.062658351196877</v>
      </c>
      <c r="E45">
        <f t="shared" si="2"/>
        <v>1.1604798957906464E-2</v>
      </c>
      <c r="F45" s="23">
        <f t="shared" si="3"/>
        <v>0.15214195371395109</v>
      </c>
      <c r="H45">
        <f t="shared" si="4"/>
        <v>-4.4563365631536218</v>
      </c>
      <c r="I45">
        <f t="shared" si="5"/>
        <v>-1.8829412879419234</v>
      </c>
      <c r="J45">
        <f t="shared" si="6"/>
        <v>18.840324549004489</v>
      </c>
    </row>
    <row r="46" spans="1:10" x14ac:dyDescent="0.25">
      <c r="A46">
        <v>2.2379600000000002</v>
      </c>
      <c r="B46">
        <v>1816.0521699999999</v>
      </c>
      <c r="C46" s="7">
        <f t="shared" si="0"/>
        <v>63.338510000000042</v>
      </c>
      <c r="D46">
        <f t="shared" si="1"/>
        <v>20.61209859569977</v>
      </c>
      <c r="E46">
        <f t="shared" si="2"/>
        <v>1.1349948496083001E-2</v>
      </c>
      <c r="F46" s="23">
        <f t="shared" si="3"/>
        <v>0.15196652691800208</v>
      </c>
      <c r="H46">
        <f t="shared" si="4"/>
        <v>-4.4785420728550651</v>
      </c>
      <c r="I46">
        <f t="shared" si="5"/>
        <v>-1.8840950000320495</v>
      </c>
      <c r="J46">
        <f t="shared" si="6"/>
        <v>18.839170836914363</v>
      </c>
    </row>
    <row r="47" spans="1:10" x14ac:dyDescent="0.25">
      <c r="A47">
        <v>2.2877700000000001</v>
      </c>
      <c r="B47">
        <v>1817.09447</v>
      </c>
      <c r="C47" s="7">
        <f t="shared" si="0"/>
        <v>64.38081000000011</v>
      </c>
      <c r="D47">
        <f t="shared" si="1"/>
        <v>20.662106009932003</v>
      </c>
      <c r="E47">
        <f t="shared" si="2"/>
        <v>1.1370958610606526E-2</v>
      </c>
      <c r="F47" s="23">
        <f t="shared" si="3"/>
        <v>0.15179377636579008</v>
      </c>
      <c r="H47">
        <f t="shared" si="4"/>
        <v>-4.4766926642541414</v>
      </c>
      <c r="I47">
        <f t="shared" si="5"/>
        <v>-1.8852324137689245</v>
      </c>
      <c r="J47">
        <f t="shared" si="6"/>
        <v>18.838033423177485</v>
      </c>
    </row>
    <row r="48" spans="1:10" x14ac:dyDescent="0.25">
      <c r="A48">
        <v>2.33663</v>
      </c>
      <c r="B48">
        <v>1818.0908999999999</v>
      </c>
      <c r="C48" s="7">
        <f t="shared" si="0"/>
        <v>65.377240000000029</v>
      </c>
      <c r="D48">
        <f t="shared" si="1"/>
        <v>20.839243254419003</v>
      </c>
      <c r="E48">
        <f t="shared" si="2"/>
        <v>1.1462156955088992E-2</v>
      </c>
      <c r="F48" s="23">
        <f t="shared" si="3"/>
        <v>0.15162890356227518</v>
      </c>
      <c r="H48">
        <f t="shared" si="4"/>
        <v>-4.468704369429596</v>
      </c>
      <c r="I48">
        <f t="shared" si="5"/>
        <v>-1.8863191672033128</v>
      </c>
      <c r="J48">
        <f t="shared" si="6"/>
        <v>18.836946669743099</v>
      </c>
    </row>
    <row r="49" spans="1:10" x14ac:dyDescent="0.25">
      <c r="A49">
        <v>2.3845000000000001</v>
      </c>
      <c r="B49">
        <v>1819.11025</v>
      </c>
      <c r="C49" s="7">
        <f t="shared" si="0"/>
        <v>66.39659000000006</v>
      </c>
      <c r="D49">
        <f t="shared" si="1"/>
        <v>21.228616187990848</v>
      </c>
      <c r="E49">
        <f t="shared" si="2"/>
        <v>1.1669779876173448E-2</v>
      </c>
      <c r="F49" s="23">
        <f t="shared" si="3"/>
        <v>0.1514605161443533</v>
      </c>
      <c r="H49">
        <f t="shared" si="4"/>
        <v>-4.4507526952288829</v>
      </c>
      <c r="I49">
        <f t="shared" si="5"/>
        <v>-1.8874303075090983</v>
      </c>
      <c r="J49">
        <f t="shared" si="6"/>
        <v>18.835835529437311</v>
      </c>
    </row>
    <row r="50" spans="1:10" x14ac:dyDescent="0.25">
      <c r="A50">
        <v>2.4323800000000002</v>
      </c>
      <c r="B50">
        <v>1820.12354</v>
      </c>
      <c r="C50" s="7">
        <f t="shared" si="0"/>
        <v>67.409880000000157</v>
      </c>
      <c r="D50">
        <f t="shared" si="1"/>
        <v>20.954987961898379</v>
      </c>
      <c r="E50">
        <f t="shared" si="2"/>
        <v>1.1512948160594847E-2</v>
      </c>
      <c r="F50" s="23">
        <f t="shared" si="3"/>
        <v>0.15129340763882265</v>
      </c>
      <c r="H50">
        <f t="shared" si="4"/>
        <v>-4.4642829499851171</v>
      </c>
      <c r="I50">
        <f t="shared" si="5"/>
        <v>-1.8885342305923272</v>
      </c>
      <c r="J50">
        <f t="shared" si="6"/>
        <v>18.834731606354083</v>
      </c>
    </row>
    <row r="51" spans="1:10" x14ac:dyDescent="0.25">
      <c r="A51">
        <v>2.4800300000000002</v>
      </c>
      <c r="B51">
        <v>1821.1120800000001</v>
      </c>
      <c r="C51" s="7">
        <f t="shared" si="0"/>
        <v>68.398420000000215</v>
      </c>
      <c r="D51">
        <f t="shared" si="1"/>
        <v>20.632366795770807</v>
      </c>
      <c r="E51">
        <f t="shared" si="2"/>
        <v>1.1329542548403066E-2</v>
      </c>
      <c r="F51" s="23">
        <f t="shared" si="3"/>
        <v>0.15113064719759484</v>
      </c>
      <c r="H51">
        <f t="shared" si="4"/>
        <v>-4.4803415800085986</v>
      </c>
      <c r="I51">
        <f t="shared" si="5"/>
        <v>-1.889610603019316</v>
      </c>
      <c r="J51">
        <f t="shared" si="6"/>
        <v>18.833655233927097</v>
      </c>
    </row>
    <row r="52" spans="1:10" x14ac:dyDescent="0.25">
      <c r="A52">
        <v>2.5279099999999999</v>
      </c>
      <c r="B52">
        <v>1822.09455</v>
      </c>
      <c r="C52" s="7">
        <f t="shared" si="0"/>
        <v>69.380890000000136</v>
      </c>
      <c r="D52">
        <f t="shared" si="1"/>
        <v>20.319826338638379</v>
      </c>
      <c r="E52">
        <f t="shared" si="2"/>
        <v>1.1151905557611365E-2</v>
      </c>
      <c r="F52" s="23">
        <f t="shared" si="3"/>
        <v>0.15096914626429042</v>
      </c>
      <c r="H52">
        <f t="shared" si="4"/>
        <v>-4.4961448936501718</v>
      </c>
      <c r="I52">
        <f t="shared" si="5"/>
        <v>-1.8906797924208638</v>
      </c>
      <c r="J52">
        <f t="shared" si="6"/>
        <v>18.832586044525549</v>
      </c>
    </row>
    <row r="53" spans="1:10" x14ac:dyDescent="0.25">
      <c r="A53">
        <v>2.5767699999999998</v>
      </c>
      <c r="B53">
        <v>1823.07782</v>
      </c>
      <c r="C53" s="7">
        <f t="shared" si="0"/>
        <v>70.364160000000084</v>
      </c>
      <c r="D53">
        <f t="shared" si="1"/>
        <v>20.019469207910856</v>
      </c>
      <c r="E53">
        <f t="shared" si="2"/>
        <v>1.098113804484268E-2</v>
      </c>
      <c r="F53" s="23">
        <f t="shared" si="3"/>
        <v>0.1508077728836571</v>
      </c>
      <c r="H53">
        <f t="shared" si="4"/>
        <v>-4.511576201200457</v>
      </c>
      <c r="I53">
        <f t="shared" si="5"/>
        <v>-1.8917492804153107</v>
      </c>
      <c r="J53">
        <f t="shared" si="6"/>
        <v>18.831516556531099</v>
      </c>
    </row>
    <row r="54" spans="1:10" x14ac:dyDescent="0.25">
      <c r="A54">
        <v>2.6255000000000002</v>
      </c>
      <c r="B54">
        <v>1824.0482500000001</v>
      </c>
      <c r="C54" s="7">
        <f t="shared" si="0"/>
        <v>71.334590000000162</v>
      </c>
      <c r="D54">
        <f t="shared" si="1"/>
        <v>19.209687308399779</v>
      </c>
      <c r="E54">
        <f t="shared" si="2"/>
        <v>1.0531348229631414E-2</v>
      </c>
      <c r="F54" s="23">
        <f t="shared" si="3"/>
        <v>0.150648760361517</v>
      </c>
      <c r="H54">
        <f t="shared" si="4"/>
        <v>-4.5533989240302564</v>
      </c>
      <c r="I54">
        <f t="shared" si="5"/>
        <v>-1.8928042420389719</v>
      </c>
      <c r="J54">
        <f t="shared" si="6"/>
        <v>18.83046159490744</v>
      </c>
    </row>
    <row r="55" spans="1:10" x14ac:dyDescent="0.25">
      <c r="A55">
        <v>2.6746300000000001</v>
      </c>
      <c r="B55">
        <v>1824.95768</v>
      </c>
      <c r="C55" s="7">
        <f t="shared" si="0"/>
        <v>72.244020000000091</v>
      </c>
      <c r="D55">
        <f t="shared" si="1"/>
        <v>17.542747358309068</v>
      </c>
      <c r="E55">
        <f t="shared" si="2"/>
        <v>9.6126872149216464E-3</v>
      </c>
      <c r="F55" s="23">
        <f t="shared" si="3"/>
        <v>0.15049997134007614</v>
      </c>
      <c r="H55">
        <f t="shared" si="4"/>
        <v>-4.6446714681453241</v>
      </c>
      <c r="I55">
        <f t="shared" si="5"/>
        <v>-1.8937923852246124</v>
      </c>
      <c r="J55">
        <f t="shared" si="6"/>
        <v>18.8294734517218</v>
      </c>
    </row>
    <row r="56" spans="1:10" x14ac:dyDescent="0.25">
      <c r="A56">
        <v>2.7296</v>
      </c>
      <c r="B56">
        <v>1825.87445</v>
      </c>
      <c r="C56" s="7">
        <f t="shared" si="0"/>
        <v>73.160790000000134</v>
      </c>
      <c r="D56">
        <f t="shared" si="1"/>
        <v>18.179159049361328</v>
      </c>
      <c r="E56">
        <f t="shared" si="2"/>
        <v>9.9564124189159484E-3</v>
      </c>
      <c r="F56" s="23">
        <f t="shared" si="3"/>
        <v>0.1503502044426811</v>
      </c>
      <c r="H56">
        <f t="shared" si="4"/>
        <v>-4.609538471176859</v>
      </c>
      <c r="I56">
        <f t="shared" si="5"/>
        <v>-1.894788009770132</v>
      </c>
      <c r="J56">
        <f t="shared" si="6"/>
        <v>18.828477827176279</v>
      </c>
    </row>
    <row r="57" spans="1:10" x14ac:dyDescent="0.25">
      <c r="A57">
        <v>2.7785600000000001</v>
      </c>
      <c r="B57">
        <v>1826.8470400000001</v>
      </c>
      <c r="C57" s="7">
        <f t="shared" si="0"/>
        <v>74.133380000000216</v>
      </c>
      <c r="D57">
        <f t="shared" si="1"/>
        <v>19.357058359620172</v>
      </c>
      <c r="E57">
        <f t="shared" si="2"/>
        <v>1.0595883473429813E-2</v>
      </c>
      <c r="F57" s="23">
        <f t="shared" si="3"/>
        <v>0.15019156284928445</v>
      </c>
      <c r="H57">
        <f t="shared" si="4"/>
        <v>-4.5472897048553378</v>
      </c>
      <c r="I57">
        <f t="shared" si="5"/>
        <v>-1.8958437140042566</v>
      </c>
      <c r="J57">
        <f t="shared" si="6"/>
        <v>18.827422122942156</v>
      </c>
    </row>
    <row r="58" spans="1:10" x14ac:dyDescent="0.25">
      <c r="A58">
        <v>2.8310399999999998</v>
      </c>
      <c r="B58">
        <v>1827.8380299999999</v>
      </c>
      <c r="C58" s="7">
        <f t="shared" si="0"/>
        <v>75.124369999999999</v>
      </c>
      <c r="D58">
        <f t="shared" si="1"/>
        <v>18.024857824252198</v>
      </c>
      <c r="E58">
        <f t="shared" si="2"/>
        <v>9.8612992663535959E-3</v>
      </c>
      <c r="F58" s="23">
        <f t="shared" si="3"/>
        <v>0.15003017810841379</v>
      </c>
      <c r="H58">
        <f t="shared" si="4"/>
        <v>-4.61913734761323</v>
      </c>
      <c r="I58">
        <f t="shared" si="5"/>
        <v>-1.8969188177319247</v>
      </c>
      <c r="J58">
        <f t="shared" si="6"/>
        <v>18.826347019214488</v>
      </c>
    </row>
    <row r="59" spans="1:10" x14ac:dyDescent="0.25">
      <c r="A59">
        <v>2.8875799999999998</v>
      </c>
      <c r="B59">
        <v>1828.8121100000001</v>
      </c>
      <c r="C59" s="7">
        <f t="shared" si="0"/>
        <v>76.098450000000184</v>
      </c>
      <c r="D59">
        <f t="shared" si="1"/>
        <v>17.385121501887827</v>
      </c>
      <c r="E59">
        <f t="shared" si="2"/>
        <v>9.506237085168812E-3</v>
      </c>
      <c r="F59" s="23">
        <f t="shared" si="3"/>
        <v>0.14987180056721533</v>
      </c>
      <c r="H59">
        <f t="shared" si="4"/>
        <v>-4.6558071605197178</v>
      </c>
      <c r="I59">
        <f t="shared" si="5"/>
        <v>-1.8979750132036655</v>
      </c>
      <c r="J59">
        <f t="shared" si="6"/>
        <v>18.825290823742744</v>
      </c>
    </row>
    <row r="60" spans="1:10" x14ac:dyDescent="0.25">
      <c r="A60">
        <v>2.94503</v>
      </c>
      <c r="B60">
        <v>1829.8197600000001</v>
      </c>
      <c r="C60" s="7">
        <f t="shared" si="0"/>
        <v>77.106100000000197</v>
      </c>
      <c r="D60">
        <f t="shared" si="1"/>
        <v>18.145342060430682</v>
      </c>
      <c r="E60">
        <f t="shared" si="2"/>
        <v>9.9164641551530083E-3</v>
      </c>
      <c r="F60" s="23">
        <f t="shared" si="3"/>
        <v>0.14970822857358129</v>
      </c>
      <c r="H60">
        <f t="shared" si="4"/>
        <v>-4.6135588571962343</v>
      </c>
      <c r="I60">
        <f t="shared" si="5"/>
        <v>-1.8990670219757984</v>
      </c>
      <c r="J60">
        <f t="shared" si="6"/>
        <v>18.824198814970615</v>
      </c>
    </row>
    <row r="61" spans="1:10" x14ac:dyDescent="0.25">
      <c r="A61">
        <v>2.9991099999999999</v>
      </c>
      <c r="B61">
        <v>1830.8358599999999</v>
      </c>
      <c r="C61" s="7">
        <f t="shared" si="0"/>
        <v>78.122200000000021</v>
      </c>
      <c r="D61">
        <f t="shared" si="1"/>
        <v>19.159172227055628</v>
      </c>
      <c r="E61">
        <f t="shared" si="2"/>
        <v>1.0464713219597757E-2</v>
      </c>
      <c r="F61" s="23">
        <f t="shared" si="3"/>
        <v>0.14954355591221116</v>
      </c>
      <c r="H61">
        <f t="shared" si="4"/>
        <v>-4.5597463272248087</v>
      </c>
      <c r="I61">
        <f t="shared" si="5"/>
        <v>-1.9001675846893982</v>
      </c>
      <c r="J61">
        <f t="shared" si="6"/>
        <v>18.823098252257012</v>
      </c>
    </row>
    <row r="62" spans="1:10" x14ac:dyDescent="0.25">
      <c r="A62">
        <v>3.0484399999999998</v>
      </c>
      <c r="B62">
        <v>1831.8010099999999</v>
      </c>
      <c r="C62" s="7">
        <f t="shared" si="0"/>
        <v>79.087350000000015</v>
      </c>
      <c r="D62">
        <f t="shared" si="1"/>
        <v>19.069044081229613</v>
      </c>
      <c r="E62">
        <f t="shared" si="2"/>
        <v>1.0409997580048073E-2</v>
      </c>
      <c r="F62" s="23">
        <f t="shared" si="3"/>
        <v>0.14938739186588601</v>
      </c>
      <c r="H62">
        <f t="shared" si="4"/>
        <v>-4.5649886288194486</v>
      </c>
      <c r="I62">
        <f t="shared" si="5"/>
        <v>-1.9012124016392129</v>
      </c>
      <c r="J62">
        <f t="shared" si="6"/>
        <v>18.822053435307197</v>
      </c>
    </row>
    <row r="63" spans="1:10" x14ac:dyDescent="0.25">
      <c r="A63">
        <v>3.10006</v>
      </c>
      <c r="B63">
        <v>1832.76088</v>
      </c>
      <c r="C63" s="7">
        <f t="shared" si="0"/>
        <v>80.047220000000152</v>
      </c>
      <c r="D63">
        <f t="shared" si="1"/>
        <v>17.440942646224627</v>
      </c>
      <c r="E63">
        <f t="shared" si="2"/>
        <v>9.5162128549058887E-3</v>
      </c>
      <c r="F63" s="23">
        <f t="shared" si="3"/>
        <v>0.1492323246321493</v>
      </c>
      <c r="H63">
        <f t="shared" si="4"/>
        <v>-4.654758318684622</v>
      </c>
      <c r="I63">
        <f t="shared" si="5"/>
        <v>-1.9022509616478636</v>
      </c>
      <c r="J63">
        <f t="shared" si="6"/>
        <v>18.821014875298548</v>
      </c>
    </row>
    <row r="64" spans="1:10" x14ac:dyDescent="0.25">
      <c r="A64">
        <v>3.1541000000000001</v>
      </c>
      <c r="B64">
        <v>1833.64382</v>
      </c>
      <c r="C64" s="7">
        <f t="shared" si="0"/>
        <v>80.930160000000114</v>
      </c>
      <c r="D64">
        <f t="shared" si="1"/>
        <v>16.972839275713437</v>
      </c>
      <c r="E64">
        <f t="shared" si="2"/>
        <v>9.2563447113264558E-3</v>
      </c>
      <c r="F64" s="23">
        <f t="shared" si="3"/>
        <v>0.14908989855918625</v>
      </c>
      <c r="H64">
        <f t="shared" si="4"/>
        <v>-4.6824460478518075</v>
      </c>
      <c r="I64">
        <f t="shared" si="5"/>
        <v>-1.9032058089419113</v>
      </c>
      <c r="J64">
        <f t="shared" si="6"/>
        <v>18.820060028004498</v>
      </c>
    </row>
    <row r="65" spans="1:10" x14ac:dyDescent="0.25">
      <c r="A65">
        <v>3.2071999999999998</v>
      </c>
      <c r="B65">
        <v>1834.57935</v>
      </c>
      <c r="C65" s="7">
        <f t="shared" si="0"/>
        <v>81.865690000000086</v>
      </c>
      <c r="D65">
        <f t="shared" si="1"/>
        <v>16.797720524854537</v>
      </c>
      <c r="E65">
        <f t="shared" si="2"/>
        <v>9.1561700641918462E-3</v>
      </c>
      <c r="F65" s="23">
        <f t="shared" si="3"/>
        <v>0.14893921161660459</v>
      </c>
      <c r="H65">
        <f t="shared" si="4"/>
        <v>-4.6933273029935565</v>
      </c>
      <c r="I65">
        <f t="shared" si="5"/>
        <v>-1.9042170320089031</v>
      </c>
      <c r="J65">
        <f t="shared" si="6"/>
        <v>18.819048804937509</v>
      </c>
    </row>
    <row r="66" spans="1:10" x14ac:dyDescent="0.25">
      <c r="A66">
        <v>3.2585099999999998</v>
      </c>
      <c r="B66">
        <v>1835.3976700000001</v>
      </c>
      <c r="C66" s="7">
        <f t="shared" si="0"/>
        <v>82.684010000000171</v>
      </c>
      <c r="D66">
        <f t="shared" si="1"/>
        <v>15.681849214864622</v>
      </c>
      <c r="E66">
        <f t="shared" si="2"/>
        <v>8.5441152460788636E-3</v>
      </c>
      <c r="F66" s="23">
        <f t="shared" si="3"/>
        <v>0.14880759106727434</v>
      </c>
      <c r="H66">
        <f t="shared" si="4"/>
        <v>-4.7625125083160746</v>
      </c>
      <c r="I66">
        <f t="shared" si="5"/>
        <v>-1.9051011426473197</v>
      </c>
      <c r="J66">
        <f t="shared" si="6"/>
        <v>18.818164694299092</v>
      </c>
    </row>
    <row r="67" spans="1:10" x14ac:dyDescent="0.25">
      <c r="A67">
        <v>3.3097300000000001</v>
      </c>
      <c r="B67">
        <v>1836.1872100000001</v>
      </c>
      <c r="C67" s="7">
        <f t="shared" ref="C67:C99" si="7">B67-$B$2</f>
        <v>83.473550000000159</v>
      </c>
      <c r="D67">
        <f t="shared" si="1"/>
        <v>14.853262391486917</v>
      </c>
      <c r="E67">
        <f t="shared" si="2"/>
        <v>8.0891873718513252E-3</v>
      </c>
      <c r="F67" s="23">
        <f t="shared" si="3"/>
        <v>0.14868076487395851</v>
      </c>
      <c r="H67">
        <f t="shared" si="4"/>
        <v>-4.8172270014302825</v>
      </c>
      <c r="I67">
        <f t="shared" si="5"/>
        <v>-1.9059537891356044</v>
      </c>
      <c r="J67">
        <f t="shared" si="6"/>
        <v>18.817312047810805</v>
      </c>
    </row>
    <row r="68" spans="1:10" x14ac:dyDescent="0.25">
      <c r="A68">
        <v>3.36564</v>
      </c>
      <c r="B68">
        <v>1836.9889000000001</v>
      </c>
      <c r="C68" s="7">
        <f t="shared" si="7"/>
        <v>84.275240000000167</v>
      </c>
      <c r="D68">
        <f t="shared" ref="D68:D99" si="8">(B69-B67)/(A69-A67)</f>
        <v>15.285156975664659</v>
      </c>
      <c r="E68">
        <f t="shared" ref="E68:E99" si="9">(1/B68)*D68</f>
        <v>8.3207671944368622E-3</v>
      </c>
      <c r="F68" s="23">
        <f t="shared" ref="F68:F99" si="10">((0.0125)/((0.0000008*B68*0.000000001)+(0.0000000245*0.000000001*B68^2)))*10^-9</f>
        <v>0.14855215282120166</v>
      </c>
      <c r="H68">
        <f t="shared" ref="H68:H99" si="11">LN(E68)</f>
        <v>-4.7890008175303658</v>
      </c>
      <c r="I68">
        <f t="shared" ref="I68:I99" si="12">LN((0.0125)/((0.0000008*B68)+(0.0000000245*B68^2)))</f>
        <v>-1.9068191849456024</v>
      </c>
      <c r="J68">
        <f t="shared" ref="J68:J99" si="13">LN(F68*10^9)</f>
        <v>18.81644665200081</v>
      </c>
    </row>
    <row r="69" spans="1:10" x14ac:dyDescent="0.25">
      <c r="A69">
        <v>3.4173900000000001</v>
      </c>
      <c r="B69">
        <v>1837.8328100000001</v>
      </c>
      <c r="C69" s="7">
        <f t="shared" si="7"/>
        <v>85.119150000000218</v>
      </c>
      <c r="D69">
        <f t="shared" si="8"/>
        <v>15.716055310158108</v>
      </c>
      <c r="E69">
        <f t="shared" si="9"/>
        <v>8.5514064307939449E-3</v>
      </c>
      <c r="F69" s="23">
        <f t="shared" si="10"/>
        <v>0.1484169477893153</v>
      </c>
      <c r="H69">
        <f t="shared" si="11"/>
        <v>-4.7616595147315577</v>
      </c>
      <c r="I69">
        <f t="shared" si="12"/>
        <v>-1.9077297513375286</v>
      </c>
      <c r="J69">
        <f t="shared" si="13"/>
        <v>18.815536085608883</v>
      </c>
    </row>
    <row r="70" spans="1:10" x14ac:dyDescent="0.25">
      <c r="A70">
        <v>3.4697800000000001</v>
      </c>
      <c r="B70">
        <v>1838.6255699999999</v>
      </c>
      <c r="C70" s="7">
        <f t="shared" si="7"/>
        <v>85.911910000000034</v>
      </c>
      <c r="D70">
        <f t="shared" si="8"/>
        <v>14.710563314274168</v>
      </c>
      <c r="E70">
        <f t="shared" si="9"/>
        <v>8.0008477823324126E-3</v>
      </c>
      <c r="F70" s="23">
        <f t="shared" si="10"/>
        <v>0.14829010570988643</v>
      </c>
      <c r="H70">
        <f t="shared" si="11"/>
        <v>-4.8282077701254691</v>
      </c>
      <c r="I70">
        <f t="shared" si="12"/>
        <v>-1.9085847501362427</v>
      </c>
      <c r="J70">
        <f t="shared" si="13"/>
        <v>18.814681086810168</v>
      </c>
    </row>
    <row r="71" spans="1:10" x14ac:dyDescent="0.25">
      <c r="A71">
        <v>3.5240800000000001</v>
      </c>
      <c r="B71">
        <v>1839.40228</v>
      </c>
      <c r="C71" s="7">
        <f t="shared" si="7"/>
        <v>86.688620000000128</v>
      </c>
      <c r="D71">
        <f t="shared" si="8"/>
        <v>14.444599888082042</v>
      </c>
      <c r="E71">
        <f t="shared" si="9"/>
        <v>7.8528770161587717E-3</v>
      </c>
      <c r="F71" s="23">
        <f t="shared" si="10"/>
        <v>0.14816598927913494</v>
      </c>
      <c r="H71">
        <f t="shared" si="11"/>
        <v>-4.8468753154583979</v>
      </c>
      <c r="I71">
        <f t="shared" si="12"/>
        <v>-1.909422084501103</v>
      </c>
      <c r="J71">
        <f t="shared" si="13"/>
        <v>18.813843752445308</v>
      </c>
    </row>
    <row r="72" spans="1:10" x14ac:dyDescent="0.25">
      <c r="A72">
        <v>3.577</v>
      </c>
      <c r="B72">
        <v>1840.1743200000001</v>
      </c>
      <c r="C72" s="7">
        <f t="shared" si="7"/>
        <v>87.460660000000189</v>
      </c>
      <c r="D72">
        <f t="shared" si="8"/>
        <v>15.060796645703061</v>
      </c>
      <c r="E72">
        <f t="shared" si="9"/>
        <v>8.1844401815709834E-3</v>
      </c>
      <c r="F72" s="23">
        <f t="shared" si="10"/>
        <v>0.14804277346593245</v>
      </c>
      <c r="H72">
        <f t="shared" si="11"/>
        <v>-4.8055204661522533</v>
      </c>
      <c r="I72">
        <f t="shared" si="12"/>
        <v>-1.9102540370683907</v>
      </c>
      <c r="J72">
        <f t="shared" si="13"/>
        <v>18.813011799878019</v>
      </c>
    </row>
    <row r="73" spans="1:10" x14ac:dyDescent="0.25">
      <c r="A73">
        <v>3.6290200000000001</v>
      </c>
      <c r="B73">
        <v>1840.9827600000001</v>
      </c>
      <c r="C73" s="7">
        <f t="shared" si="7"/>
        <v>88.269100000000208</v>
      </c>
      <c r="D73">
        <f t="shared" si="8"/>
        <v>15.424877908645717</v>
      </c>
      <c r="E73">
        <f t="shared" si="9"/>
        <v>8.3786107310672014E-3</v>
      </c>
      <c r="F73" s="23">
        <f t="shared" si="10"/>
        <v>0.14791391296911038</v>
      </c>
      <c r="H73">
        <f t="shared" si="11"/>
        <v>-4.782073162114008</v>
      </c>
      <c r="I73">
        <f t="shared" si="12"/>
        <v>-1.9111248435807706</v>
      </c>
      <c r="J73">
        <f t="shared" si="13"/>
        <v>18.812140993365642</v>
      </c>
    </row>
    <row r="74" spans="1:10" x14ac:dyDescent="0.25">
      <c r="A74">
        <v>3.6814300000000002</v>
      </c>
      <c r="B74">
        <v>1841.78514</v>
      </c>
      <c r="C74" s="7">
        <f t="shared" si="7"/>
        <v>89.071480000000065</v>
      </c>
      <c r="D74">
        <f t="shared" si="8"/>
        <v>15.381542568403173</v>
      </c>
      <c r="E74">
        <f t="shared" si="9"/>
        <v>8.3514315727420702E-3</v>
      </c>
      <c r="F74" s="23">
        <f t="shared" si="10"/>
        <v>0.14778618469121083</v>
      </c>
      <c r="H74">
        <f t="shared" si="11"/>
        <v>-4.7853223089771575</v>
      </c>
      <c r="I74">
        <f t="shared" si="12"/>
        <v>-1.9119887478327757</v>
      </c>
      <c r="J74">
        <f t="shared" si="13"/>
        <v>18.811277089113634</v>
      </c>
    </row>
    <row r="75" spans="1:10" x14ac:dyDescent="0.25">
      <c r="A75">
        <v>3.7339099999999998</v>
      </c>
      <c r="B75">
        <v>1842.5961299999999</v>
      </c>
      <c r="C75" s="7">
        <f t="shared" si="7"/>
        <v>89.882470000000012</v>
      </c>
      <c r="D75">
        <f t="shared" si="8"/>
        <v>15.360969146317892</v>
      </c>
      <c r="E75">
        <f t="shared" si="9"/>
        <v>8.3365903662881852E-3</v>
      </c>
      <c r="F75" s="23">
        <f t="shared" si="10"/>
        <v>0.14765725386452228</v>
      </c>
      <c r="H75">
        <f t="shared" si="11"/>
        <v>-4.7871009751870668</v>
      </c>
      <c r="I75">
        <f t="shared" si="12"/>
        <v>-1.9128615432179328</v>
      </c>
      <c r="J75">
        <f t="shared" si="13"/>
        <v>18.810404293728478</v>
      </c>
    </row>
    <row r="76" spans="1:10" x14ac:dyDescent="0.25">
      <c r="A76">
        <v>3.7870900000000001</v>
      </c>
      <c r="B76">
        <v>1843.4081799999999</v>
      </c>
      <c r="C76" s="7">
        <f t="shared" si="7"/>
        <v>90.694520000000011</v>
      </c>
      <c r="D76">
        <f t="shared" si="8"/>
        <v>15.469294050124462</v>
      </c>
      <c r="E76">
        <f t="shared" si="9"/>
        <v>8.3916813530275549E-3</v>
      </c>
      <c r="F76" s="23">
        <f t="shared" si="10"/>
        <v>0.14752832350264672</v>
      </c>
      <c r="H76">
        <f t="shared" si="11"/>
        <v>-4.7805143789346332</v>
      </c>
      <c r="I76">
        <f t="shared" si="12"/>
        <v>-1.9137350978897048</v>
      </c>
      <c r="J76">
        <f t="shared" si="13"/>
        <v>18.809530739056708</v>
      </c>
    </row>
    <row r="77" spans="1:10" x14ac:dyDescent="0.25">
      <c r="A77">
        <v>3.8384499999999999</v>
      </c>
      <c r="B77">
        <v>1844.2132899999999</v>
      </c>
      <c r="C77" s="7">
        <f t="shared" si="7"/>
        <v>91.499630000000025</v>
      </c>
      <c r="D77">
        <f t="shared" si="8"/>
        <v>15.859636871508838</v>
      </c>
      <c r="E77">
        <f t="shared" si="9"/>
        <v>8.5996760556415041E-3</v>
      </c>
      <c r="F77" s="23">
        <f t="shared" si="10"/>
        <v>0.147400661656228</v>
      </c>
      <c r="H77">
        <f t="shared" si="11"/>
        <v>-4.7560307443807925</v>
      </c>
      <c r="I77">
        <f t="shared" si="12"/>
        <v>-1.9146008103887528</v>
      </c>
      <c r="J77">
        <f t="shared" si="13"/>
        <v>18.808665026557659</v>
      </c>
    </row>
    <row r="78" spans="1:10" x14ac:dyDescent="0.25">
      <c r="A78">
        <v>3.88733</v>
      </c>
      <c r="B78">
        <v>1844.9979499999999</v>
      </c>
      <c r="C78" s="7">
        <f t="shared" si="7"/>
        <v>92.284290000000055</v>
      </c>
      <c r="D78">
        <f t="shared" si="8"/>
        <v>16.065316246382899</v>
      </c>
      <c r="E78">
        <f t="shared" si="9"/>
        <v>8.7074981554222854E-3</v>
      </c>
      <c r="F78" s="23">
        <f t="shared" si="10"/>
        <v>0.14727640183677432</v>
      </c>
      <c r="H78">
        <f t="shared" si="11"/>
        <v>-4.7435707675619483</v>
      </c>
      <c r="I78">
        <f t="shared" si="12"/>
        <v>-1.9154441731218133</v>
      </c>
      <c r="J78">
        <f t="shared" si="13"/>
        <v>18.807821663824598</v>
      </c>
    </row>
    <row r="79" spans="1:10" x14ac:dyDescent="0.25">
      <c r="A79">
        <v>3.9352100000000001</v>
      </c>
      <c r="B79">
        <v>1845.7677699999999</v>
      </c>
      <c r="C79" s="7">
        <f t="shared" si="7"/>
        <v>93.054110000000037</v>
      </c>
      <c r="D79">
        <f t="shared" si="8"/>
        <v>15.896501305484684</v>
      </c>
      <c r="E79">
        <f t="shared" si="9"/>
        <v>8.6124059396078222E-3</v>
      </c>
      <c r="F79" s="23">
        <f t="shared" si="10"/>
        <v>0.14715464473942511</v>
      </c>
      <c r="H79">
        <f t="shared" si="11"/>
        <v>-4.7545515640828029</v>
      </c>
      <c r="I79">
        <f t="shared" si="12"/>
        <v>-1.9162712401428061</v>
      </c>
      <c r="J79">
        <f t="shared" si="13"/>
        <v>18.806994596803605</v>
      </c>
    </row>
    <row r="80" spans="1:10" x14ac:dyDescent="0.25">
      <c r="A80">
        <v>3.9830800000000002</v>
      </c>
      <c r="B80">
        <v>1846.5200400000001</v>
      </c>
      <c r="C80" s="7">
        <f t="shared" si="7"/>
        <v>93.806380000000217</v>
      </c>
      <c r="D80">
        <f t="shared" si="8"/>
        <v>15.076734443650642</v>
      </c>
      <c r="E80">
        <f t="shared" si="9"/>
        <v>8.1649449326586469E-3</v>
      </c>
      <c r="F80" s="23">
        <f t="shared" si="10"/>
        <v>0.14703580921473544</v>
      </c>
      <c r="H80">
        <f t="shared" si="11"/>
        <v>-4.8079052968985998</v>
      </c>
      <c r="I80">
        <f t="shared" si="12"/>
        <v>-1.9170791217688465</v>
      </c>
      <c r="J80">
        <f t="shared" si="13"/>
        <v>18.806186715177564</v>
      </c>
    </row>
    <row r="81" spans="1:10" x14ac:dyDescent="0.25">
      <c r="A81">
        <v>4.03308</v>
      </c>
      <c r="B81">
        <v>1847.24333</v>
      </c>
      <c r="C81" s="7">
        <f t="shared" si="7"/>
        <v>94.529670000000124</v>
      </c>
      <c r="D81">
        <f t="shared" si="8"/>
        <v>14.666087667313056</v>
      </c>
      <c r="E81">
        <f t="shared" si="9"/>
        <v>7.9394454586083438E-3</v>
      </c>
      <c r="F81" s="23">
        <f t="shared" si="10"/>
        <v>0.14692168732837421</v>
      </c>
      <c r="H81">
        <f t="shared" si="11"/>
        <v>-4.8359118476472176</v>
      </c>
      <c r="I81">
        <f t="shared" si="12"/>
        <v>-1.9178555734221414</v>
      </c>
      <c r="J81">
        <f t="shared" si="13"/>
        <v>18.805410263524269</v>
      </c>
    </row>
    <row r="82" spans="1:10" x14ac:dyDescent="0.25">
      <c r="A82">
        <v>4.0809499999999996</v>
      </c>
      <c r="B82">
        <v>1847.95541</v>
      </c>
      <c r="C82" s="7">
        <f t="shared" si="7"/>
        <v>95.241750000000138</v>
      </c>
      <c r="D82">
        <f t="shared" si="8"/>
        <v>14.991863133737212</v>
      </c>
      <c r="E82">
        <f t="shared" si="9"/>
        <v>8.1126757997571023E-3</v>
      </c>
      <c r="F82" s="23">
        <f t="shared" si="10"/>
        <v>0.14680946391901997</v>
      </c>
      <c r="H82">
        <f t="shared" si="11"/>
        <v>-4.8143275269547248</v>
      </c>
      <c r="I82">
        <f t="shared" si="12"/>
        <v>-1.9186196967664861</v>
      </c>
      <c r="J82">
        <f t="shared" si="13"/>
        <v>18.804646140179926</v>
      </c>
    </row>
    <row r="83" spans="1:10" x14ac:dyDescent="0.25">
      <c r="A83">
        <v>4.1289400000000001</v>
      </c>
      <c r="B83">
        <v>1848.6804500000001</v>
      </c>
      <c r="C83" s="7">
        <f t="shared" si="7"/>
        <v>95.966790000000174</v>
      </c>
      <c r="D83">
        <f t="shared" si="8"/>
        <v>14.961988904869846</v>
      </c>
      <c r="E83">
        <f t="shared" si="9"/>
        <v>8.0933343049469936E-3</v>
      </c>
      <c r="F83" s="23">
        <f t="shared" si="10"/>
        <v>0.14669533008385027</v>
      </c>
      <c r="H83">
        <f t="shared" si="11"/>
        <v>-4.8167144814078453</v>
      </c>
      <c r="I83">
        <f t="shared" si="12"/>
        <v>-1.9193974274424732</v>
      </c>
      <c r="J83">
        <f t="shared" si="13"/>
        <v>18.803868409503938</v>
      </c>
    </row>
    <row r="84" spans="1:10" x14ac:dyDescent="0.25">
      <c r="A84">
        <v>4.1782899999999996</v>
      </c>
      <c r="B84">
        <v>1849.4118100000001</v>
      </c>
      <c r="C84" s="7">
        <f t="shared" si="7"/>
        <v>96.698150000000169</v>
      </c>
      <c r="D84">
        <f t="shared" si="8"/>
        <v>14.855207706200755</v>
      </c>
      <c r="E84">
        <f t="shared" si="9"/>
        <v>8.0323958276230286E-3</v>
      </c>
      <c r="F84" s="23">
        <f t="shared" si="10"/>
        <v>0.14658033616343721</v>
      </c>
      <c r="H84">
        <f t="shared" si="11"/>
        <v>-4.8242724359194797</v>
      </c>
      <c r="I84">
        <f t="shared" si="12"/>
        <v>-1.920181631108449</v>
      </c>
      <c r="J84">
        <f t="shared" si="13"/>
        <v>18.803084205837962</v>
      </c>
    </row>
    <row r="85" spans="1:10" x14ac:dyDescent="0.25">
      <c r="A85">
        <v>4.2286000000000001</v>
      </c>
      <c r="B85">
        <v>1850.16092</v>
      </c>
      <c r="C85" s="7">
        <f t="shared" si="7"/>
        <v>97.447260000000142</v>
      </c>
      <c r="D85">
        <f t="shared" si="8"/>
        <v>13.820141816788025</v>
      </c>
      <c r="E85">
        <f t="shared" si="9"/>
        <v>7.4696971854686161E-3</v>
      </c>
      <c r="F85" s="23">
        <f t="shared" si="10"/>
        <v>0.1464626914815535</v>
      </c>
      <c r="H85">
        <f t="shared" si="11"/>
        <v>-4.8969008180796081</v>
      </c>
      <c r="I85">
        <f t="shared" si="12"/>
        <v>-1.9209845486127441</v>
      </c>
      <c r="J85">
        <f t="shared" si="13"/>
        <v>18.802281288333667</v>
      </c>
    </row>
    <row r="86" spans="1:10" x14ac:dyDescent="0.25">
      <c r="A86">
        <v>4.2826500000000003</v>
      </c>
      <c r="B86">
        <v>1850.8540800000001</v>
      </c>
      <c r="C86" s="7">
        <f t="shared" si="7"/>
        <v>98.140420000000177</v>
      </c>
      <c r="D86">
        <f t="shared" si="8"/>
        <v>13.875741910779732</v>
      </c>
      <c r="E86">
        <f t="shared" si="9"/>
        <v>7.4969399590808002E-3</v>
      </c>
      <c r="F86" s="23">
        <f t="shared" si="10"/>
        <v>0.14635395963671685</v>
      </c>
      <c r="H86">
        <f t="shared" si="11"/>
        <v>-4.8932603471526388</v>
      </c>
      <c r="I86">
        <f t="shared" si="12"/>
        <v>-1.9217272102709453</v>
      </c>
      <c r="J86">
        <f t="shared" si="13"/>
        <v>18.801538626675466</v>
      </c>
    </row>
    <row r="87" spans="1:10" x14ac:dyDescent="0.25">
      <c r="A87">
        <v>4.3330599999999997</v>
      </c>
      <c r="B87">
        <v>1851.6103800000001</v>
      </c>
      <c r="C87" s="7">
        <f t="shared" si="7"/>
        <v>98.896720000000187</v>
      </c>
      <c r="D87">
        <f t="shared" si="8"/>
        <v>15.449880430449785</v>
      </c>
      <c r="E87">
        <f t="shared" si="9"/>
        <v>8.3440234497118033E-3</v>
      </c>
      <c r="F87" s="23">
        <f t="shared" si="10"/>
        <v>0.146235461473256</v>
      </c>
      <c r="H87">
        <f t="shared" si="11"/>
        <v>-4.7862097509194692</v>
      </c>
      <c r="I87">
        <f t="shared" si="12"/>
        <v>-1.9225372065414199</v>
      </c>
      <c r="J87">
        <f t="shared" si="13"/>
        <v>18.80072863040499</v>
      </c>
    </row>
    <row r="88" spans="1:10" x14ac:dyDescent="0.25">
      <c r="A88">
        <v>4.3830099999999996</v>
      </c>
      <c r="B88">
        <v>1852.40463</v>
      </c>
      <c r="C88" s="7">
        <f t="shared" si="7"/>
        <v>99.690970000000107</v>
      </c>
      <c r="D88">
        <f t="shared" si="8"/>
        <v>15.254911543347859</v>
      </c>
      <c r="E88">
        <f t="shared" si="9"/>
        <v>8.2351940263439422E-3</v>
      </c>
      <c r="F88" s="23">
        <f t="shared" si="10"/>
        <v>0.14611117211642843</v>
      </c>
      <c r="H88">
        <f t="shared" si="11"/>
        <v>-4.7993383544468582</v>
      </c>
      <c r="I88">
        <f t="shared" si="12"/>
        <v>-1.9233874941796918</v>
      </c>
      <c r="J88">
        <f t="shared" si="13"/>
        <v>18.799878342766718</v>
      </c>
    </row>
    <row r="89" spans="1:10" x14ac:dyDescent="0.25">
      <c r="A89">
        <v>4.4353699999999998</v>
      </c>
      <c r="B89">
        <v>1853.17111</v>
      </c>
      <c r="C89" s="7">
        <f t="shared" si="7"/>
        <v>100.45745000000011</v>
      </c>
      <c r="D89">
        <f t="shared" si="8"/>
        <v>14.755071090047043</v>
      </c>
      <c r="E89">
        <f t="shared" si="9"/>
        <v>7.9620662174293456E-3</v>
      </c>
      <c r="F89" s="23">
        <f t="shared" si="10"/>
        <v>0.14599137857281241</v>
      </c>
      <c r="H89">
        <f t="shared" si="11"/>
        <v>-4.8330667377556829</v>
      </c>
      <c r="I89">
        <f t="shared" si="12"/>
        <v>-1.9242077098885195</v>
      </c>
      <c r="J89">
        <f t="shared" si="13"/>
        <v>18.79905812705789</v>
      </c>
    </row>
    <row r="90" spans="1:10" x14ac:dyDescent="0.25">
      <c r="A90">
        <v>4.4885099999999998</v>
      </c>
      <c r="B90">
        <v>1853.96129</v>
      </c>
      <c r="C90" s="7">
        <f t="shared" si="7"/>
        <v>101.24763000000007</v>
      </c>
      <c r="D90">
        <f t="shared" si="8"/>
        <v>15.673166472643642</v>
      </c>
      <c r="E90">
        <f t="shared" si="9"/>
        <v>8.4538801091384383E-3</v>
      </c>
      <c r="F90" s="23">
        <f t="shared" si="10"/>
        <v>0.14586803511027036</v>
      </c>
      <c r="H90">
        <f t="shared" si="11"/>
        <v>-4.7731297584925763</v>
      </c>
      <c r="I90">
        <f t="shared" si="12"/>
        <v>-1.9250529351175343</v>
      </c>
      <c r="J90">
        <f t="shared" si="13"/>
        <v>18.798212901828876</v>
      </c>
    </row>
    <row r="91" spans="1:10" x14ac:dyDescent="0.25">
      <c r="A91">
        <v>4.5384500000000001</v>
      </c>
      <c r="B91">
        <v>1854.7867000000001</v>
      </c>
      <c r="C91" s="7">
        <f t="shared" si="7"/>
        <v>102.07304000000022</v>
      </c>
      <c r="D91">
        <f t="shared" si="8"/>
        <v>15.335671936758665</v>
      </c>
      <c r="E91">
        <f t="shared" si="9"/>
        <v>8.2681593181354301E-3</v>
      </c>
      <c r="F91" s="23">
        <f t="shared" si="10"/>
        <v>0.14573935925897219</v>
      </c>
      <c r="H91">
        <f t="shared" si="11"/>
        <v>-4.7953433681011157</v>
      </c>
      <c r="I91">
        <f t="shared" si="12"/>
        <v>-1.925935463216166</v>
      </c>
      <c r="J91">
        <f t="shared" si="13"/>
        <v>18.797330373730244</v>
      </c>
    </row>
    <row r="92" spans="1:10" x14ac:dyDescent="0.25">
      <c r="A92">
        <v>4.5897100000000002</v>
      </c>
      <c r="B92">
        <v>1855.5132599999999</v>
      </c>
      <c r="C92" s="7">
        <f t="shared" si="7"/>
        <v>102.79960000000005</v>
      </c>
      <c r="D92">
        <f t="shared" si="8"/>
        <v>13.703793303655756</v>
      </c>
      <c r="E92">
        <f t="shared" si="9"/>
        <v>7.3854461722659727E-3</v>
      </c>
      <c r="F92" s="23">
        <f t="shared" si="10"/>
        <v>0.14562623430712635</v>
      </c>
      <c r="H92">
        <f t="shared" si="11"/>
        <v>-4.9082439488094183</v>
      </c>
      <c r="I92">
        <f t="shared" si="12"/>
        <v>-1.9267119787693279</v>
      </c>
      <c r="J92">
        <f t="shared" si="13"/>
        <v>18.796553858177084</v>
      </c>
    </row>
    <row r="93" spans="1:10" x14ac:dyDescent="0.25">
      <c r="A93">
        <v>4.6417900000000003</v>
      </c>
      <c r="B93">
        <v>1856.2028499999999</v>
      </c>
      <c r="C93" s="7">
        <f t="shared" si="7"/>
        <v>103.48919000000001</v>
      </c>
      <c r="D93">
        <f t="shared" si="8"/>
        <v>12.917255395335474</v>
      </c>
      <c r="E93">
        <f t="shared" si="9"/>
        <v>6.9589675478277995E-3</v>
      </c>
      <c r="F93" s="23">
        <f t="shared" si="10"/>
        <v>0.14551898735209196</v>
      </c>
      <c r="H93">
        <f t="shared" si="11"/>
        <v>-4.9677241564687371</v>
      </c>
      <c r="I93">
        <f t="shared" si="12"/>
        <v>-1.9274487036193804</v>
      </c>
      <c r="J93">
        <f t="shared" si="13"/>
        <v>18.795817133327031</v>
      </c>
    </row>
    <row r="94" spans="1:10" x14ac:dyDescent="0.25">
      <c r="A94">
        <v>4.6930399999999999</v>
      </c>
      <c r="B94">
        <v>1856.848</v>
      </c>
      <c r="C94" s="7">
        <f t="shared" si="7"/>
        <v>104.13434000000007</v>
      </c>
      <c r="D94">
        <f t="shared" si="8"/>
        <v>12.509739957126714</v>
      </c>
      <c r="E94">
        <f t="shared" si="9"/>
        <v>6.7370834646275374E-3</v>
      </c>
      <c r="F94" s="23">
        <f t="shared" si="10"/>
        <v>0.14541875906332402</v>
      </c>
      <c r="H94">
        <f t="shared" si="11"/>
        <v>-5.0001281680900744</v>
      </c>
      <c r="I94">
        <f t="shared" si="12"/>
        <v>-1.9281377052629822</v>
      </c>
      <c r="J94">
        <f t="shared" si="13"/>
        <v>18.79512813168343</v>
      </c>
    </row>
    <row r="95" spans="1:10" x14ac:dyDescent="0.25">
      <c r="A95">
        <v>4.7490800000000002</v>
      </c>
      <c r="B95">
        <v>1857.54502</v>
      </c>
      <c r="C95" s="7">
        <f t="shared" si="7"/>
        <v>104.83136000000013</v>
      </c>
      <c r="D95">
        <f t="shared" si="8"/>
        <v>12.995531142352782</v>
      </c>
      <c r="E95">
        <f t="shared" si="9"/>
        <v>6.996078696575969E-3</v>
      </c>
      <c r="F95" s="23">
        <f t="shared" si="10"/>
        <v>0.14531058876141084</v>
      </c>
      <c r="H95">
        <f t="shared" si="11"/>
        <v>-4.9624054730931695</v>
      </c>
      <c r="I95">
        <f t="shared" si="12"/>
        <v>-1.9288818358966038</v>
      </c>
      <c r="J95">
        <f t="shared" si="13"/>
        <v>18.794384001049806</v>
      </c>
    </row>
    <row r="96" spans="1:10" x14ac:dyDescent="0.25">
      <c r="A96">
        <v>4.8004499999999997</v>
      </c>
      <c r="B96">
        <v>1858.2438500000001</v>
      </c>
      <c r="C96" s="7">
        <f t="shared" si="7"/>
        <v>105.53019000000018</v>
      </c>
      <c r="D96">
        <f t="shared" si="8"/>
        <v>14.140291695603782</v>
      </c>
      <c r="E96">
        <f t="shared" si="9"/>
        <v>7.6094919919168745E-3</v>
      </c>
      <c r="F96" s="23">
        <f t="shared" si="10"/>
        <v>0.14520225868892728</v>
      </c>
      <c r="H96">
        <f t="shared" si="11"/>
        <v>-4.8783588646696474</v>
      </c>
      <c r="I96">
        <f t="shared" si="12"/>
        <v>-1.9296276210035646</v>
      </c>
      <c r="J96">
        <f t="shared" si="13"/>
        <v>18.793638215942845</v>
      </c>
    </row>
    <row r="97" spans="1:10" x14ac:dyDescent="0.25">
      <c r="A97">
        <v>4.8498700000000001</v>
      </c>
      <c r="B97">
        <v>1858.9702199999999</v>
      </c>
      <c r="C97" s="7">
        <f t="shared" si="7"/>
        <v>106.25656000000004</v>
      </c>
      <c r="D97">
        <f t="shared" si="8"/>
        <v>13.64499036608823</v>
      </c>
      <c r="E97">
        <f t="shared" si="9"/>
        <v>7.3400801256989631E-3</v>
      </c>
      <c r="F97" s="23">
        <f t="shared" si="10"/>
        <v>0.14508978781553925</v>
      </c>
      <c r="H97">
        <f t="shared" si="11"/>
        <v>-4.9144055201075343</v>
      </c>
      <c r="I97">
        <f t="shared" si="12"/>
        <v>-1.9304025018890041</v>
      </c>
      <c r="J97">
        <f t="shared" si="13"/>
        <v>18.792863335057408</v>
      </c>
    </row>
    <row r="98" spans="1:10" x14ac:dyDescent="0.25">
      <c r="A98">
        <v>4.9042500000000002</v>
      </c>
      <c r="B98">
        <v>1859.6602</v>
      </c>
      <c r="C98" s="7">
        <f t="shared" si="7"/>
        <v>106.94654000000014</v>
      </c>
      <c r="D98">
        <f t="shared" si="8"/>
        <v>12.874364098837834</v>
      </c>
      <c r="E98">
        <f t="shared" si="9"/>
        <v>6.9229658723877806E-3</v>
      </c>
      <c r="F98" s="23">
        <f t="shared" si="10"/>
        <v>0.14498307253678822</v>
      </c>
      <c r="H98">
        <f t="shared" si="11"/>
        <v>-4.97291100689716</v>
      </c>
      <c r="I98">
        <f t="shared" si="12"/>
        <v>-1.9311382845019367</v>
      </c>
      <c r="J98">
        <f t="shared" si="13"/>
        <v>18.792127552444473</v>
      </c>
    </row>
    <row r="99" spans="1:10" x14ac:dyDescent="0.25">
      <c r="A99">
        <v>4.9599500000000001</v>
      </c>
      <c r="B99">
        <v>1860.38743</v>
      </c>
      <c r="C99" s="7">
        <f t="shared" si="7"/>
        <v>107.6737700000001</v>
      </c>
      <c r="D99">
        <f t="shared" si="8"/>
        <v>379.19359739001885</v>
      </c>
      <c r="E99">
        <f t="shared" si="9"/>
        <v>0.20382506959317548</v>
      </c>
      <c r="F99" s="23">
        <f t="shared" si="10"/>
        <v>0.14487072340700333</v>
      </c>
      <c r="H99">
        <f t="shared" si="11"/>
        <v>-1.5904931549973054</v>
      </c>
      <c r="I99">
        <f t="shared" si="12"/>
        <v>-1.9319134969503056</v>
      </c>
      <c r="J99">
        <f t="shared" si="13"/>
        <v>18.791352339996106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399E-6B0E-4B88-9338-BCE8EF6EB4C9}">
  <dimension ref="A1:J99"/>
  <sheetViews>
    <sheetView workbookViewId="0">
      <pane ySplit="1" topLeftCell="A2" activePane="bottomLeft" state="frozen"/>
      <selection pane="bottomLeft" activeCell="B17" sqref="B17"/>
    </sheetView>
  </sheetViews>
  <sheetFormatPr defaultRowHeight="15" x14ac:dyDescent="0.25"/>
  <cols>
    <col min="2" max="2" width="19" customWidth="1"/>
    <col min="3" max="3" width="20.85546875" style="7" bestFit="1" customWidth="1"/>
    <col min="5" max="5" width="17" customWidth="1"/>
    <col min="6" max="6" width="18.7109375" style="23" bestFit="1" customWidth="1"/>
    <col min="8" max="8" width="15.5703125" customWidth="1"/>
    <col min="9" max="9" width="18.42578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2934.3416999999999</v>
      </c>
      <c r="C2" s="7">
        <f>B2-$B$2</f>
        <v>0</v>
      </c>
    </row>
    <row r="3" spans="1:10" x14ac:dyDescent="0.25">
      <c r="A3">
        <v>5.3710000000000001E-2</v>
      </c>
      <c r="B3">
        <v>2937.89797</v>
      </c>
      <c r="C3" s="7">
        <f t="shared" ref="C3:C66" si="0">B3-$B$2</f>
        <v>3.5562700000000405</v>
      </c>
      <c r="D3">
        <f>(B4-B2)/(A4-A2)</f>
        <v>69.400116708813655</v>
      </c>
      <c r="E3">
        <f>(1/B3)*D3</f>
        <v>2.3622371306793084E-2</v>
      </c>
      <c r="F3" s="23">
        <f>((0.032)/((0.0000008*B3*0.000000001)+(0.0000000245*0.000000001*B3^2)))*10^-9</f>
        <v>0.14966152536221969</v>
      </c>
      <c r="H3">
        <f>LN(E3)</f>
        <v>-3.7455610792303409</v>
      </c>
      <c r="I3">
        <f>LN((0.032)/((0.0000008*B3)+(0.0000000245*B3^2)))</f>
        <v>-1.8993790321981165</v>
      </c>
      <c r="J3">
        <f>LN(F3*10^9)</f>
        <v>18.823886804748295</v>
      </c>
    </row>
    <row r="4" spans="1:10" x14ac:dyDescent="0.25">
      <c r="A4">
        <v>0.10281999999999999</v>
      </c>
      <c r="B4">
        <v>2941.4774200000002</v>
      </c>
      <c r="C4" s="7">
        <f t="shared" si="0"/>
        <v>7.1357200000002194</v>
      </c>
      <c r="D4">
        <f t="shared" ref="D4:D67" si="1">(B5-B3)/(A5-A3)</f>
        <v>66.986201535324383</v>
      </c>
      <c r="E4">
        <f t="shared" ref="E4:E67" si="2">(1/B4)*D4</f>
        <v>2.2772978327103521E-2</v>
      </c>
      <c r="F4" s="23">
        <f t="shared" ref="F4:F67" si="3">((0.032)/((0.0000008*B4*0.000000001)+(0.0000000245*0.000000001*B4^2)))*10^-9</f>
        <v>0.14929950129262756</v>
      </c>
      <c r="H4">
        <f t="shared" ref="H4:H67" si="4">LN(E4)</f>
        <v>-3.7821806069724886</v>
      </c>
      <c r="I4">
        <f t="shared" ref="I4:I67" si="5">LN((0.032)/((0.0000008*B4)+(0.0000000245*B4^2)))</f>
        <v>-1.9018009147464723</v>
      </c>
      <c r="J4">
        <f t="shared" ref="J4:J67" si="6">LN(F4*10^9)</f>
        <v>18.82146492219994</v>
      </c>
    </row>
    <row r="5" spans="1:10" x14ac:dyDescent="0.25">
      <c r="A5">
        <v>0.15662000000000001</v>
      </c>
      <c r="B5">
        <v>2944.7915200000002</v>
      </c>
      <c r="C5" s="7">
        <f t="shared" si="0"/>
        <v>10.449820000000273</v>
      </c>
      <c r="D5">
        <f t="shared" si="1"/>
        <v>65.919495635305282</v>
      </c>
      <c r="E5">
        <f t="shared" si="2"/>
        <v>2.2385114595584437E-2</v>
      </c>
      <c r="F5" s="23">
        <f t="shared" si="3"/>
        <v>0.14896548446870103</v>
      </c>
      <c r="H5">
        <f t="shared" si="4"/>
        <v>-3.7993590679999021</v>
      </c>
      <c r="I5">
        <f t="shared" si="5"/>
        <v>-1.9040406477322547</v>
      </c>
      <c r="J5">
        <f t="shared" si="6"/>
        <v>18.819225189214155</v>
      </c>
    </row>
    <row r="6" spans="1:10" x14ac:dyDescent="0.25">
      <c r="A6">
        <v>0.20591999999999999</v>
      </c>
      <c r="B6">
        <v>2948.2737200000001</v>
      </c>
      <c r="C6" s="7">
        <f t="shared" si="0"/>
        <v>13.932020000000193</v>
      </c>
      <c r="D6">
        <f t="shared" si="1"/>
        <v>67.197235300007819</v>
      </c>
      <c r="E6">
        <f t="shared" si="2"/>
        <v>2.2792061281205537E-2</v>
      </c>
      <c r="F6" s="23">
        <f t="shared" si="3"/>
        <v>0.14861573162325706</v>
      </c>
      <c r="H6">
        <f t="shared" si="4"/>
        <v>-3.781342993074563</v>
      </c>
      <c r="I6">
        <f t="shared" si="5"/>
        <v>-1.9063912867348363</v>
      </c>
      <c r="J6">
        <f t="shared" si="6"/>
        <v>18.816874550211576</v>
      </c>
    </row>
    <row r="7" spans="1:10" x14ac:dyDescent="0.25">
      <c r="A7">
        <v>0.25645000000000001</v>
      </c>
      <c r="B7">
        <v>2951.49982</v>
      </c>
      <c r="C7" s="7">
        <f t="shared" si="0"/>
        <v>17.158120000000054</v>
      </c>
      <c r="D7">
        <f t="shared" si="1"/>
        <v>59.826584591709654</v>
      </c>
      <c r="E7">
        <f t="shared" si="2"/>
        <v>2.0269892678397537E-2</v>
      </c>
      <c r="F7" s="23">
        <f t="shared" si="3"/>
        <v>0.14829279957081151</v>
      </c>
      <c r="H7">
        <f t="shared" si="4"/>
        <v>-3.8986186131352278</v>
      </c>
      <c r="I7">
        <f t="shared" si="5"/>
        <v>-1.9085665841470558</v>
      </c>
      <c r="J7">
        <f t="shared" si="6"/>
        <v>18.814699252799354</v>
      </c>
    </row>
    <row r="8" spans="1:10" x14ac:dyDescent="0.25">
      <c r="A8">
        <v>0.30989</v>
      </c>
      <c r="B8">
        <v>2954.4938900000002</v>
      </c>
      <c r="C8" s="7">
        <f t="shared" si="0"/>
        <v>20.152190000000246</v>
      </c>
      <c r="D8">
        <f t="shared" si="1"/>
        <v>51.935579093593695</v>
      </c>
      <c r="E8">
        <f t="shared" si="2"/>
        <v>1.7578502791756895E-2</v>
      </c>
      <c r="F8" s="23">
        <f t="shared" si="3"/>
        <v>0.1479940344985495</v>
      </c>
      <c r="H8">
        <f t="shared" si="4"/>
        <v>-4.0410785557809605</v>
      </c>
      <c r="I8">
        <f t="shared" si="5"/>
        <v>-1.9105833134726218</v>
      </c>
      <c r="J8">
        <f t="shared" si="6"/>
        <v>18.812682523473789</v>
      </c>
    </row>
    <row r="9" spans="1:10" x14ac:dyDescent="0.25">
      <c r="A9">
        <v>0.37163000000000002</v>
      </c>
      <c r="B9">
        <v>2957.4817600000001</v>
      </c>
      <c r="C9" s="7">
        <f t="shared" si="0"/>
        <v>23.140060000000176</v>
      </c>
      <c r="D9">
        <f t="shared" si="1"/>
        <v>50.926921425501376</v>
      </c>
      <c r="E9">
        <f t="shared" si="2"/>
        <v>1.7219690790418053E-2</v>
      </c>
      <c r="F9" s="23">
        <f t="shared" si="3"/>
        <v>0.14769678728181951</v>
      </c>
      <c r="H9">
        <f t="shared" si="4"/>
        <v>-4.0617017365654871</v>
      </c>
      <c r="I9">
        <f t="shared" si="5"/>
        <v>-1.9125938413278223</v>
      </c>
      <c r="J9">
        <f t="shared" si="6"/>
        <v>18.810671995618588</v>
      </c>
    </row>
    <row r="10" spans="1:10" x14ac:dyDescent="0.25">
      <c r="A10">
        <v>0.42634</v>
      </c>
      <c r="B10">
        <v>2960.4243299999998</v>
      </c>
      <c r="C10" s="7">
        <f t="shared" si="0"/>
        <v>26.082629999999881</v>
      </c>
      <c r="D10">
        <f t="shared" si="1"/>
        <v>53.300267848893803</v>
      </c>
      <c r="E10">
        <f t="shared" si="2"/>
        <v>1.8004266249525724E-2</v>
      </c>
      <c r="F10" s="23">
        <f t="shared" si="3"/>
        <v>0.14740492114015072</v>
      </c>
      <c r="H10">
        <f t="shared" si="4"/>
        <v>-4.0171465353067806</v>
      </c>
      <c r="I10">
        <f t="shared" si="5"/>
        <v>-1.9145719134873946</v>
      </c>
      <c r="J10">
        <f t="shared" si="6"/>
        <v>18.808693923459018</v>
      </c>
    </row>
    <row r="11" spans="1:10" x14ac:dyDescent="0.25">
      <c r="A11">
        <v>0.47989999999999999</v>
      </c>
      <c r="B11">
        <v>2963.2525799999999</v>
      </c>
      <c r="C11" s="7">
        <f t="shared" si="0"/>
        <v>28.910879999999906</v>
      </c>
      <c r="D11">
        <f t="shared" si="1"/>
        <v>52.742168904123233</v>
      </c>
      <c r="E11">
        <f t="shared" si="2"/>
        <v>1.7798742253730942E-2</v>
      </c>
      <c r="F11" s="23">
        <f t="shared" si="3"/>
        <v>0.14712520873630039</v>
      </c>
      <c r="H11">
        <f t="shared" si="4"/>
        <v>-4.0286274840833824</v>
      </c>
      <c r="I11">
        <f t="shared" si="5"/>
        <v>-1.9164712946343059</v>
      </c>
      <c r="J11">
        <f t="shared" si="6"/>
        <v>18.806794542312105</v>
      </c>
    </row>
    <row r="12" spans="1:10" x14ac:dyDescent="0.25">
      <c r="A12">
        <v>0.53137000000000001</v>
      </c>
      <c r="B12">
        <v>2965.9638399999999</v>
      </c>
      <c r="C12" s="7">
        <f t="shared" si="0"/>
        <v>31.622139999999945</v>
      </c>
      <c r="D12">
        <f t="shared" si="1"/>
        <v>53.152283300106411</v>
      </c>
      <c r="E12">
        <f t="shared" si="2"/>
        <v>1.7920745554371429E-2</v>
      </c>
      <c r="F12" s="23">
        <f t="shared" si="3"/>
        <v>0.1468578133641964</v>
      </c>
      <c r="H12">
        <f t="shared" si="4"/>
        <v>-4.0217962677041799</v>
      </c>
      <c r="I12">
        <f t="shared" si="5"/>
        <v>-1.9182904163232541</v>
      </c>
      <c r="J12">
        <f t="shared" si="6"/>
        <v>18.804975420623158</v>
      </c>
    </row>
    <row r="13" spans="1:10" x14ac:dyDescent="0.25">
      <c r="A13">
        <v>0.58523000000000003</v>
      </c>
      <c r="B13">
        <v>2968.8511100000001</v>
      </c>
      <c r="C13" s="7">
        <f t="shared" si="0"/>
        <v>34.509410000000116</v>
      </c>
      <c r="D13">
        <f t="shared" si="1"/>
        <v>55.061999807156404</v>
      </c>
      <c r="E13">
        <f t="shared" si="2"/>
        <v>1.8546568274067608E-2</v>
      </c>
      <c r="F13" s="23">
        <f t="shared" si="3"/>
        <v>0.14657385989024538</v>
      </c>
      <c r="H13">
        <f t="shared" si="4"/>
        <v>-3.9874705057456183</v>
      </c>
      <c r="I13">
        <f t="shared" si="5"/>
        <v>-1.92022581449917</v>
      </c>
      <c r="J13">
        <f t="shared" si="6"/>
        <v>18.803040022447242</v>
      </c>
    </row>
    <row r="14" spans="1:10" x14ac:dyDescent="0.25">
      <c r="A14">
        <v>0.63507999999999998</v>
      </c>
      <c r="B14">
        <v>2971.6743200000001</v>
      </c>
      <c r="C14" s="7">
        <f t="shared" si="0"/>
        <v>37.332620000000134</v>
      </c>
      <c r="D14">
        <f t="shared" si="1"/>
        <v>55.926386520909368</v>
      </c>
      <c r="E14">
        <f t="shared" si="2"/>
        <v>1.8819823607355925E-2</v>
      </c>
      <c r="F14" s="23">
        <f t="shared" si="3"/>
        <v>0.14629700210921884</v>
      </c>
      <c r="H14">
        <f t="shared" si="4"/>
        <v>-3.972844517485409</v>
      </c>
      <c r="I14">
        <f t="shared" si="5"/>
        <v>-1.9221164625589089</v>
      </c>
      <c r="J14">
        <f t="shared" si="6"/>
        <v>18.801149374387503</v>
      </c>
    </row>
    <row r="15" spans="1:10" x14ac:dyDescent="0.25">
      <c r="A15">
        <v>0.68493999999999999</v>
      </c>
      <c r="B15">
        <v>2974.4275299999999</v>
      </c>
      <c r="C15" s="7">
        <f t="shared" si="0"/>
        <v>40.085829999999987</v>
      </c>
      <c r="D15">
        <f t="shared" si="1"/>
        <v>55.071973162549192</v>
      </c>
      <c r="E15">
        <f t="shared" si="2"/>
        <v>1.851515043049282E-2</v>
      </c>
      <c r="F15" s="23">
        <f t="shared" si="3"/>
        <v>0.14602776367512249</v>
      </c>
      <c r="H15">
        <f t="shared" si="4"/>
        <v>-3.9891659398592445</v>
      </c>
      <c r="I15">
        <f t="shared" si="5"/>
        <v>-1.9239585131939587</v>
      </c>
      <c r="J15">
        <f t="shared" si="6"/>
        <v>18.799307323752451</v>
      </c>
    </row>
    <row r="16" spans="1:10" x14ac:dyDescent="0.25">
      <c r="A16">
        <v>0.73345000000000005</v>
      </c>
      <c r="B16">
        <v>2977.09175</v>
      </c>
      <c r="C16" s="7">
        <f t="shared" si="0"/>
        <v>42.750050000000101</v>
      </c>
      <c r="D16">
        <f t="shared" si="1"/>
        <v>54.815445297904837</v>
      </c>
      <c r="E16">
        <f t="shared" si="2"/>
        <v>1.8412413825642033E-2</v>
      </c>
      <c r="F16" s="23">
        <f t="shared" si="3"/>
        <v>0.14576793461799042</v>
      </c>
      <c r="H16">
        <f t="shared" si="4"/>
        <v>-3.9947301774138704</v>
      </c>
      <c r="I16">
        <f t="shared" si="5"/>
        <v>-1.9257394107693835</v>
      </c>
      <c r="J16">
        <f t="shared" si="6"/>
        <v>18.797526426177029</v>
      </c>
    </row>
    <row r="17" spans="1:10" x14ac:dyDescent="0.25">
      <c r="A17">
        <v>0.78127999999999997</v>
      </c>
      <c r="B17">
        <v>2979.7084500000001</v>
      </c>
      <c r="C17" s="7">
        <f t="shared" si="0"/>
        <v>45.366750000000138</v>
      </c>
      <c r="D17">
        <f t="shared" si="1"/>
        <v>52.964539007093933</v>
      </c>
      <c r="E17">
        <f t="shared" si="2"/>
        <v>1.7775074271811367E-2</v>
      </c>
      <c r="F17" s="23">
        <f t="shared" si="3"/>
        <v>0.14551341441999655</v>
      </c>
      <c r="H17">
        <f t="shared" si="4"/>
        <v>-4.0299581248592915</v>
      </c>
      <c r="I17">
        <f t="shared" si="5"/>
        <v>-1.927487001293881</v>
      </c>
      <c r="J17">
        <f t="shared" si="6"/>
        <v>18.795778835652531</v>
      </c>
    </row>
    <row r="18" spans="1:10" x14ac:dyDescent="0.25">
      <c r="A18">
        <v>0.83214999999999995</v>
      </c>
      <c r="B18">
        <v>2982.3193500000002</v>
      </c>
      <c r="C18" s="7">
        <f t="shared" si="0"/>
        <v>47.977650000000267</v>
      </c>
      <c r="D18">
        <f t="shared" si="1"/>
        <v>49.903628447021738</v>
      </c>
      <c r="E18">
        <f t="shared" si="2"/>
        <v>1.6733160533938706E-2</v>
      </c>
      <c r="F18" s="23">
        <f t="shared" si="3"/>
        <v>0.1452601222011842</v>
      </c>
      <c r="H18">
        <f t="shared" si="4"/>
        <v>-4.0903628676629333</v>
      </c>
      <c r="I18">
        <f t="shared" si="5"/>
        <v>-1.9292291975461444</v>
      </c>
      <c r="J18">
        <f t="shared" si="6"/>
        <v>18.794036639400268</v>
      </c>
    </row>
    <row r="19" spans="1:10" x14ac:dyDescent="0.25">
      <c r="A19">
        <v>0.88463000000000003</v>
      </c>
      <c r="B19">
        <v>2984.8659899999998</v>
      </c>
      <c r="C19" s="7">
        <f t="shared" si="0"/>
        <v>50.524289999999837</v>
      </c>
      <c r="D19">
        <f t="shared" si="1"/>
        <v>49.231582036980704</v>
      </c>
      <c r="E19">
        <f t="shared" si="2"/>
        <v>1.6493732784626857E-2</v>
      </c>
      <c r="F19" s="23">
        <f t="shared" si="3"/>
        <v>0.14501370066738403</v>
      </c>
      <c r="H19">
        <f t="shared" si="4"/>
        <v>-4.1047748014644929</v>
      </c>
      <c r="I19">
        <f t="shared" si="5"/>
        <v>-1.9309270536639429</v>
      </c>
      <c r="J19">
        <f t="shared" si="6"/>
        <v>18.792338783282467</v>
      </c>
    </row>
    <row r="20" spans="1:10" x14ac:dyDescent="0.25">
      <c r="A20">
        <v>0.93435999999999997</v>
      </c>
      <c r="B20">
        <v>2987.35131</v>
      </c>
      <c r="C20" s="7">
        <f t="shared" si="0"/>
        <v>53.009610000000066</v>
      </c>
      <c r="D20">
        <f t="shared" si="1"/>
        <v>48.526305418719552</v>
      </c>
      <c r="E20">
        <f t="shared" si="2"/>
        <v>1.6243923256123349E-2</v>
      </c>
      <c r="F20" s="23">
        <f t="shared" si="3"/>
        <v>0.14477381675883866</v>
      </c>
      <c r="H20">
        <f t="shared" si="4"/>
        <v>-4.1200363936137574</v>
      </c>
      <c r="I20">
        <f t="shared" si="5"/>
        <v>-1.9325826388697425</v>
      </c>
      <c r="J20">
        <f t="shared" si="6"/>
        <v>18.790683198076668</v>
      </c>
    </row>
    <row r="21" spans="1:10" x14ac:dyDescent="0.25">
      <c r="A21">
        <v>0.98612999999999995</v>
      </c>
      <c r="B21">
        <v>2989.7914099999998</v>
      </c>
      <c r="C21" s="7">
        <f t="shared" si="0"/>
        <v>55.449709999999868</v>
      </c>
      <c r="D21">
        <f t="shared" si="1"/>
        <v>47.309117647059537</v>
      </c>
      <c r="E21">
        <f t="shared" si="2"/>
        <v>1.5823551264755136E-2</v>
      </c>
      <c r="F21" s="23">
        <f t="shared" si="3"/>
        <v>0.14453887612121849</v>
      </c>
      <c r="H21">
        <f t="shared" si="4"/>
        <v>-4.1462558623934624</v>
      </c>
      <c r="I21">
        <f t="shared" si="5"/>
        <v>-1.9342067687129594</v>
      </c>
      <c r="J21">
        <f t="shared" si="6"/>
        <v>18.789059068233453</v>
      </c>
    </row>
    <row r="22" spans="1:10" x14ac:dyDescent="0.25">
      <c r="A22">
        <v>1.0363599999999999</v>
      </c>
      <c r="B22">
        <v>2992.1768400000001</v>
      </c>
      <c r="C22" s="7">
        <f t="shared" si="0"/>
        <v>57.835140000000138</v>
      </c>
      <c r="D22">
        <f t="shared" si="1"/>
        <v>48.048541729743825</v>
      </c>
      <c r="E22">
        <f t="shared" si="2"/>
        <v>1.6058055489041156E-2</v>
      </c>
      <c r="F22" s="23">
        <f t="shared" si="3"/>
        <v>0.14430975167702995</v>
      </c>
      <c r="H22">
        <f t="shared" si="4"/>
        <v>-4.1315446556868709</v>
      </c>
      <c r="I22">
        <f t="shared" si="5"/>
        <v>-1.9357932362962857</v>
      </c>
      <c r="J22">
        <f t="shared" si="6"/>
        <v>18.787472600650126</v>
      </c>
    </row>
    <row r="23" spans="1:10" x14ac:dyDescent="0.25">
      <c r="A23">
        <v>1.0852200000000001</v>
      </c>
      <c r="B23">
        <v>2994.5525400000001</v>
      </c>
      <c r="C23" s="7">
        <f t="shared" si="0"/>
        <v>60.210840000000189</v>
      </c>
      <c r="D23">
        <f t="shared" si="1"/>
        <v>49.221567411083647</v>
      </c>
      <c r="E23">
        <f t="shared" si="2"/>
        <v>1.6437035835438589E-2</v>
      </c>
      <c r="F23" s="23">
        <f t="shared" si="3"/>
        <v>0.14408210288058709</v>
      </c>
      <c r="H23">
        <f t="shared" si="4"/>
        <v>-4.1082182075910803</v>
      </c>
      <c r="I23">
        <f t="shared" si="5"/>
        <v>-1.937371982991996</v>
      </c>
      <c r="J23">
        <f t="shared" si="6"/>
        <v>18.785893853954416</v>
      </c>
    </row>
    <row r="24" spans="1:10" x14ac:dyDescent="0.25">
      <c r="A24">
        <v>1.1330800000000001</v>
      </c>
      <c r="B24">
        <v>2996.9375500000001</v>
      </c>
      <c r="C24" s="7">
        <f t="shared" si="0"/>
        <v>62.595850000000155</v>
      </c>
      <c r="D24">
        <f t="shared" si="1"/>
        <v>49.690234986942663</v>
      </c>
      <c r="E24">
        <f t="shared" si="2"/>
        <v>1.6580337146812639E-2</v>
      </c>
      <c r="F24" s="23">
        <f t="shared" si="3"/>
        <v>0.14385410338475405</v>
      </c>
      <c r="H24">
        <f t="shared" si="4"/>
        <v>-4.0995377949333225</v>
      </c>
      <c r="I24">
        <f t="shared" si="5"/>
        <v>-1.9389556639499625</v>
      </c>
      <c r="J24">
        <f t="shared" si="6"/>
        <v>18.784310172996449</v>
      </c>
    </row>
    <row r="25" spans="1:10" x14ac:dyDescent="0.25">
      <c r="A25">
        <v>1.1809700000000001</v>
      </c>
      <c r="B25">
        <v>2999.3103799999999</v>
      </c>
      <c r="C25" s="7">
        <f t="shared" si="0"/>
        <v>64.968679999999949</v>
      </c>
      <c r="D25">
        <f t="shared" si="1"/>
        <v>48.761000415109145</v>
      </c>
      <c r="E25">
        <f t="shared" si="2"/>
        <v>1.6257403948673411E-2</v>
      </c>
      <c r="F25" s="23">
        <f t="shared" si="3"/>
        <v>0.14362780489274107</v>
      </c>
      <c r="H25">
        <f t="shared" si="4"/>
        <v>-4.1192068463624611</v>
      </c>
      <c r="I25">
        <f t="shared" si="5"/>
        <v>-1.9405300137246</v>
      </c>
      <c r="J25">
        <f t="shared" si="6"/>
        <v>18.78273582322181</v>
      </c>
    </row>
    <row r="26" spans="1:10" x14ac:dyDescent="0.25">
      <c r="A26">
        <v>1.2294400000000001</v>
      </c>
      <c r="B26">
        <v>3001.63616</v>
      </c>
      <c r="C26" s="7">
        <f t="shared" si="0"/>
        <v>67.294460000000072</v>
      </c>
      <c r="D26">
        <f t="shared" si="1"/>
        <v>47.226699477085781</v>
      </c>
      <c r="E26">
        <f t="shared" si="2"/>
        <v>1.5733652234881719E-2</v>
      </c>
      <c r="F26" s="23">
        <f t="shared" si="3"/>
        <v>0.14340651141291222</v>
      </c>
      <c r="H26">
        <f t="shared" si="4"/>
        <v>-4.1519534060979426</v>
      </c>
      <c r="I26">
        <f t="shared" si="5"/>
        <v>-1.9420719445050152</v>
      </c>
      <c r="J26">
        <f t="shared" si="6"/>
        <v>18.781193892441397</v>
      </c>
    </row>
    <row r="27" spans="1:10" x14ac:dyDescent="0.25">
      <c r="A27">
        <v>1.2785</v>
      </c>
      <c r="B27">
        <v>3003.9164000000001</v>
      </c>
      <c r="C27" s="7">
        <f t="shared" si="0"/>
        <v>69.574700000000121</v>
      </c>
      <c r="D27">
        <f t="shared" si="1"/>
        <v>45.937120905783217</v>
      </c>
      <c r="E27">
        <f t="shared" si="2"/>
        <v>1.5292409903878555E-2</v>
      </c>
      <c r="F27" s="23">
        <f t="shared" si="3"/>
        <v>0.14319004712004507</v>
      </c>
      <c r="H27">
        <f t="shared" si="4"/>
        <v>-4.1803986583882997</v>
      </c>
      <c r="I27">
        <f t="shared" si="5"/>
        <v>-1.9435825302227023</v>
      </c>
      <c r="J27">
        <f t="shared" si="6"/>
        <v>18.779683306723708</v>
      </c>
    </row>
    <row r="28" spans="1:10" x14ac:dyDescent="0.25">
      <c r="A28">
        <v>1.32836</v>
      </c>
      <c r="B28">
        <v>3006.1802600000001</v>
      </c>
      <c r="C28" s="7">
        <f t="shared" si="0"/>
        <v>71.838560000000143</v>
      </c>
      <c r="D28">
        <f t="shared" si="1"/>
        <v>45.214676113358252</v>
      </c>
      <c r="E28">
        <f t="shared" si="2"/>
        <v>1.5040573818869481E-2</v>
      </c>
      <c r="F28" s="23">
        <f t="shared" si="3"/>
        <v>0.14297562227422622</v>
      </c>
      <c r="H28">
        <f t="shared" si="4"/>
        <v>-4.1970038083378807</v>
      </c>
      <c r="I28">
        <f t="shared" si="5"/>
        <v>-1.9450811368613163</v>
      </c>
      <c r="J28">
        <f t="shared" si="6"/>
        <v>18.778184700085095</v>
      </c>
    </row>
    <row r="29" spans="1:10" x14ac:dyDescent="0.25">
      <c r="A29">
        <v>1.3773</v>
      </c>
      <c r="B29">
        <v>3008.3836099999999</v>
      </c>
      <c r="C29" s="7">
        <f t="shared" si="0"/>
        <v>74.041909999999916</v>
      </c>
      <c r="D29">
        <f t="shared" si="1"/>
        <v>45.030290626280092</v>
      </c>
      <c r="E29">
        <f t="shared" si="2"/>
        <v>1.4968267503052942E-2</v>
      </c>
      <c r="F29" s="23">
        <f t="shared" si="3"/>
        <v>0.14276739090136825</v>
      </c>
      <c r="H29">
        <f t="shared" si="4"/>
        <v>-4.2018228185069679</v>
      </c>
      <c r="I29">
        <f t="shared" si="5"/>
        <v>-1.9465386101860687</v>
      </c>
      <c r="J29">
        <f t="shared" si="6"/>
        <v>18.776727226760343</v>
      </c>
    </row>
    <row r="30" spans="1:10" x14ac:dyDescent="0.25">
      <c r="A30">
        <v>1.42608</v>
      </c>
      <c r="B30">
        <v>3010.5806200000002</v>
      </c>
      <c r="C30" s="7">
        <f t="shared" si="0"/>
        <v>76.238920000000235</v>
      </c>
      <c r="D30">
        <f t="shared" si="1"/>
        <v>43.597675816470279</v>
      </c>
      <c r="E30">
        <f t="shared" si="2"/>
        <v>1.4481484244879739E-2</v>
      </c>
      <c r="F30" s="23">
        <f t="shared" si="3"/>
        <v>0.14256021132148208</v>
      </c>
      <c r="H30">
        <f t="shared" si="4"/>
        <v>-4.2348843941782208</v>
      </c>
      <c r="I30">
        <f t="shared" si="5"/>
        <v>-1.9479908329271081</v>
      </c>
      <c r="J30">
        <f t="shared" si="6"/>
        <v>18.775275004019303</v>
      </c>
    </row>
    <row r="31" spans="1:10" x14ac:dyDescent="0.25">
      <c r="A31">
        <v>1.47712</v>
      </c>
      <c r="B31">
        <v>3012.7355299999999</v>
      </c>
      <c r="C31" s="7">
        <f t="shared" si="0"/>
        <v>78.39382999999998</v>
      </c>
      <c r="D31">
        <f t="shared" si="1"/>
        <v>40.159738439978725</v>
      </c>
      <c r="E31">
        <f t="shared" si="2"/>
        <v>1.3329991311908724E-2</v>
      </c>
      <c r="F31" s="23">
        <f t="shared" si="3"/>
        <v>0.14235743959457398</v>
      </c>
      <c r="H31">
        <f t="shared" si="4"/>
        <v>-4.3177387965615202</v>
      </c>
      <c r="I31">
        <f t="shared" si="5"/>
        <v>-1.9494142039291538</v>
      </c>
      <c r="J31">
        <f t="shared" si="6"/>
        <v>18.773851633017259</v>
      </c>
    </row>
    <row r="32" spans="1:10" x14ac:dyDescent="0.25">
      <c r="A32">
        <v>1.5331300000000001</v>
      </c>
      <c r="B32">
        <v>3014.8797199999999</v>
      </c>
      <c r="C32" s="7">
        <f t="shared" si="0"/>
        <v>80.53801999999996</v>
      </c>
      <c r="D32">
        <f t="shared" si="1"/>
        <v>40.4710853670109</v>
      </c>
      <c r="E32">
        <f t="shared" si="2"/>
        <v>1.3423781087694901E-2</v>
      </c>
      <c r="F32" s="23">
        <f t="shared" si="3"/>
        <v>0.14215610569252193</v>
      </c>
      <c r="H32">
        <f t="shared" si="4"/>
        <v>-4.3107274369219226</v>
      </c>
      <c r="I32">
        <f t="shared" si="5"/>
        <v>-1.9508294893452165</v>
      </c>
      <c r="J32">
        <f t="shared" si="6"/>
        <v>18.772436347601193</v>
      </c>
    </row>
    <row r="33" spans="1:10" x14ac:dyDescent="0.25">
      <c r="A33">
        <v>1.58243</v>
      </c>
      <c r="B33">
        <v>3016.9975399999998</v>
      </c>
      <c r="C33" s="7">
        <f t="shared" si="0"/>
        <v>82.655839999999898</v>
      </c>
      <c r="D33">
        <f t="shared" si="1"/>
        <v>41.382745098038313</v>
      </c>
      <c r="E33">
        <f t="shared" si="2"/>
        <v>1.3716532595528174E-2</v>
      </c>
      <c r="F33" s="23">
        <f t="shared" si="3"/>
        <v>0.14195766684612943</v>
      </c>
      <c r="H33">
        <f t="shared" si="4"/>
        <v>-4.2891534148985206</v>
      </c>
      <c r="I33">
        <f t="shared" si="5"/>
        <v>-1.9522263866296217</v>
      </c>
      <c r="J33">
        <f t="shared" si="6"/>
        <v>18.771039450316788</v>
      </c>
    </row>
    <row r="34" spans="1:10" x14ac:dyDescent="0.25">
      <c r="A34">
        <v>1.63513</v>
      </c>
      <c r="B34">
        <v>3019.1007599999998</v>
      </c>
      <c r="C34" s="7">
        <f t="shared" si="0"/>
        <v>84.759059999999863</v>
      </c>
      <c r="D34">
        <f t="shared" si="1"/>
        <v>37.891441071918734</v>
      </c>
      <c r="E34">
        <f t="shared" si="2"/>
        <v>1.2550571870254087E-2</v>
      </c>
      <c r="F34" s="23">
        <f t="shared" si="3"/>
        <v>0.14176100695431218</v>
      </c>
      <c r="H34">
        <f t="shared" si="4"/>
        <v>-4.3779890470915808</v>
      </c>
      <c r="I34">
        <f t="shared" si="5"/>
        <v>-1.9536126889175793</v>
      </c>
      <c r="J34">
        <f t="shared" si="6"/>
        <v>18.769653148028834</v>
      </c>
    </row>
    <row r="35" spans="1:10" x14ac:dyDescent="0.25">
      <c r="A35">
        <v>1.69214</v>
      </c>
      <c r="B35">
        <v>3021.15461</v>
      </c>
      <c r="C35" s="7">
        <f t="shared" si="0"/>
        <v>86.812910000000102</v>
      </c>
      <c r="D35">
        <f t="shared" si="1"/>
        <v>36.447960992909394</v>
      </c>
      <c r="E35">
        <f t="shared" si="2"/>
        <v>1.206424883793332E-2</v>
      </c>
      <c r="F35" s="23">
        <f t="shared" si="3"/>
        <v>0.14156935748914412</v>
      </c>
      <c r="H35">
        <f t="shared" si="4"/>
        <v>-4.4175088414427446</v>
      </c>
      <c r="I35">
        <f t="shared" si="5"/>
        <v>-1.9549655230536143</v>
      </c>
      <c r="J35">
        <f t="shared" si="6"/>
        <v>18.768300313892798</v>
      </c>
    </row>
    <row r="36" spans="1:10" x14ac:dyDescent="0.25">
      <c r="A36">
        <v>1.74793</v>
      </c>
      <c r="B36">
        <v>3023.21209</v>
      </c>
      <c r="C36" s="7">
        <f t="shared" si="0"/>
        <v>88.870390000000043</v>
      </c>
      <c r="D36">
        <f t="shared" si="1"/>
        <v>37.944347346149812</v>
      </c>
      <c r="E36">
        <f t="shared" si="2"/>
        <v>1.2551004103106049E-2</v>
      </c>
      <c r="F36" s="23">
        <f t="shared" si="3"/>
        <v>0.141377758713121</v>
      </c>
      <c r="H36">
        <f t="shared" si="4"/>
        <v>-4.3779546083892091</v>
      </c>
      <c r="I36">
        <f t="shared" si="5"/>
        <v>-1.9563198312924104</v>
      </c>
      <c r="J36">
        <f t="shared" si="6"/>
        <v>18.766946005653999</v>
      </c>
    </row>
    <row r="37" spans="1:10" x14ac:dyDescent="0.25">
      <c r="A37">
        <v>1.8008500000000001</v>
      </c>
      <c r="B37">
        <v>3025.27954</v>
      </c>
      <c r="C37" s="7">
        <f t="shared" si="0"/>
        <v>90.937840000000051</v>
      </c>
      <c r="D37">
        <f t="shared" si="1"/>
        <v>39.258556226633097</v>
      </c>
      <c r="E37">
        <f t="shared" si="2"/>
        <v>1.2976835927906714E-2</v>
      </c>
      <c r="F37" s="23">
        <f t="shared" si="3"/>
        <v>0.14118562303158633</v>
      </c>
      <c r="H37">
        <f t="shared" si="4"/>
        <v>-4.3445893626061372</v>
      </c>
      <c r="I37">
        <f t="shared" si="5"/>
        <v>-1.9576797789966074</v>
      </c>
      <c r="J37">
        <f t="shared" si="6"/>
        <v>18.765586057949804</v>
      </c>
    </row>
    <row r="38" spans="1:10" x14ac:dyDescent="0.25">
      <c r="A38">
        <v>1.8522400000000001</v>
      </c>
      <c r="B38">
        <v>3027.3071500000001</v>
      </c>
      <c r="C38" s="7">
        <f t="shared" si="0"/>
        <v>92.965450000000146</v>
      </c>
      <c r="D38">
        <f t="shared" si="1"/>
        <v>37.925869894098639</v>
      </c>
      <c r="E38">
        <f t="shared" si="2"/>
        <v>1.2527922676791694E-2</v>
      </c>
      <c r="F38" s="23">
        <f t="shared" si="3"/>
        <v>0.14099757000534194</v>
      </c>
      <c r="H38">
        <f t="shared" si="4"/>
        <v>-4.3797953117840516</v>
      </c>
      <c r="I38">
        <f t="shared" si="5"/>
        <v>-1.9590126227571429</v>
      </c>
      <c r="J38">
        <f t="shared" si="6"/>
        <v>18.764253214189267</v>
      </c>
    </row>
    <row r="39" spans="1:10" x14ac:dyDescent="0.25">
      <c r="A39">
        <v>1.9066099999999999</v>
      </c>
      <c r="B39">
        <v>3029.2905799999999</v>
      </c>
      <c r="C39" s="7">
        <f t="shared" si="0"/>
        <v>94.948879999999917</v>
      </c>
      <c r="D39">
        <f t="shared" si="1"/>
        <v>36.081503261968983</v>
      </c>
      <c r="E39">
        <f t="shared" si="2"/>
        <v>1.1910875602422063E-2</v>
      </c>
      <c r="F39" s="23">
        <f t="shared" si="3"/>
        <v>0.14081397779949001</v>
      </c>
      <c r="H39">
        <f t="shared" si="4"/>
        <v>-4.4303033800618419</v>
      </c>
      <c r="I39">
        <f t="shared" si="5"/>
        <v>-1.9603155660414413</v>
      </c>
      <c r="J39">
        <f t="shared" si="6"/>
        <v>18.76295027090497</v>
      </c>
    </row>
    <row r="40" spans="1:10" x14ac:dyDescent="0.25">
      <c r="A40">
        <v>1.9610700000000001</v>
      </c>
      <c r="B40">
        <v>3031.2339000000002</v>
      </c>
      <c r="C40" s="7">
        <f t="shared" si="0"/>
        <v>96.89220000000023</v>
      </c>
      <c r="D40">
        <f t="shared" si="1"/>
        <v>36.887477313974884</v>
      </c>
      <c r="E40">
        <f t="shared" si="2"/>
        <v>1.2169129315284737E-2</v>
      </c>
      <c r="F40" s="23">
        <f t="shared" si="3"/>
        <v>0.14063444585605517</v>
      </c>
      <c r="H40">
        <f t="shared" si="4"/>
        <v>-4.4088529180683773</v>
      </c>
      <c r="I40">
        <f t="shared" si="5"/>
        <v>-1.9615913377473435</v>
      </c>
      <c r="J40">
        <f t="shared" si="6"/>
        <v>18.761674499199067</v>
      </c>
    </row>
    <row r="41" spans="1:10" x14ac:dyDescent="0.25">
      <c r="A41">
        <v>2.0112999999999999</v>
      </c>
      <c r="B41">
        <v>3033.1523299999999</v>
      </c>
      <c r="C41" s="7">
        <f t="shared" si="0"/>
        <v>98.810629999999946</v>
      </c>
      <c r="D41">
        <f t="shared" si="1"/>
        <v>37.18139626740281</v>
      </c>
      <c r="E41">
        <f t="shared" si="2"/>
        <v>1.2258334637417571E-2</v>
      </c>
      <c r="F41" s="23">
        <f t="shared" si="3"/>
        <v>0.14045754992158985</v>
      </c>
      <c r="H41">
        <f t="shared" si="4"/>
        <v>-4.4015491947792649</v>
      </c>
      <c r="I41">
        <f t="shared" si="5"/>
        <v>-1.9628499716499459</v>
      </c>
      <c r="J41">
        <f t="shared" si="6"/>
        <v>18.760415865296466</v>
      </c>
    </row>
    <row r="42" spans="1:10" x14ac:dyDescent="0.25">
      <c r="A42">
        <v>2.0623399999999998</v>
      </c>
      <c r="B42">
        <v>3034.99926</v>
      </c>
      <c r="C42" s="7">
        <f t="shared" si="0"/>
        <v>100.6575600000001</v>
      </c>
      <c r="D42">
        <f t="shared" si="1"/>
        <v>36.579242636744965</v>
      </c>
      <c r="E42">
        <f t="shared" si="2"/>
        <v>1.2052471682231964E-2</v>
      </c>
      <c r="F42" s="23">
        <f t="shared" si="3"/>
        <v>0.14028756205737658</v>
      </c>
      <c r="H42">
        <f t="shared" si="4"/>
        <v>-4.4184855212220455</v>
      </c>
      <c r="I42">
        <f t="shared" si="5"/>
        <v>-1.9640609482813001</v>
      </c>
      <c r="J42">
        <f t="shared" si="6"/>
        <v>18.75920488866511</v>
      </c>
    </row>
    <row r="43" spans="1:10" x14ac:dyDescent="0.25">
      <c r="A43">
        <v>2.1111200000000001</v>
      </c>
      <c r="B43">
        <v>3036.8036699999998</v>
      </c>
      <c r="C43" s="7">
        <f t="shared" si="0"/>
        <v>102.46196999999984</v>
      </c>
      <c r="D43">
        <f t="shared" si="1"/>
        <v>36.527075078734121</v>
      </c>
      <c r="E43">
        <f t="shared" si="2"/>
        <v>1.2028131893931135E-2</v>
      </c>
      <c r="F43" s="23">
        <f t="shared" si="3"/>
        <v>0.14012178549519044</v>
      </c>
      <c r="H43">
        <f t="shared" si="4"/>
        <v>-4.4205070483413884</v>
      </c>
      <c r="I43">
        <f t="shared" si="5"/>
        <v>-1.965243338119204</v>
      </c>
      <c r="J43">
        <f t="shared" si="6"/>
        <v>18.758022498827206</v>
      </c>
    </row>
    <row r="44" spans="1:10" x14ac:dyDescent="0.25">
      <c r="A44">
        <v>2.1607699999999999</v>
      </c>
      <c r="B44">
        <v>3038.5946199999998</v>
      </c>
      <c r="C44" s="7">
        <f t="shared" si="0"/>
        <v>104.2529199999999</v>
      </c>
      <c r="D44">
        <f t="shared" si="1"/>
        <v>35.106268656718946</v>
      </c>
      <c r="E44">
        <f t="shared" si="2"/>
        <v>1.1553455806723883E-2</v>
      </c>
      <c r="F44" s="23">
        <f t="shared" si="3"/>
        <v>0.13995753594178251</v>
      </c>
      <c r="H44">
        <f t="shared" si="4"/>
        <v>-4.4607706827215807</v>
      </c>
      <c r="I44">
        <f t="shared" si="5"/>
        <v>-1.9664162170835939</v>
      </c>
      <c r="J44">
        <f t="shared" si="6"/>
        <v>18.756849619862816</v>
      </c>
    </row>
    <row r="45" spans="1:10" x14ac:dyDescent="0.25">
      <c r="A45">
        <v>2.2116199999999999</v>
      </c>
      <c r="B45">
        <v>3040.33185</v>
      </c>
      <c r="C45" s="7">
        <f t="shared" si="0"/>
        <v>105.99015000000009</v>
      </c>
      <c r="D45">
        <f t="shared" si="1"/>
        <v>32.786825427309964</v>
      </c>
      <c r="E45">
        <f t="shared" si="2"/>
        <v>1.0783962753049462E-2</v>
      </c>
      <c r="F45" s="23">
        <f t="shared" si="3"/>
        <v>0.13979848887682347</v>
      </c>
      <c r="H45">
        <f t="shared" si="4"/>
        <v>-4.5296951787267687</v>
      </c>
      <c r="I45">
        <f t="shared" si="5"/>
        <v>-1.9675532584195059</v>
      </c>
      <c r="J45">
        <f t="shared" si="6"/>
        <v>18.755712578526907</v>
      </c>
    </row>
    <row r="46" spans="1:10" x14ac:dyDescent="0.25">
      <c r="A46">
        <v>2.26491</v>
      </c>
      <c r="B46">
        <v>3042.0090399999999</v>
      </c>
      <c r="C46" s="7">
        <f t="shared" si="0"/>
        <v>107.66733999999997</v>
      </c>
      <c r="D46">
        <f t="shared" si="1"/>
        <v>32.336569265119117</v>
      </c>
      <c r="E46">
        <f t="shared" si="2"/>
        <v>1.0630004329349105E-2</v>
      </c>
      <c r="F46" s="23">
        <f t="shared" si="3"/>
        <v>0.13964519568110295</v>
      </c>
      <c r="H46">
        <f t="shared" si="4"/>
        <v>-4.5440746793518718</v>
      </c>
      <c r="I46">
        <f t="shared" si="5"/>
        <v>-1.9686503897527086</v>
      </c>
      <c r="J46">
        <f t="shared" si="6"/>
        <v>18.754615447193704</v>
      </c>
    </row>
    <row r="47" spans="1:10" x14ac:dyDescent="0.25">
      <c r="A47">
        <v>2.3146300000000002</v>
      </c>
      <c r="B47">
        <v>3043.66284</v>
      </c>
      <c r="C47" s="7">
        <f t="shared" si="0"/>
        <v>109.32114000000001</v>
      </c>
      <c r="D47">
        <f t="shared" si="1"/>
        <v>31.645173745174148</v>
      </c>
      <c r="E47">
        <f t="shared" si="2"/>
        <v>1.0397069389319794E-2</v>
      </c>
      <c r="F47" s="23">
        <f t="shared" si="3"/>
        <v>0.13949428705939332</v>
      </c>
      <c r="H47">
        <f t="shared" si="4"/>
        <v>-4.5662313020334091</v>
      </c>
      <c r="I47">
        <f t="shared" si="5"/>
        <v>-1.9697316315385722</v>
      </c>
      <c r="J47">
        <f t="shared" si="6"/>
        <v>18.753534205407838</v>
      </c>
    </row>
    <row r="48" spans="1:10" x14ac:dyDescent="0.25">
      <c r="A48">
        <v>2.3685100000000001</v>
      </c>
      <c r="B48">
        <v>3045.28748</v>
      </c>
      <c r="C48" s="7">
        <f t="shared" si="0"/>
        <v>110.94578000000001</v>
      </c>
      <c r="D48">
        <f t="shared" si="1"/>
        <v>31.304771084338842</v>
      </c>
      <c r="E48">
        <f t="shared" si="2"/>
        <v>1.0279742484062241E-2</v>
      </c>
      <c r="F48" s="23">
        <f t="shared" si="3"/>
        <v>0.13934627734228833</v>
      </c>
      <c r="H48">
        <f t="shared" si="4"/>
        <v>-4.5775800694573769</v>
      </c>
      <c r="I48">
        <f t="shared" si="5"/>
        <v>-1.9707932398545884</v>
      </c>
      <c r="J48">
        <f t="shared" si="6"/>
        <v>18.752472597091824</v>
      </c>
    </row>
    <row r="49" spans="1:10" x14ac:dyDescent="0.25">
      <c r="A49">
        <v>2.41838</v>
      </c>
      <c r="B49">
        <v>3046.9107100000001</v>
      </c>
      <c r="C49" s="7">
        <f t="shared" si="0"/>
        <v>112.56901000000016</v>
      </c>
      <c r="D49">
        <f t="shared" si="1"/>
        <v>32.630629722921199</v>
      </c>
      <c r="E49">
        <f t="shared" si="2"/>
        <v>1.0709414495090734E-2</v>
      </c>
      <c r="F49" s="23">
        <f t="shared" si="3"/>
        <v>0.13919863121903134</v>
      </c>
      <c r="H49">
        <f t="shared" si="4"/>
        <v>-4.5366320650093455</v>
      </c>
      <c r="I49">
        <f t="shared" si="5"/>
        <v>-1.9718533643267779</v>
      </c>
      <c r="J49">
        <f t="shared" si="6"/>
        <v>18.751412472619634</v>
      </c>
    </row>
    <row r="50" spans="1:10" x14ac:dyDescent="0.25">
      <c r="A50">
        <v>2.4677600000000002</v>
      </c>
      <c r="B50">
        <v>3048.5260699999999</v>
      </c>
      <c r="C50" s="7">
        <f t="shared" si="0"/>
        <v>114.18436999999994</v>
      </c>
      <c r="D50">
        <f t="shared" si="1"/>
        <v>32.674949083500366</v>
      </c>
      <c r="E50">
        <f t="shared" si="2"/>
        <v>1.0718277729375092E-2</v>
      </c>
      <c r="F50" s="23">
        <f t="shared" si="3"/>
        <v>0.13905193377334218</v>
      </c>
      <c r="H50">
        <f t="shared" si="4"/>
        <v>-4.535804795819832</v>
      </c>
      <c r="I50">
        <f t="shared" si="5"/>
        <v>-1.9729077913629631</v>
      </c>
      <c r="J50">
        <f t="shared" si="6"/>
        <v>18.750358045583447</v>
      </c>
    </row>
    <row r="51" spans="1:10" x14ac:dyDescent="0.25">
      <c r="A51">
        <v>2.5165799999999998</v>
      </c>
      <c r="B51">
        <v>3050.1193899999998</v>
      </c>
      <c r="C51" s="7">
        <f t="shared" si="0"/>
        <v>115.77768999999989</v>
      </c>
      <c r="D51">
        <f t="shared" si="1"/>
        <v>32.161721814344489</v>
      </c>
      <c r="E51">
        <f t="shared" si="2"/>
        <v>1.0544414071065097E-2</v>
      </c>
      <c r="F51" s="23">
        <f t="shared" si="3"/>
        <v>0.13890746493068368</v>
      </c>
      <c r="H51">
        <f t="shared" si="4"/>
        <v>-4.5521590312167826</v>
      </c>
      <c r="I51">
        <f t="shared" si="5"/>
        <v>-1.9739472874644868</v>
      </c>
      <c r="J51">
        <f t="shared" si="6"/>
        <v>18.749318549481924</v>
      </c>
    </row>
    <row r="52" spans="1:10" x14ac:dyDescent="0.25">
      <c r="A52">
        <v>2.5671900000000001</v>
      </c>
      <c r="B52">
        <v>3051.7239100000002</v>
      </c>
      <c r="C52" s="7">
        <f t="shared" si="0"/>
        <v>117.38221000000021</v>
      </c>
      <c r="D52">
        <f t="shared" si="1"/>
        <v>31.391791044778703</v>
      </c>
      <c r="E52">
        <f t="shared" si="2"/>
        <v>1.0286576364890984E-2</v>
      </c>
      <c r="F52" s="23">
        <f t="shared" si="3"/>
        <v>0.13876220797388111</v>
      </c>
      <c r="H52">
        <f t="shared" si="4"/>
        <v>-4.576915499280239</v>
      </c>
      <c r="I52">
        <f t="shared" si="5"/>
        <v>-1.9749935448287401</v>
      </c>
      <c r="J52">
        <f t="shared" si="6"/>
        <v>18.748272292117672</v>
      </c>
    </row>
    <row r="53" spans="1:10" x14ac:dyDescent="0.25">
      <c r="A53">
        <v>2.61842</v>
      </c>
      <c r="B53">
        <v>3053.3163300000001</v>
      </c>
      <c r="C53" s="7">
        <f t="shared" si="0"/>
        <v>118.97463000000016</v>
      </c>
      <c r="D53">
        <f t="shared" si="1"/>
        <v>31.155489614239801</v>
      </c>
      <c r="E53">
        <f t="shared" si="2"/>
        <v>1.0203819796895986E-2</v>
      </c>
      <c r="F53" s="23">
        <f t="shared" si="3"/>
        <v>0.13861827158802445</v>
      </c>
      <c r="H53">
        <f t="shared" si="4"/>
        <v>-4.584993138903986</v>
      </c>
      <c r="I53">
        <f t="shared" si="5"/>
        <v>-1.9760313712756714</v>
      </c>
      <c r="J53">
        <f t="shared" si="6"/>
        <v>18.74723446567074</v>
      </c>
    </row>
    <row r="54" spans="1:10" x14ac:dyDescent="0.25">
      <c r="A54">
        <v>2.6682899999999998</v>
      </c>
      <c r="B54">
        <v>3054.8737299999998</v>
      </c>
      <c r="C54" s="7">
        <f t="shared" si="0"/>
        <v>120.53202999999985</v>
      </c>
      <c r="D54">
        <f t="shared" si="1"/>
        <v>31.632698997337283</v>
      </c>
      <c r="E54">
        <f t="shared" si="2"/>
        <v>1.0354830278807394E-2</v>
      </c>
      <c r="F54" s="23">
        <f t="shared" si="3"/>
        <v>0.13847771712062179</v>
      </c>
      <c r="H54">
        <f t="shared" si="4"/>
        <v>-4.5703021745337695</v>
      </c>
      <c r="I54">
        <f t="shared" si="5"/>
        <v>-1.9770458535142075</v>
      </c>
      <c r="J54">
        <f t="shared" si="6"/>
        <v>18.746219983432205</v>
      </c>
    </row>
    <row r="55" spans="1:10" x14ac:dyDescent="0.25">
      <c r="A55">
        <v>2.7161599999999999</v>
      </c>
      <c r="B55">
        <v>3056.4081099999999</v>
      </c>
      <c r="C55" s="7">
        <f t="shared" si="0"/>
        <v>122.06640999999991</v>
      </c>
      <c r="D55">
        <f t="shared" si="1"/>
        <v>32.498746605393535</v>
      </c>
      <c r="E55">
        <f t="shared" si="2"/>
        <v>1.0632986641758891E-2</v>
      </c>
      <c r="F55" s="23">
        <f t="shared" si="3"/>
        <v>0.13833944915343774</v>
      </c>
      <c r="H55">
        <f t="shared" si="4"/>
        <v>-4.5437941626142786</v>
      </c>
      <c r="I55">
        <f t="shared" si="5"/>
        <v>-1.978044837649072</v>
      </c>
      <c r="J55">
        <f t="shared" si="6"/>
        <v>18.745220999297338</v>
      </c>
    </row>
    <row r="56" spans="1:10" x14ac:dyDescent="0.25">
      <c r="A56">
        <v>2.76403</v>
      </c>
      <c r="B56">
        <v>3057.9851600000002</v>
      </c>
      <c r="C56" s="7">
        <f t="shared" si="0"/>
        <v>123.64346000000023</v>
      </c>
      <c r="D56">
        <f t="shared" si="1"/>
        <v>32.417141082704262</v>
      </c>
      <c r="E56">
        <f t="shared" si="2"/>
        <v>1.0600817004195096E-2</v>
      </c>
      <c r="F56" s="23">
        <f t="shared" si="3"/>
        <v>0.13819755175058077</v>
      </c>
      <c r="H56">
        <f t="shared" si="4"/>
        <v>-4.5468242049668461</v>
      </c>
      <c r="I56">
        <f t="shared" si="5"/>
        <v>-1.9790710830690101</v>
      </c>
      <c r="J56">
        <f t="shared" si="6"/>
        <v>18.744194753877402</v>
      </c>
    </row>
    <row r="57" spans="1:10" x14ac:dyDescent="0.25">
      <c r="A57">
        <v>2.81277</v>
      </c>
      <c r="B57">
        <v>3059.5399299999999</v>
      </c>
      <c r="C57" s="7">
        <f t="shared" si="0"/>
        <v>125.19822999999997</v>
      </c>
      <c r="D57">
        <f t="shared" si="1"/>
        <v>31.51653575857765</v>
      </c>
      <c r="E57">
        <f t="shared" si="2"/>
        <v>1.0301070252277325E-2</v>
      </c>
      <c r="F57" s="23">
        <f t="shared" si="3"/>
        <v>0.13805787263369779</v>
      </c>
      <c r="H57">
        <f t="shared" si="4"/>
        <v>-4.5755074811565182</v>
      </c>
      <c r="I57">
        <f t="shared" si="5"/>
        <v>-1.9800823148238049</v>
      </c>
      <c r="J57">
        <f t="shared" si="6"/>
        <v>18.743183522122607</v>
      </c>
    </row>
    <row r="58" spans="1:10" x14ac:dyDescent="0.25">
      <c r="A58">
        <v>2.8607900000000002</v>
      </c>
      <c r="B58">
        <v>3061.0347000000002</v>
      </c>
      <c r="C58" s="7">
        <f t="shared" si="0"/>
        <v>126.69300000000021</v>
      </c>
      <c r="D58">
        <f t="shared" si="1"/>
        <v>30.625976161118722</v>
      </c>
      <c r="E58">
        <f t="shared" si="2"/>
        <v>1.0005105842517473E-2</v>
      </c>
      <c r="F58" s="23">
        <f t="shared" si="3"/>
        <v>0.13792378343245695</v>
      </c>
      <c r="H58">
        <f t="shared" si="4"/>
        <v>-4.6046597320401306</v>
      </c>
      <c r="I58">
        <f t="shared" si="5"/>
        <v>-1.9810540403631274</v>
      </c>
      <c r="J58">
        <f t="shared" si="6"/>
        <v>18.742211796583284</v>
      </c>
    </row>
    <row r="59" spans="1:10" x14ac:dyDescent="0.25">
      <c r="A59">
        <v>2.9100899999999998</v>
      </c>
      <c r="B59">
        <v>3062.52045</v>
      </c>
      <c r="C59" s="7">
        <f t="shared" si="0"/>
        <v>128.17875000000004</v>
      </c>
      <c r="D59">
        <f t="shared" si="1"/>
        <v>30.300336425729462</v>
      </c>
      <c r="E59">
        <f t="shared" si="2"/>
        <v>9.8939213371553036E-3</v>
      </c>
      <c r="F59" s="23">
        <f t="shared" si="3"/>
        <v>0.13779069687133486</v>
      </c>
      <c r="H59">
        <f t="shared" si="4"/>
        <v>-4.615834716768636</v>
      </c>
      <c r="I59">
        <f t="shared" si="5"/>
        <v>-1.9820194345006548</v>
      </c>
      <c r="J59">
        <f t="shared" si="6"/>
        <v>18.741246402445757</v>
      </c>
    </row>
    <row r="60" spans="1:10" x14ac:dyDescent="0.25">
      <c r="A60">
        <v>2.9588800000000002</v>
      </c>
      <c r="B60">
        <v>3064.00686</v>
      </c>
      <c r="C60" s="7">
        <f t="shared" si="0"/>
        <v>129.66516000000001</v>
      </c>
      <c r="D60">
        <f t="shared" si="1"/>
        <v>30.130588711307499</v>
      </c>
      <c r="E60">
        <f t="shared" si="2"/>
        <v>9.833721035241905E-3</v>
      </c>
      <c r="F60" s="23">
        <f t="shared" si="3"/>
        <v>0.13765774385613541</v>
      </c>
      <c r="H60">
        <f t="shared" si="4"/>
        <v>-4.6219378777689721</v>
      </c>
      <c r="I60">
        <f t="shared" si="5"/>
        <v>-1.9829847913941145</v>
      </c>
      <c r="J60">
        <f t="shared" si="6"/>
        <v>18.740281045552297</v>
      </c>
    </row>
    <row r="61" spans="1:10" x14ac:dyDescent="0.25">
      <c r="A61">
        <v>3.00895</v>
      </c>
      <c r="B61">
        <v>3065.4991599999998</v>
      </c>
      <c r="C61" s="7">
        <f t="shared" si="0"/>
        <v>131.1574599999999</v>
      </c>
      <c r="D61">
        <f t="shared" si="1"/>
        <v>28.361181270642863</v>
      </c>
      <c r="E61">
        <f t="shared" si="2"/>
        <v>9.2517334992983213E-3</v>
      </c>
      <c r="F61" s="23">
        <f t="shared" si="3"/>
        <v>0.13752445748664582</v>
      </c>
      <c r="H61">
        <f t="shared" si="4"/>
        <v>-4.6829443396864399</v>
      </c>
      <c r="I61">
        <f t="shared" si="5"/>
        <v>-1.9839535050628205</v>
      </c>
      <c r="J61">
        <f t="shared" si="6"/>
        <v>18.739312331883593</v>
      </c>
    </row>
    <row r="62" spans="1:10" x14ac:dyDescent="0.25">
      <c r="A62">
        <v>3.06182</v>
      </c>
      <c r="B62">
        <v>3066.9263599999999</v>
      </c>
      <c r="C62" s="7">
        <f t="shared" si="0"/>
        <v>132.58465999999999</v>
      </c>
      <c r="D62">
        <f t="shared" si="1"/>
        <v>28.276870415647636</v>
      </c>
      <c r="E62">
        <f t="shared" si="2"/>
        <v>9.2199378454093824E-3</v>
      </c>
      <c r="F62" s="23">
        <f t="shared" si="3"/>
        <v>0.13739716661016999</v>
      </c>
      <c r="H62">
        <f t="shared" si="4"/>
        <v>-4.6863869827151658</v>
      </c>
      <c r="I62">
        <f t="shared" si="5"/>
        <v>-1.9848795208754362</v>
      </c>
      <c r="J62">
        <f t="shared" si="6"/>
        <v>18.738386316070976</v>
      </c>
    </row>
    <row r="63" spans="1:10" x14ac:dyDescent="0.25">
      <c r="A63">
        <v>3.1112000000000002</v>
      </c>
      <c r="B63">
        <v>3068.3904699999998</v>
      </c>
      <c r="C63" s="7">
        <f t="shared" si="0"/>
        <v>134.04876999999988</v>
      </c>
      <c r="D63">
        <f t="shared" si="1"/>
        <v>28.722643343050319</v>
      </c>
      <c r="E63">
        <f t="shared" si="2"/>
        <v>9.3608175438800404E-3</v>
      </c>
      <c r="F63" s="23">
        <f t="shared" si="3"/>
        <v>0.1372667673159351</v>
      </c>
      <c r="H63">
        <f t="shared" si="4"/>
        <v>-4.6712226478753109</v>
      </c>
      <c r="I63">
        <f t="shared" si="5"/>
        <v>-1.9858290398178624</v>
      </c>
      <c r="J63">
        <f t="shared" si="6"/>
        <v>18.737436797128549</v>
      </c>
    </row>
    <row r="64" spans="1:10" x14ac:dyDescent="0.25">
      <c r="A64">
        <v>3.16472</v>
      </c>
      <c r="B64">
        <v>3069.8819199999998</v>
      </c>
      <c r="C64" s="7">
        <f t="shared" si="0"/>
        <v>135.54021999999986</v>
      </c>
      <c r="D64">
        <f t="shared" si="1"/>
        <v>28.793214390173418</v>
      </c>
      <c r="E64">
        <f t="shared" si="2"/>
        <v>9.3792579455868521E-3</v>
      </c>
      <c r="F64" s="23">
        <f t="shared" si="3"/>
        <v>0.13713412379348341</v>
      </c>
      <c r="H64">
        <f t="shared" si="4"/>
        <v>-4.6692546293719737</v>
      </c>
      <c r="I64">
        <f t="shared" si="5"/>
        <v>-1.9867958262757852</v>
      </c>
      <c r="J64">
        <f t="shared" si="6"/>
        <v>18.736470010670626</v>
      </c>
    </row>
    <row r="65" spans="1:10" x14ac:dyDescent="0.25">
      <c r="A65">
        <v>3.2137699999999998</v>
      </c>
      <c r="B65">
        <v>3071.3437899999999</v>
      </c>
      <c r="C65" s="7">
        <f t="shared" si="0"/>
        <v>137.00208999999995</v>
      </c>
      <c r="D65">
        <f t="shared" si="1"/>
        <v>29.406306852641137</v>
      </c>
      <c r="E65">
        <f t="shared" si="2"/>
        <v>9.5744107020468514E-3</v>
      </c>
      <c r="F65" s="23">
        <f t="shared" si="3"/>
        <v>0.13700429749246923</v>
      </c>
      <c r="H65">
        <f t="shared" si="4"/>
        <v>-4.6486612912875636</v>
      </c>
      <c r="I65">
        <f t="shared" si="5"/>
        <v>-1.9877429850878254</v>
      </c>
      <c r="J65">
        <f t="shared" si="6"/>
        <v>18.735522851858587</v>
      </c>
    </row>
    <row r="66" spans="1:10" x14ac:dyDescent="0.25">
      <c r="A66">
        <v>3.2636599999999998</v>
      </c>
      <c r="B66">
        <v>3072.7913800000001</v>
      </c>
      <c r="C66" s="7">
        <f t="shared" si="0"/>
        <v>138.44968000000017</v>
      </c>
      <c r="D66">
        <f t="shared" si="1"/>
        <v>28.274281871459841</v>
      </c>
      <c r="E66">
        <f t="shared" si="2"/>
        <v>9.2014973927256466E-3</v>
      </c>
      <c r="F66" s="23">
        <f t="shared" si="3"/>
        <v>0.13687592096122414</v>
      </c>
      <c r="H66">
        <f t="shared" si="4"/>
        <v>-4.6883890480922528</v>
      </c>
      <c r="I66">
        <f t="shared" si="5"/>
        <v>-1.9886804499501785</v>
      </c>
      <c r="J66">
        <f t="shared" si="6"/>
        <v>18.734585386996233</v>
      </c>
    </row>
    <row r="67" spans="1:10" x14ac:dyDescent="0.25">
      <c r="A67">
        <v>3.31786</v>
      </c>
      <c r="B67">
        <v>3074.2868600000002</v>
      </c>
      <c r="C67" s="7">
        <f t="shared" ref="C67:C99" si="7">B67-$B$2</f>
        <v>139.94516000000021</v>
      </c>
      <c r="D67">
        <f t="shared" si="1"/>
        <v>28.099224366248045</v>
      </c>
      <c r="E67">
        <f t="shared" si="2"/>
        <v>9.1400788689732226E-3</v>
      </c>
      <c r="F67" s="23">
        <f t="shared" si="3"/>
        <v>0.13674348680420181</v>
      </c>
      <c r="H67">
        <f t="shared" si="4"/>
        <v>-4.6950862645628018</v>
      </c>
      <c r="I67">
        <f t="shared" si="5"/>
        <v>-1.9896484673027879</v>
      </c>
      <c r="J67">
        <f t="shared" si="6"/>
        <v>18.733617369643621</v>
      </c>
    </row>
    <row r="68" spans="1:10" x14ac:dyDescent="0.25">
      <c r="A68">
        <v>3.36938</v>
      </c>
      <c r="B68">
        <v>3075.7620299999999</v>
      </c>
      <c r="C68" s="7">
        <f t="shared" si="7"/>
        <v>141.42032999999992</v>
      </c>
      <c r="D68">
        <f t="shared" ref="D68:D99" si="8">(B69-B67)/(A69-A67)</f>
        <v>28.772857002261851</v>
      </c>
      <c r="E68">
        <f t="shared" ref="E68:E99" si="9">(1/B68)*D68</f>
        <v>9.3547084337541712E-3</v>
      </c>
      <c r="F68" s="23">
        <f t="shared" ref="F68:F99" si="10">((0.032)/((0.0000008*B68*0.000000001)+(0.0000000245*0.000000001*B68^2)))*10^-9</f>
        <v>0.13661303944476652</v>
      </c>
      <c r="H68">
        <f t="shared" ref="H68:H99" si="11">LN(E68)</f>
        <v>-4.6718754866307002</v>
      </c>
      <c r="I68">
        <f t="shared" ref="I68:I99" si="12">LN((0.032)/((0.0000008*B68)+(0.0000000245*B68^2)))</f>
        <v>-1.990602879265271</v>
      </c>
      <c r="J68">
        <f t="shared" ref="J68:J99" si="13">LN(F68*10^9)</f>
        <v>18.732662957681139</v>
      </c>
    </row>
    <row r="69" spans="1:10" x14ac:dyDescent="0.25">
      <c r="A69">
        <v>3.41947</v>
      </c>
      <c r="B69">
        <v>3077.21047</v>
      </c>
      <c r="C69" s="7">
        <f t="shared" si="7"/>
        <v>142.86877000000004</v>
      </c>
      <c r="D69">
        <f t="shared" si="8"/>
        <v>28.371462615429699</v>
      </c>
      <c r="E69">
        <f t="shared" si="9"/>
        <v>9.2198641893447408E-3</v>
      </c>
      <c r="F69" s="23">
        <f t="shared" si="10"/>
        <v>0.13648513732044418</v>
      </c>
      <c r="H69">
        <f t="shared" si="11"/>
        <v>-4.6863949715281157</v>
      </c>
      <c r="I69">
        <f t="shared" si="12"/>
        <v>-1.9915395543847365</v>
      </c>
      <c r="J69">
        <f t="shared" si="13"/>
        <v>18.731726282561674</v>
      </c>
    </row>
    <row r="70" spans="1:10" x14ac:dyDescent="0.25">
      <c r="A70">
        <v>3.4700899999999999</v>
      </c>
      <c r="B70">
        <v>3078.6193199999998</v>
      </c>
      <c r="C70" s="7">
        <f t="shared" si="7"/>
        <v>144.27761999999984</v>
      </c>
      <c r="D70">
        <f t="shared" si="8"/>
        <v>27.055582453762131</v>
      </c>
      <c r="E70">
        <f t="shared" si="9"/>
        <v>8.7882195365947789E-3</v>
      </c>
      <c r="F70" s="23">
        <f t="shared" si="10"/>
        <v>0.13636090337297435</v>
      </c>
      <c r="H70">
        <f t="shared" si="11"/>
        <v>-4.7343431433659342</v>
      </c>
      <c r="I70">
        <f t="shared" si="12"/>
        <v>-1.9924502068225698</v>
      </c>
      <c r="J70">
        <f t="shared" si="13"/>
        <v>18.730815630123843</v>
      </c>
    </row>
    <row r="71" spans="1:10" x14ac:dyDescent="0.25">
      <c r="A71">
        <v>3.5227400000000002</v>
      </c>
      <c r="B71">
        <v>3080.0045</v>
      </c>
      <c r="C71" s="7">
        <f t="shared" si="7"/>
        <v>145.66280000000006</v>
      </c>
      <c r="D71">
        <f t="shared" si="8"/>
        <v>26.265792947388274</v>
      </c>
      <c r="E71">
        <f t="shared" si="9"/>
        <v>8.527842393538149E-3</v>
      </c>
      <c r="F71" s="23">
        <f t="shared" si="10"/>
        <v>0.13623892197306386</v>
      </c>
      <c r="H71">
        <f t="shared" si="11"/>
        <v>-4.7644188927873348</v>
      </c>
      <c r="I71">
        <f t="shared" si="12"/>
        <v>-1.9933451553640604</v>
      </c>
      <c r="J71">
        <f t="shared" si="13"/>
        <v>18.72992068158235</v>
      </c>
    </row>
    <row r="72" spans="1:10" x14ac:dyDescent="0.25">
      <c r="A72">
        <v>3.5761500000000002</v>
      </c>
      <c r="B72">
        <v>3081.4050699999998</v>
      </c>
      <c r="C72" s="7">
        <f t="shared" si="7"/>
        <v>147.06336999999985</v>
      </c>
      <c r="D72">
        <f t="shared" si="8"/>
        <v>26.583904936719165</v>
      </c>
      <c r="E72">
        <f t="shared" si="9"/>
        <v>8.6272023096006546E-3</v>
      </c>
      <c r="F72" s="23">
        <f t="shared" si="10"/>
        <v>0.13611575164384004</v>
      </c>
      <c r="H72">
        <f t="shared" si="11"/>
        <v>-4.7528350084149311</v>
      </c>
      <c r="I72">
        <f t="shared" si="12"/>
        <v>-1.9942496402108609</v>
      </c>
      <c r="J72">
        <f t="shared" si="13"/>
        <v>18.72901619673555</v>
      </c>
    </row>
    <row r="73" spans="1:10" x14ac:dyDescent="0.25">
      <c r="A73">
        <v>3.6262500000000002</v>
      </c>
      <c r="B73">
        <v>3082.7561999999998</v>
      </c>
      <c r="C73" s="7">
        <f t="shared" si="7"/>
        <v>148.41449999999986</v>
      </c>
      <c r="D73">
        <f t="shared" si="8"/>
        <v>25.573542210619756</v>
      </c>
      <c r="E73">
        <f t="shared" si="9"/>
        <v>8.2956745689522111E-3</v>
      </c>
      <c r="F73" s="23">
        <f t="shared" si="10"/>
        <v>0.13599708744258732</v>
      </c>
      <c r="H73">
        <f t="shared" si="11"/>
        <v>-4.7920210362891051</v>
      </c>
      <c r="I73">
        <f t="shared" si="12"/>
        <v>-1.9951218093387362</v>
      </c>
      <c r="J73">
        <f t="shared" si="13"/>
        <v>18.728144027607673</v>
      </c>
    </row>
    <row r="74" spans="1:10" x14ac:dyDescent="0.25">
      <c r="A74">
        <v>3.6795599999999999</v>
      </c>
      <c r="B74">
        <v>3084.04963</v>
      </c>
      <c r="C74" s="7">
        <f t="shared" si="7"/>
        <v>149.70793000000003</v>
      </c>
      <c r="D74">
        <f t="shared" si="8"/>
        <v>24.068500738554043</v>
      </c>
      <c r="E74">
        <f t="shared" si="9"/>
        <v>7.8041872298125247E-3</v>
      </c>
      <c r="F74" s="23">
        <f t="shared" si="10"/>
        <v>0.13588363611363335</v>
      </c>
      <c r="H74">
        <f t="shared" si="11"/>
        <v>-4.8530948649902887</v>
      </c>
      <c r="I74">
        <f t="shared" si="12"/>
        <v>-1.9959563763065962</v>
      </c>
      <c r="J74">
        <f t="shared" si="13"/>
        <v>18.727309460639816</v>
      </c>
    </row>
    <row r="75" spans="1:10" x14ac:dyDescent="0.25">
      <c r="A75">
        <v>3.7345700000000002</v>
      </c>
      <c r="B75">
        <v>3085.3633</v>
      </c>
      <c r="C75" s="7">
        <f t="shared" si="7"/>
        <v>151.02160000000003</v>
      </c>
      <c r="D75">
        <f t="shared" si="8"/>
        <v>24.257315373897146</v>
      </c>
      <c r="E75">
        <f t="shared" si="9"/>
        <v>7.8620612923920984E-3</v>
      </c>
      <c r="F75" s="23">
        <f t="shared" si="10"/>
        <v>0.13576855471653831</v>
      </c>
      <c r="H75">
        <f t="shared" si="11"/>
        <v>-4.8457064559823184</v>
      </c>
      <c r="I75">
        <f t="shared" si="12"/>
        <v>-1.9968036465136043</v>
      </c>
      <c r="J75">
        <f t="shared" si="13"/>
        <v>18.726462190432805</v>
      </c>
    </row>
    <row r="76" spans="1:10" x14ac:dyDescent="0.25">
      <c r="A76">
        <v>3.78721</v>
      </c>
      <c r="B76">
        <v>3086.66093</v>
      </c>
      <c r="C76" s="7">
        <f t="shared" si="7"/>
        <v>152.31923000000006</v>
      </c>
      <c r="D76">
        <f t="shared" si="8"/>
        <v>24.117492738685684</v>
      </c>
      <c r="E76">
        <f t="shared" si="9"/>
        <v>7.813457093483113E-3</v>
      </c>
      <c r="F76" s="23">
        <f t="shared" si="10"/>
        <v>0.13565502194160892</v>
      </c>
      <c r="H76">
        <f t="shared" si="11"/>
        <v>-4.8519077634572669</v>
      </c>
      <c r="I76">
        <f t="shared" si="12"/>
        <v>-1.9976402192457787</v>
      </c>
      <c r="J76">
        <f t="shared" si="13"/>
        <v>18.725625617700633</v>
      </c>
    </row>
    <row r="77" spans="1:10" x14ac:dyDescent="0.25">
      <c r="A77">
        <v>3.8412999999999999</v>
      </c>
      <c r="B77">
        <v>3087.9373599999999</v>
      </c>
      <c r="C77" s="7">
        <f t="shared" si="7"/>
        <v>153.59565999999995</v>
      </c>
      <c r="D77">
        <f t="shared" si="8"/>
        <v>23.122530009235106</v>
      </c>
      <c r="E77">
        <f t="shared" si="9"/>
        <v>7.488017829880819E-3</v>
      </c>
      <c r="F77" s="23">
        <f t="shared" si="10"/>
        <v>0.13554348288741244</v>
      </c>
      <c r="H77">
        <f t="shared" si="11"/>
        <v>-4.8944511586824353</v>
      </c>
      <c r="I77">
        <f t="shared" si="12"/>
        <v>-1.9984627832238204</v>
      </c>
      <c r="J77">
        <f t="shared" si="13"/>
        <v>18.724803053722592</v>
      </c>
    </row>
    <row r="78" spans="1:10" x14ac:dyDescent="0.25">
      <c r="A78">
        <v>3.8955099999999998</v>
      </c>
      <c r="B78">
        <v>3089.1651000000002</v>
      </c>
      <c r="C78" s="7">
        <f t="shared" si="7"/>
        <v>154.82340000000022</v>
      </c>
      <c r="D78">
        <f t="shared" si="8"/>
        <v>22.953856172667233</v>
      </c>
      <c r="E78">
        <f t="shared" si="9"/>
        <v>7.4304400799643988E-3</v>
      </c>
      <c r="F78" s="23">
        <f t="shared" si="10"/>
        <v>0.13543632828574939</v>
      </c>
      <c r="H78">
        <f t="shared" si="11"/>
        <v>-4.9021701918632479</v>
      </c>
      <c r="I78">
        <f t="shared" si="12"/>
        <v>-1.9992536510510901</v>
      </c>
      <c r="J78">
        <f t="shared" si="13"/>
        <v>18.724012185895322</v>
      </c>
    </row>
    <row r="79" spans="1:10" x14ac:dyDescent="0.25">
      <c r="A79">
        <v>3.9487899999999998</v>
      </c>
      <c r="B79">
        <v>3090.4046699999999</v>
      </c>
      <c r="C79" s="7">
        <f t="shared" si="7"/>
        <v>156.06296999999995</v>
      </c>
      <c r="D79">
        <f t="shared" si="8"/>
        <v>23.846991404010875</v>
      </c>
      <c r="E79">
        <f t="shared" si="9"/>
        <v>7.7164623893772712E-3</v>
      </c>
      <c r="F79" s="23">
        <f t="shared" si="10"/>
        <v>0.13532827004569958</v>
      </c>
      <c r="H79">
        <f t="shared" si="11"/>
        <v>-4.8643992596873273</v>
      </c>
      <c r="I79">
        <f t="shared" si="12"/>
        <v>-2.000051822203837</v>
      </c>
      <c r="J79">
        <f t="shared" si="13"/>
        <v>18.723214014742574</v>
      </c>
    </row>
    <row r="80" spans="1:10" x14ac:dyDescent="0.25">
      <c r="A80">
        <v>4.00021</v>
      </c>
      <c r="B80">
        <v>3091.6618800000001</v>
      </c>
      <c r="C80" s="7">
        <f t="shared" si="7"/>
        <v>157.32018000000016</v>
      </c>
      <c r="D80">
        <f t="shared" si="8"/>
        <v>25.12352470494411</v>
      </c>
      <c r="E80">
        <f t="shared" si="9"/>
        <v>8.1262200331376818E-3</v>
      </c>
      <c r="F80" s="23">
        <f t="shared" si="10"/>
        <v>0.13521880609977829</v>
      </c>
      <c r="H80">
        <f t="shared" si="11"/>
        <v>-4.812659404114271</v>
      </c>
      <c r="I80">
        <f t="shared" si="12"/>
        <v>-2.0008610266754134</v>
      </c>
      <c r="J80">
        <f t="shared" si="13"/>
        <v>18.722404810270998</v>
      </c>
    </row>
    <row r="81" spans="1:10" x14ac:dyDescent="0.25">
      <c r="A81">
        <v>4.0487700000000002</v>
      </c>
      <c r="B81">
        <v>3092.9165200000002</v>
      </c>
      <c r="C81" s="7">
        <f t="shared" si="7"/>
        <v>158.57482000000027</v>
      </c>
      <c r="D81">
        <f t="shared" si="8"/>
        <v>25.006261993735617</v>
      </c>
      <c r="E81">
        <f t="shared" si="9"/>
        <v>8.0850103234391905E-3</v>
      </c>
      <c r="F81" s="23">
        <f t="shared" si="10"/>
        <v>0.13510969827622643</v>
      </c>
      <c r="H81">
        <f t="shared" si="11"/>
        <v>-4.8177435090906551</v>
      </c>
      <c r="I81">
        <f t="shared" si="12"/>
        <v>-2.0016682506840571</v>
      </c>
      <c r="J81">
        <f t="shared" si="13"/>
        <v>18.721597586262355</v>
      </c>
    </row>
    <row r="82" spans="1:10" x14ac:dyDescent="0.25">
      <c r="A82">
        <v>4.0992199999999999</v>
      </c>
      <c r="B82">
        <v>3094.1377499999999</v>
      </c>
      <c r="C82" s="7">
        <f t="shared" si="7"/>
        <v>159.79604999999992</v>
      </c>
      <c r="D82">
        <f t="shared" si="8"/>
        <v>22.642791551881906</v>
      </c>
      <c r="E82">
        <f t="shared" si="9"/>
        <v>7.317964932841761E-3</v>
      </c>
      <c r="F82" s="23">
        <f t="shared" si="10"/>
        <v>0.13500362268367772</v>
      </c>
      <c r="H82">
        <f t="shared" si="11"/>
        <v>-4.9174230043012548</v>
      </c>
      <c r="I82">
        <f t="shared" si="12"/>
        <v>-2.0024536662098424</v>
      </c>
      <c r="J82">
        <f t="shared" si="13"/>
        <v>18.720812170736568</v>
      </c>
    </row>
    <row r="83" spans="1:10" x14ac:dyDescent="0.25">
      <c r="A83">
        <v>4.1576700000000004</v>
      </c>
      <c r="B83">
        <v>3095.3823200000002</v>
      </c>
      <c r="C83" s="7">
        <f t="shared" si="7"/>
        <v>161.04062000000022</v>
      </c>
      <c r="D83">
        <f t="shared" si="8"/>
        <v>22.149493693373891</v>
      </c>
      <c r="E83">
        <f t="shared" si="9"/>
        <v>7.1556568473822293E-3</v>
      </c>
      <c r="F83" s="23">
        <f t="shared" si="10"/>
        <v>0.13489564826178832</v>
      </c>
      <c r="H83">
        <f t="shared" si="11"/>
        <v>-4.9398520676181761</v>
      </c>
      <c r="I83">
        <f t="shared" si="12"/>
        <v>-2.0032537752821744</v>
      </c>
      <c r="J83">
        <f t="shared" si="13"/>
        <v>18.720012061664235</v>
      </c>
    </row>
    <row r="84" spans="1:10" x14ac:dyDescent="0.25">
      <c r="A84">
        <v>4.2118000000000002</v>
      </c>
      <c r="B84">
        <v>3096.6313399999999</v>
      </c>
      <c r="C84" s="7">
        <f t="shared" si="7"/>
        <v>162.28963999999996</v>
      </c>
      <c r="D84">
        <f t="shared" si="8"/>
        <v>23.909029714395984</v>
      </c>
      <c r="E84">
        <f t="shared" si="9"/>
        <v>7.7209803458218526E-3</v>
      </c>
      <c r="F84" s="23">
        <f t="shared" si="10"/>
        <v>0.13478741795347923</v>
      </c>
      <c r="H84">
        <f t="shared" si="11"/>
        <v>-4.863813935206962</v>
      </c>
      <c r="I84">
        <f t="shared" si="12"/>
        <v>-2.0040564234842924</v>
      </c>
      <c r="J84">
        <f t="shared" si="13"/>
        <v>18.719209413462121</v>
      </c>
    </row>
    <row r="85" spans="1:10" x14ac:dyDescent="0.25">
      <c r="A85">
        <v>4.26166</v>
      </c>
      <c r="B85">
        <v>3097.8686200000002</v>
      </c>
      <c r="C85" s="7">
        <f t="shared" si="7"/>
        <v>163.52692000000025</v>
      </c>
      <c r="D85">
        <f t="shared" si="8"/>
        <v>24.71927515691349</v>
      </c>
      <c r="E85">
        <f t="shared" si="9"/>
        <v>7.9794459317366045E-3</v>
      </c>
      <c r="F85" s="23">
        <f t="shared" si="10"/>
        <v>0.1346803333154154</v>
      </c>
      <c r="H85">
        <f t="shared" si="11"/>
        <v>-4.8308863020441475</v>
      </c>
      <c r="I85">
        <f t="shared" si="12"/>
        <v>-2.0048512098228914</v>
      </c>
      <c r="J85">
        <f t="shared" si="13"/>
        <v>18.718414627123519</v>
      </c>
    </row>
    <row r="86" spans="1:10" x14ac:dyDescent="0.25">
      <c r="A86">
        <v>4.3105799999999999</v>
      </c>
      <c r="B86">
        <v>3099.0731099999998</v>
      </c>
      <c r="C86" s="7">
        <f t="shared" si="7"/>
        <v>164.73140999999987</v>
      </c>
      <c r="D86">
        <f t="shared" si="8"/>
        <v>24.661927168575648</v>
      </c>
      <c r="E86">
        <f t="shared" si="9"/>
        <v>7.9578397453733025E-3</v>
      </c>
      <c r="F86" s="23">
        <f t="shared" si="10"/>
        <v>0.13457620913969592</v>
      </c>
      <c r="H86">
        <f t="shared" si="11"/>
        <v>-4.8335977047306402</v>
      </c>
      <c r="I86">
        <f t="shared" si="12"/>
        <v>-2.0056246296994185</v>
      </c>
      <c r="J86">
        <f t="shared" si="13"/>
        <v>18.717641207246992</v>
      </c>
    </row>
    <row r="87" spans="1:10" x14ac:dyDescent="0.25">
      <c r="A87">
        <v>4.3594200000000001</v>
      </c>
      <c r="B87">
        <v>3100.2795700000001</v>
      </c>
      <c r="C87" s="7">
        <f t="shared" si="7"/>
        <v>165.9378700000002</v>
      </c>
      <c r="D87">
        <f t="shared" si="8"/>
        <v>24.415763953370774</v>
      </c>
      <c r="E87">
        <f t="shared" si="9"/>
        <v>7.8753426592979084E-3</v>
      </c>
      <c r="F87" s="23">
        <f t="shared" si="10"/>
        <v>0.13447203566548391</v>
      </c>
      <c r="H87">
        <f t="shared" si="11"/>
        <v>-4.8440185829252744</v>
      </c>
      <c r="I87">
        <f t="shared" si="12"/>
        <v>-2.0063990148249808</v>
      </c>
      <c r="J87">
        <f t="shared" si="13"/>
        <v>18.716866822121432</v>
      </c>
    </row>
    <row r="88" spans="1:10" x14ac:dyDescent="0.25">
      <c r="A88">
        <v>4.4075100000000003</v>
      </c>
      <c r="B88">
        <v>3101.4397300000001</v>
      </c>
      <c r="C88" s="7">
        <f t="shared" si="7"/>
        <v>167.09803000000011</v>
      </c>
      <c r="D88">
        <f t="shared" si="8"/>
        <v>24.034671344543046</v>
      </c>
      <c r="E88">
        <f t="shared" si="9"/>
        <v>7.7495206861695311E-3</v>
      </c>
      <c r="F88" s="23">
        <f t="shared" si="10"/>
        <v>0.13437197407342857</v>
      </c>
      <c r="H88">
        <f t="shared" si="11"/>
        <v>-4.8601242844753498</v>
      </c>
      <c r="I88">
        <f t="shared" si="12"/>
        <v>-2.0071433988770777</v>
      </c>
      <c r="J88">
        <f t="shared" si="13"/>
        <v>18.716122438069334</v>
      </c>
    </row>
    <row r="89" spans="1:10" x14ac:dyDescent="0.25">
      <c r="A89">
        <v>4.4563300000000003</v>
      </c>
      <c r="B89">
        <v>3102.6087699999998</v>
      </c>
      <c r="C89" s="7">
        <f t="shared" si="7"/>
        <v>168.26706999999988</v>
      </c>
      <c r="D89">
        <f t="shared" si="8"/>
        <v>24.23484139365506</v>
      </c>
      <c r="E89">
        <f t="shared" si="9"/>
        <v>7.8111174144766763E-3</v>
      </c>
      <c r="F89" s="23">
        <f t="shared" si="10"/>
        <v>0.13427125952720992</v>
      </c>
      <c r="H89">
        <f t="shared" si="11"/>
        <v>-4.8522072505278082</v>
      </c>
      <c r="I89">
        <f t="shared" si="12"/>
        <v>-2.0078932003858467</v>
      </c>
      <c r="J89">
        <f t="shared" si="13"/>
        <v>18.715372636560563</v>
      </c>
    </row>
    <row r="90" spans="1:10" x14ac:dyDescent="0.25">
      <c r="A90">
        <v>4.50366</v>
      </c>
      <c r="B90">
        <v>3103.76991</v>
      </c>
      <c r="C90" s="7">
        <f t="shared" si="7"/>
        <v>169.42821000000004</v>
      </c>
      <c r="D90">
        <f t="shared" si="8"/>
        <v>23.959887182703756</v>
      </c>
      <c r="E90">
        <f t="shared" si="9"/>
        <v>7.7196080500386566E-3</v>
      </c>
      <c r="F90" s="23">
        <f t="shared" si="10"/>
        <v>0.13417133762346292</v>
      </c>
      <c r="H90">
        <f t="shared" si="11"/>
        <v>-4.8639916869547104</v>
      </c>
      <c r="I90">
        <f t="shared" si="12"/>
        <v>-2.0086376568128257</v>
      </c>
      <c r="J90">
        <f t="shared" si="13"/>
        <v>18.714628180133584</v>
      </c>
    </row>
    <row r="91" spans="1:10" x14ac:dyDescent="0.25">
      <c r="A91">
        <v>4.55206</v>
      </c>
      <c r="B91">
        <v>3104.90245</v>
      </c>
      <c r="C91" s="7">
        <f t="shared" si="7"/>
        <v>170.5607500000001</v>
      </c>
      <c r="D91">
        <f t="shared" si="8"/>
        <v>23.245895033746837</v>
      </c>
      <c r="E91">
        <f t="shared" si="9"/>
        <v>7.4868358694318519E-3</v>
      </c>
      <c r="F91" s="23">
        <f t="shared" si="10"/>
        <v>0.13407398430763431</v>
      </c>
      <c r="H91">
        <f t="shared" si="11"/>
        <v>-4.8946090180478956</v>
      </c>
      <c r="I91">
        <f t="shared" si="12"/>
        <v>-2.009363509695568</v>
      </c>
      <c r="J91">
        <f t="shared" si="13"/>
        <v>18.713902327250842</v>
      </c>
    </row>
    <row r="92" spans="1:10" x14ac:dyDescent="0.25">
      <c r="A92">
        <v>4.6029299999999997</v>
      </c>
      <c r="B92">
        <v>3106.07753</v>
      </c>
      <c r="C92" s="7">
        <f t="shared" si="7"/>
        <v>171.73583000000008</v>
      </c>
      <c r="D92">
        <f t="shared" si="8"/>
        <v>23.723584441162131</v>
      </c>
      <c r="E92">
        <f t="shared" si="9"/>
        <v>7.637795326107694E-3</v>
      </c>
      <c r="F92" s="23">
        <f t="shared" si="10"/>
        <v>0.13397308620758719</v>
      </c>
      <c r="H92">
        <f t="shared" si="11"/>
        <v>-4.8746462873291998</v>
      </c>
      <c r="I92">
        <f t="shared" si="12"/>
        <v>-2.0101163484012377</v>
      </c>
      <c r="J92">
        <f t="shared" si="13"/>
        <v>18.713149488545174</v>
      </c>
    </row>
    <row r="93" spans="1:10" x14ac:dyDescent="0.25">
      <c r="A93">
        <v>4.6536099999999996</v>
      </c>
      <c r="B93">
        <v>3107.31158</v>
      </c>
      <c r="C93" s="7">
        <f t="shared" si="7"/>
        <v>172.9698800000001</v>
      </c>
      <c r="D93">
        <f t="shared" si="8"/>
        <v>23.558589633037062</v>
      </c>
      <c r="E93">
        <f t="shared" si="9"/>
        <v>7.5816631279174984E-3</v>
      </c>
      <c r="F93" s="23">
        <f t="shared" si="10"/>
        <v>0.13386724722185595</v>
      </c>
      <c r="H93">
        <f t="shared" si="11"/>
        <v>-4.8820226933792128</v>
      </c>
      <c r="I93">
        <f t="shared" si="12"/>
        <v>-2.0109066624654783</v>
      </c>
      <c r="J93">
        <f t="shared" si="13"/>
        <v>18.712359174480934</v>
      </c>
    </row>
    <row r="94" spans="1:10" x14ac:dyDescent="0.25">
      <c r="A94">
        <v>4.7073</v>
      </c>
      <c r="B94">
        <v>3108.5363400000001</v>
      </c>
      <c r="C94" s="7">
        <f t="shared" si="7"/>
        <v>174.19464000000016</v>
      </c>
      <c r="D94">
        <f t="shared" si="8"/>
        <v>22.342903139254933</v>
      </c>
      <c r="E94">
        <f t="shared" si="9"/>
        <v>7.1875959279456038E-3</v>
      </c>
      <c r="F94" s="23">
        <f t="shared" si="10"/>
        <v>0.13376232895760146</v>
      </c>
      <c r="H94">
        <f t="shared" si="11"/>
        <v>-4.9353985264509523</v>
      </c>
      <c r="I94">
        <f t="shared" si="12"/>
        <v>-2.0116907183320016</v>
      </c>
      <c r="J94">
        <f t="shared" si="13"/>
        <v>18.711575118614409</v>
      </c>
    </row>
    <row r="95" spans="1:10" x14ac:dyDescent="0.25">
      <c r="A95">
        <v>4.7654199999999998</v>
      </c>
      <c r="B95">
        <v>3109.8097400000001</v>
      </c>
      <c r="C95" s="7">
        <f t="shared" si="7"/>
        <v>175.4680400000002</v>
      </c>
      <c r="D95">
        <f t="shared" si="8"/>
        <v>22.214982229106454</v>
      </c>
      <c r="E95">
        <f t="shared" si="9"/>
        <v>7.1435181205350695E-3</v>
      </c>
      <c r="F95" s="23">
        <f t="shared" si="10"/>
        <v>0.13365337471611019</v>
      </c>
      <c r="H95">
        <f t="shared" si="11"/>
        <v>-4.9415498900156667</v>
      </c>
      <c r="I95">
        <f t="shared" si="12"/>
        <v>-2.0125055863148713</v>
      </c>
      <c r="J95">
        <f t="shared" si="13"/>
        <v>18.710760250631541</v>
      </c>
    </row>
    <row r="96" spans="1:10" x14ac:dyDescent="0.25">
      <c r="A96">
        <v>4.8170299999999999</v>
      </c>
      <c r="B96">
        <v>3110.97399</v>
      </c>
      <c r="C96" s="7">
        <f t="shared" si="7"/>
        <v>176.63229000000001</v>
      </c>
      <c r="D96">
        <f t="shared" si="8"/>
        <v>21.767475587352248</v>
      </c>
      <c r="E96">
        <f t="shared" si="9"/>
        <v>6.9969969717915415E-3</v>
      </c>
      <c r="F96" s="23">
        <f t="shared" si="10"/>
        <v>0.13355387598490384</v>
      </c>
      <c r="H96">
        <f t="shared" si="11"/>
        <v>-4.9622742260051593</v>
      </c>
      <c r="I96">
        <f t="shared" si="12"/>
        <v>-2.0132503171224672</v>
      </c>
      <c r="J96">
        <f t="shared" si="13"/>
        <v>18.710015519823944</v>
      </c>
    </row>
    <row r="97" spans="1:10" x14ac:dyDescent="0.25">
      <c r="A97">
        <v>4.8688500000000001</v>
      </c>
      <c r="B97">
        <v>3112.06115</v>
      </c>
      <c r="C97" s="7">
        <f t="shared" si="7"/>
        <v>177.71945000000005</v>
      </c>
      <c r="D97">
        <f t="shared" si="8"/>
        <v>21.292830041832449</v>
      </c>
      <c r="E97">
        <f t="shared" si="9"/>
        <v>6.8420345923576884E-3</v>
      </c>
      <c r="F97" s="23">
        <f t="shared" si="10"/>
        <v>0.13346106577592703</v>
      </c>
      <c r="H97">
        <f t="shared" si="11"/>
        <v>-4.9846701365555983</v>
      </c>
      <c r="I97">
        <f t="shared" si="12"/>
        <v>-2.0139454858055559</v>
      </c>
      <c r="J97">
        <f t="shared" si="13"/>
        <v>18.709320351140857</v>
      </c>
    </row>
    <row r="98" spans="1:10" x14ac:dyDescent="0.25">
      <c r="A98">
        <v>4.9198199999999996</v>
      </c>
      <c r="B98">
        <v>3113.1626799999999</v>
      </c>
      <c r="C98" s="7">
        <f t="shared" si="7"/>
        <v>178.82097999999996</v>
      </c>
      <c r="D98">
        <f t="shared" si="8"/>
        <v>23.603446568288689</v>
      </c>
      <c r="E98">
        <f t="shared" si="9"/>
        <v>7.5818224084225148E-3</v>
      </c>
      <c r="F98" s="23">
        <f t="shared" si="10"/>
        <v>0.13336712744561863</v>
      </c>
      <c r="H98">
        <f t="shared" si="11"/>
        <v>-4.8820016849501622</v>
      </c>
      <c r="I98">
        <f t="shared" si="12"/>
        <v>-2.0146495968146305</v>
      </c>
      <c r="J98">
        <f t="shared" si="13"/>
        <v>18.708616240131782</v>
      </c>
    </row>
    <row r="99" spans="1:10" x14ac:dyDescent="0.25">
      <c r="A99">
        <v>4.9698200000000003</v>
      </c>
      <c r="B99">
        <v>3114.4443900000001</v>
      </c>
      <c r="C99" s="7">
        <f t="shared" si="7"/>
        <v>180.10269000000017</v>
      </c>
      <c r="D99">
        <f t="shared" si="8"/>
        <v>632.77979275664563</v>
      </c>
      <c r="E99">
        <f t="shared" si="9"/>
        <v>0.20317581999165044</v>
      </c>
      <c r="F99" s="23">
        <f t="shared" si="10"/>
        <v>0.13325794817776829</v>
      </c>
      <c r="H99">
        <f t="shared" si="11"/>
        <v>-1.5936835664624909</v>
      </c>
      <c r="I99">
        <f t="shared" si="12"/>
        <v>-2.0154685691014449</v>
      </c>
      <c r="J99">
        <f t="shared" si="13"/>
        <v>18.707797267844967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3695D-C47B-46B9-A53F-F53FE249494B}">
  <dimension ref="A1:J99"/>
  <sheetViews>
    <sheetView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2" max="2" width="15.570312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5.2851562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1.9999999999999999E-6</v>
      </c>
      <c r="B2">
        <v>771.81001000000003</v>
      </c>
      <c r="C2" s="7">
        <f>B2-771.81001</f>
        <v>0</v>
      </c>
    </row>
    <row r="3" spans="1:10" x14ac:dyDescent="0.25">
      <c r="A3">
        <v>5.4170000000000003E-2</v>
      </c>
      <c r="B3">
        <v>774.57396000000006</v>
      </c>
      <c r="C3" s="7">
        <f t="shared" ref="C3:C66" si="0">B3-771.81001</f>
        <v>2.7639500000000226</v>
      </c>
      <c r="D3">
        <f>(B4-B2)/(A4-A2)</f>
        <v>48.119098444200553</v>
      </c>
      <c r="E3">
        <f>(1/B3)*D3</f>
        <v>6.2123310270074852E-2</v>
      </c>
      <c r="F3" s="23">
        <f>((0.002)/((0.0000008*B3*0.000000001)+(0.0000000245*0.000000001*B3^2)))*10^-9</f>
        <v>0.13055855286044898</v>
      </c>
      <c r="H3">
        <f>LN(E3)</f>
        <v>-2.7786339938072748</v>
      </c>
      <c r="I3">
        <f>LN((0.002)/((0.0000008*B3)+(0.0000000245*B3^2)))</f>
        <v>-2.0359334719235949</v>
      </c>
      <c r="J3">
        <f>LN(F3*10^9)</f>
        <v>18.687332365022815</v>
      </c>
    </row>
    <row r="4" spans="1:10" x14ac:dyDescent="0.25">
      <c r="A4">
        <v>0.104</v>
      </c>
      <c r="B4">
        <v>776.8143</v>
      </c>
      <c r="C4" s="7">
        <f t="shared" si="0"/>
        <v>5.004289999999969</v>
      </c>
      <c r="D4">
        <f t="shared" ref="D4:D67" si="1">(B5-B3)/(A5-A3)</f>
        <v>44.560517155643645</v>
      </c>
      <c r="E4">
        <f t="shared" ref="E4:E67" si="2">(1/B4)*D4</f>
        <v>5.7363152500724622E-2</v>
      </c>
      <c r="F4" s="23">
        <f t="shared" ref="F4:F67" si="3">((0.002)/((0.0000008*B4*0.000000001)+(0.0000000245*0.000000001*B4^2)))*10^-9</f>
        <v>0.12982171961415404</v>
      </c>
      <c r="H4">
        <f t="shared" ref="H4:H67" si="4">LN(E4)</f>
        <v>-2.8583531242860092</v>
      </c>
      <c r="I4">
        <f t="shared" ref="I4:I67" si="5">LN((0.002)/((0.0000008*B4)+(0.0000000245*B4^2)))</f>
        <v>-2.0415931573225472</v>
      </c>
      <c r="J4">
        <f t="shared" ref="J4:J67" si="6">LN(F4*10^9)</f>
        <v>18.681672679623865</v>
      </c>
    </row>
    <row r="5" spans="1:10" x14ac:dyDescent="0.25">
      <c r="A5">
        <v>0.15472</v>
      </c>
      <c r="B5">
        <v>779.05452000000002</v>
      </c>
      <c r="C5" s="7">
        <f t="shared" si="0"/>
        <v>7.2445099999999911</v>
      </c>
      <c r="D5">
        <f t="shared" si="1"/>
        <v>40.815874183757821</v>
      </c>
      <c r="E5">
        <f t="shared" si="2"/>
        <v>5.239155044470805E-2</v>
      </c>
      <c r="F5" s="23">
        <f t="shared" si="3"/>
        <v>0.12909114634942076</v>
      </c>
      <c r="H5">
        <f t="shared" si="4"/>
        <v>-2.9490099517126795</v>
      </c>
      <c r="I5">
        <f t="shared" si="5"/>
        <v>-2.0472365632688421</v>
      </c>
      <c r="J5">
        <f t="shared" si="6"/>
        <v>18.676029273677567</v>
      </c>
    </row>
    <row r="6" spans="1:10" x14ac:dyDescent="0.25">
      <c r="A6">
        <v>0.21273</v>
      </c>
      <c r="B6">
        <v>781.25220999999999</v>
      </c>
      <c r="C6" s="7">
        <f t="shared" si="0"/>
        <v>9.4421999999999571</v>
      </c>
      <c r="D6">
        <f t="shared" si="1"/>
        <v>39.231593662627425</v>
      </c>
      <c r="E6">
        <f t="shared" si="2"/>
        <v>5.0216297836299786E-2</v>
      </c>
      <c r="F6" s="23">
        <f t="shared" si="3"/>
        <v>0.12838041972779987</v>
      </c>
      <c r="H6">
        <f t="shared" si="4"/>
        <v>-2.9914156468808675</v>
      </c>
      <c r="I6">
        <f t="shared" si="5"/>
        <v>-2.052757393686496</v>
      </c>
      <c r="J6">
        <f t="shared" si="6"/>
        <v>18.670508443259916</v>
      </c>
    </row>
    <row r="7" spans="1:10" x14ac:dyDescent="0.25">
      <c r="A7">
        <v>0.26201999999999998</v>
      </c>
      <c r="B7">
        <v>783.26406999999995</v>
      </c>
      <c r="C7" s="7">
        <f t="shared" si="0"/>
        <v>11.454059999999913</v>
      </c>
      <c r="D7">
        <f t="shared" si="1"/>
        <v>40.095065092340498</v>
      </c>
      <c r="E7">
        <f t="shared" si="2"/>
        <v>5.1189715739597887E-2</v>
      </c>
      <c r="F7" s="23">
        <f t="shared" si="3"/>
        <v>0.12773492417349686</v>
      </c>
      <c r="H7">
        <f t="shared" si="4"/>
        <v>-2.9722166315736214</v>
      </c>
      <c r="I7">
        <f t="shared" si="5"/>
        <v>-2.0577980672456828</v>
      </c>
      <c r="J7">
        <f t="shared" si="6"/>
        <v>18.665467769700729</v>
      </c>
    </row>
    <row r="8" spans="1:10" x14ac:dyDescent="0.25">
      <c r="A8">
        <v>0.31181999999999999</v>
      </c>
      <c r="B8">
        <v>785.22523000000001</v>
      </c>
      <c r="C8" s="7">
        <f t="shared" si="0"/>
        <v>13.415219999999977</v>
      </c>
      <c r="D8">
        <f t="shared" si="1"/>
        <v>38.928162095784366</v>
      </c>
      <c r="E8">
        <f t="shared" si="2"/>
        <v>4.9575791261552267E-2</v>
      </c>
      <c r="F8" s="23">
        <f t="shared" si="3"/>
        <v>0.12711037059273803</v>
      </c>
      <c r="H8">
        <f t="shared" si="4"/>
        <v>-3.0042526438049668</v>
      </c>
      <c r="I8">
        <f t="shared" si="5"/>
        <v>-2.0626995101520147</v>
      </c>
      <c r="J8">
        <f t="shared" si="6"/>
        <v>18.660566326794395</v>
      </c>
    </row>
    <row r="9" spans="1:10" x14ac:dyDescent="0.25">
      <c r="A9">
        <v>0.35974</v>
      </c>
      <c r="B9">
        <v>787.06813</v>
      </c>
      <c r="C9" s="7">
        <f t="shared" si="0"/>
        <v>15.258119999999963</v>
      </c>
      <c r="D9">
        <f t="shared" si="1"/>
        <v>36.467268623024303</v>
      </c>
      <c r="E9">
        <f t="shared" si="2"/>
        <v>4.6333052035818424E-2</v>
      </c>
      <c r="F9" s="23">
        <f t="shared" si="3"/>
        <v>0.12652764404522404</v>
      </c>
      <c r="H9">
        <f t="shared" si="4"/>
        <v>-3.0718997057073709</v>
      </c>
      <c r="I9">
        <f t="shared" si="5"/>
        <v>-2.0672944646869942</v>
      </c>
      <c r="J9">
        <f t="shared" si="6"/>
        <v>18.655971372259419</v>
      </c>
    </row>
    <row r="10" spans="1:10" x14ac:dyDescent="0.25">
      <c r="A10">
        <v>0.40927999999999998</v>
      </c>
      <c r="B10">
        <v>788.77932999999996</v>
      </c>
      <c r="C10" s="7">
        <f t="shared" si="0"/>
        <v>16.969319999999925</v>
      </c>
      <c r="D10">
        <f t="shared" si="1"/>
        <v>32.777723113253636</v>
      </c>
      <c r="E10">
        <f t="shared" si="2"/>
        <v>4.1554997534295979E-2</v>
      </c>
      <c r="F10" s="23">
        <f t="shared" si="3"/>
        <v>0.12599014208372775</v>
      </c>
      <c r="H10">
        <f t="shared" si="4"/>
        <v>-3.180737487313066</v>
      </c>
      <c r="I10">
        <f t="shared" si="5"/>
        <v>-2.0715516125220987</v>
      </c>
      <c r="J10">
        <f t="shared" si="6"/>
        <v>18.651714224424314</v>
      </c>
    </row>
    <row r="11" spans="1:10" x14ac:dyDescent="0.25">
      <c r="A11">
        <v>0.46137</v>
      </c>
      <c r="B11">
        <v>790.39932999999996</v>
      </c>
      <c r="C11" s="7">
        <f t="shared" si="0"/>
        <v>18.58931999999993</v>
      </c>
      <c r="D11">
        <f t="shared" si="1"/>
        <v>30.802786499215916</v>
      </c>
      <c r="E11">
        <f t="shared" si="2"/>
        <v>3.8971169799974295E-2</v>
      </c>
      <c r="F11" s="23">
        <f t="shared" si="3"/>
        <v>0.12548443709918675</v>
      </c>
      <c r="H11">
        <f t="shared" si="4"/>
        <v>-3.2449331421201735</v>
      </c>
      <c r="I11">
        <f t="shared" si="5"/>
        <v>-2.075573535277619</v>
      </c>
      <c r="J11">
        <f t="shared" si="6"/>
        <v>18.647692301668791</v>
      </c>
    </row>
    <row r="12" spans="1:10" x14ac:dyDescent="0.25">
      <c r="A12">
        <v>0.51119999999999999</v>
      </c>
      <c r="B12">
        <v>791.91875000000005</v>
      </c>
      <c r="C12" s="7">
        <f t="shared" si="0"/>
        <v>20.108740000000012</v>
      </c>
      <c r="D12">
        <f t="shared" si="1"/>
        <v>31.662610402355977</v>
      </c>
      <c r="E12">
        <f t="shared" si="2"/>
        <v>3.9982145140970551E-2</v>
      </c>
      <c r="F12" s="23">
        <f t="shared" si="3"/>
        <v>0.12501289186275855</v>
      </c>
      <c r="H12">
        <f t="shared" si="4"/>
        <v>-3.21932229599734</v>
      </c>
      <c r="I12">
        <f t="shared" si="5"/>
        <v>-2.0793384120958058</v>
      </c>
      <c r="J12">
        <f t="shared" si="6"/>
        <v>18.643927424850606</v>
      </c>
    </row>
    <row r="13" spans="1:10" x14ac:dyDescent="0.25">
      <c r="A13">
        <v>0.56327000000000005</v>
      </c>
      <c r="B13">
        <v>793.62575000000004</v>
      </c>
      <c r="C13" s="7">
        <f t="shared" si="0"/>
        <v>21.815740000000005</v>
      </c>
      <c r="D13">
        <f t="shared" si="1"/>
        <v>32.044633368755981</v>
      </c>
      <c r="E13">
        <f t="shared" si="2"/>
        <v>4.0377512157028651E-2</v>
      </c>
      <c r="F13" s="23">
        <f t="shared" si="3"/>
        <v>0.12448629593232996</v>
      </c>
      <c r="H13">
        <f t="shared" si="4"/>
        <v>-3.2094822787674175</v>
      </c>
      <c r="I13">
        <f t="shared" si="5"/>
        <v>-2.0835596419685247</v>
      </c>
      <c r="J13">
        <f t="shared" si="6"/>
        <v>18.639706194977887</v>
      </c>
    </row>
    <row r="14" spans="1:10" x14ac:dyDescent="0.25">
      <c r="A14">
        <v>0.61470999999999998</v>
      </c>
      <c r="B14">
        <v>795.23568999999998</v>
      </c>
      <c r="C14" s="7">
        <f t="shared" si="0"/>
        <v>23.425679999999943</v>
      </c>
      <c r="D14">
        <f t="shared" si="1"/>
        <v>30.437968119838555</v>
      </c>
      <c r="E14">
        <f t="shared" si="2"/>
        <v>3.8275405018402223E-2</v>
      </c>
      <c r="F14" s="23">
        <f t="shared" si="3"/>
        <v>0.1239926856158016</v>
      </c>
      <c r="H14">
        <f t="shared" si="4"/>
        <v>-3.2629477556941877</v>
      </c>
      <c r="I14">
        <f t="shared" si="5"/>
        <v>-2.087532702086242</v>
      </c>
      <c r="J14">
        <f t="shared" si="6"/>
        <v>18.635733134860171</v>
      </c>
    </row>
    <row r="15" spans="1:10" x14ac:dyDescent="0.25">
      <c r="A15">
        <v>0.66740999999999995</v>
      </c>
      <c r="B15">
        <v>796.79556000000002</v>
      </c>
      <c r="C15" s="7">
        <f t="shared" si="0"/>
        <v>24.985549999999989</v>
      </c>
      <c r="D15">
        <f t="shared" si="1"/>
        <v>30.62731822196023</v>
      </c>
      <c r="E15">
        <f t="shared" si="2"/>
        <v>3.8438113563233497E-2</v>
      </c>
      <c r="F15" s="23">
        <f t="shared" si="3"/>
        <v>0.12351722224596065</v>
      </c>
      <c r="H15">
        <f t="shared" si="4"/>
        <v>-3.2587057709220928</v>
      </c>
      <c r="I15">
        <f t="shared" si="5"/>
        <v>-2.0913746812522489</v>
      </c>
      <c r="J15">
        <f t="shared" si="6"/>
        <v>18.631891155694163</v>
      </c>
    </row>
    <row r="16" spans="1:10" x14ac:dyDescent="0.25">
      <c r="A16">
        <v>0.71662000000000003</v>
      </c>
      <c r="B16">
        <v>798.35691999999995</v>
      </c>
      <c r="C16" s="7">
        <f t="shared" si="0"/>
        <v>26.546909999999912</v>
      </c>
      <c r="D16">
        <f t="shared" si="1"/>
        <v>29.793266951161812</v>
      </c>
      <c r="E16">
        <f t="shared" si="2"/>
        <v>3.7318229735093689E-2</v>
      </c>
      <c r="F16" s="23">
        <f t="shared" si="3"/>
        <v>0.12304403856992212</v>
      </c>
      <c r="H16">
        <f t="shared" si="4"/>
        <v>-3.2882733388790304</v>
      </c>
      <c r="I16">
        <f t="shared" si="5"/>
        <v>-2.0952129505358883</v>
      </c>
      <c r="J16">
        <f t="shared" si="6"/>
        <v>18.628052886410522</v>
      </c>
    </row>
    <row r="17" spans="1:10" x14ac:dyDescent="0.25">
      <c r="A17">
        <v>0.77285999999999999</v>
      </c>
      <c r="B17">
        <v>799.93726000000004</v>
      </c>
      <c r="C17" s="7">
        <f t="shared" si="0"/>
        <v>28.127250000000004</v>
      </c>
      <c r="D17">
        <f t="shared" si="1"/>
        <v>29.411809379153532</v>
      </c>
      <c r="E17">
        <f t="shared" si="2"/>
        <v>3.6767645226518798E-2</v>
      </c>
      <c r="F17" s="23">
        <f t="shared" si="3"/>
        <v>0.12256786669717369</v>
      </c>
      <c r="H17">
        <f t="shared" si="4"/>
        <v>-3.3031370263364841</v>
      </c>
      <c r="I17">
        <f t="shared" si="5"/>
        <v>-2.0990903885518937</v>
      </c>
      <c r="J17">
        <f t="shared" si="6"/>
        <v>18.624175448394517</v>
      </c>
    </row>
    <row r="18" spans="1:10" x14ac:dyDescent="0.25">
      <c r="A18">
        <v>0.82196000000000002</v>
      </c>
      <c r="B18">
        <v>801.45515999999998</v>
      </c>
      <c r="C18" s="7">
        <f t="shared" si="0"/>
        <v>29.645149999999944</v>
      </c>
      <c r="D18">
        <f t="shared" si="1"/>
        <v>29.261847630473103</v>
      </c>
      <c r="E18">
        <f t="shared" si="2"/>
        <v>3.6510898040101339E-2</v>
      </c>
      <c r="F18" s="23">
        <f t="shared" si="3"/>
        <v>0.12211310665572722</v>
      </c>
      <c r="H18">
        <f t="shared" si="4"/>
        <v>-3.3101444865176339</v>
      </c>
      <c r="I18">
        <f t="shared" si="5"/>
        <v>-2.1028075600086424</v>
      </c>
      <c r="J18">
        <f t="shared" si="6"/>
        <v>18.620458276937768</v>
      </c>
    </row>
    <row r="19" spans="1:10" x14ac:dyDescent="0.25">
      <c r="A19">
        <v>0.87287999999999999</v>
      </c>
      <c r="B19">
        <v>802.86402999999996</v>
      </c>
      <c r="C19" s="7">
        <f t="shared" si="0"/>
        <v>31.054019999999923</v>
      </c>
      <c r="D19">
        <f t="shared" si="1"/>
        <v>27.197253555665153</v>
      </c>
      <c r="E19">
        <f t="shared" si="2"/>
        <v>3.3875292128438178E-2</v>
      </c>
      <c r="F19" s="23">
        <f t="shared" si="3"/>
        <v>0.12169327306817977</v>
      </c>
      <c r="H19">
        <f t="shared" si="4"/>
        <v>-3.3850693761017241</v>
      </c>
      <c r="I19">
        <f t="shared" si="5"/>
        <v>-2.1062515552231802</v>
      </c>
      <c r="J19">
        <f t="shared" si="6"/>
        <v>18.617014281723232</v>
      </c>
    </row>
    <row r="20" spans="1:10" x14ac:dyDescent="0.25">
      <c r="A20">
        <v>0.92391000000000001</v>
      </c>
      <c r="B20">
        <v>804.22792000000004</v>
      </c>
      <c r="C20" s="7">
        <f t="shared" si="0"/>
        <v>32.417910000000006</v>
      </c>
      <c r="D20">
        <f t="shared" si="1"/>
        <v>27.208608608609232</v>
      </c>
      <c r="E20">
        <f t="shared" si="2"/>
        <v>3.3831962223606002E-2</v>
      </c>
      <c r="F20" s="23">
        <f t="shared" si="3"/>
        <v>0.12128890263712379</v>
      </c>
      <c r="H20">
        <f t="shared" si="4"/>
        <v>-3.3863492954002412</v>
      </c>
      <c r="I20">
        <f t="shared" si="5"/>
        <v>-2.1095799541330305</v>
      </c>
      <c r="J20">
        <f t="shared" si="6"/>
        <v>18.613685882813382</v>
      </c>
    </row>
    <row r="21" spans="1:10" x14ac:dyDescent="0.25">
      <c r="A21">
        <v>0.97277999999999998</v>
      </c>
      <c r="B21">
        <v>805.58217000000002</v>
      </c>
      <c r="C21" s="7">
        <f t="shared" si="0"/>
        <v>33.772159999999985</v>
      </c>
      <c r="D21">
        <f t="shared" si="1"/>
        <v>27.524188546619769</v>
      </c>
      <c r="E21">
        <f t="shared" si="2"/>
        <v>3.4166829370888094E-2</v>
      </c>
      <c r="F21" s="23">
        <f t="shared" si="3"/>
        <v>0.12088938147324098</v>
      </c>
      <c r="H21">
        <f t="shared" si="4"/>
        <v>-3.3765000070083491</v>
      </c>
      <c r="I21">
        <f t="shared" si="5"/>
        <v>-2.1128793542240341</v>
      </c>
      <c r="J21">
        <f t="shared" si="6"/>
        <v>18.610386482722376</v>
      </c>
    </row>
    <row r="22" spans="1:10" x14ac:dyDescent="0.25">
      <c r="A22">
        <v>1.0206500000000001</v>
      </c>
      <c r="B22">
        <v>806.89061000000004</v>
      </c>
      <c r="C22" s="7">
        <f t="shared" si="0"/>
        <v>35.080600000000004</v>
      </c>
      <c r="D22">
        <f t="shared" si="1"/>
        <v>27.018501291988926</v>
      </c>
      <c r="E22">
        <f t="shared" si="2"/>
        <v>3.3484713983707066E-2</v>
      </c>
      <c r="F22" s="23">
        <f t="shared" si="3"/>
        <v>0.12050524712838243</v>
      </c>
      <c r="H22">
        <f t="shared" si="4"/>
        <v>-3.3966662432810004</v>
      </c>
      <c r="I22">
        <f t="shared" si="5"/>
        <v>-2.1160619823655882</v>
      </c>
      <c r="J22">
        <f t="shared" si="6"/>
        <v>18.607203854580824</v>
      </c>
    </row>
    <row r="23" spans="1:10" x14ac:dyDescent="0.25">
      <c r="A23">
        <v>1.0695300000000001</v>
      </c>
      <c r="B23">
        <v>808.19620999999995</v>
      </c>
      <c r="C23" s="7">
        <f t="shared" si="0"/>
        <v>36.386199999999917</v>
      </c>
      <c r="D23">
        <f t="shared" si="1"/>
        <v>26.320609895238697</v>
      </c>
      <c r="E23">
        <f t="shared" si="2"/>
        <v>3.2567103841329194E-2</v>
      </c>
      <c r="F23" s="23">
        <f t="shared" si="3"/>
        <v>0.12012376887036538</v>
      </c>
      <c r="H23">
        <f t="shared" si="4"/>
        <v>-3.4244525846999263</v>
      </c>
      <c r="I23">
        <f t="shared" si="5"/>
        <v>-2.1192326604820519</v>
      </c>
      <c r="J23">
        <f t="shared" si="6"/>
        <v>18.604033176464359</v>
      </c>
    </row>
    <row r="24" spans="1:10" x14ac:dyDescent="0.25">
      <c r="A24">
        <v>1.1170599999999999</v>
      </c>
      <c r="B24">
        <v>809.42818</v>
      </c>
      <c r="C24" s="7">
        <f t="shared" si="0"/>
        <v>37.618169999999964</v>
      </c>
      <c r="D24">
        <f t="shared" si="1"/>
        <v>25.335220719304473</v>
      </c>
      <c r="E24">
        <f t="shared" si="2"/>
        <v>3.1300146628579786E-2</v>
      </c>
      <c r="F24" s="23">
        <f t="shared" si="3"/>
        <v>0.11976546315579263</v>
      </c>
      <c r="H24">
        <f t="shared" si="4"/>
        <v>-3.46413249682784</v>
      </c>
      <c r="I24">
        <f t="shared" si="5"/>
        <v>-2.1222199223778735</v>
      </c>
      <c r="J24">
        <f t="shared" si="6"/>
        <v>18.601045914568537</v>
      </c>
    </row>
    <row r="25" spans="1:10" x14ac:dyDescent="0.25">
      <c r="A25">
        <v>1.1649</v>
      </c>
      <c r="B25">
        <v>810.61243000000002</v>
      </c>
      <c r="C25" s="7">
        <f t="shared" si="0"/>
        <v>38.802419999999984</v>
      </c>
      <c r="D25">
        <f t="shared" si="1"/>
        <v>23.946543778802138</v>
      </c>
      <c r="E25">
        <f t="shared" si="2"/>
        <v>2.9541298520184469E-2</v>
      </c>
      <c r="F25" s="23">
        <f t="shared" si="3"/>
        <v>0.11942254556124605</v>
      </c>
      <c r="H25">
        <f t="shared" si="4"/>
        <v>-3.5219660448157648</v>
      </c>
      <c r="I25">
        <f t="shared" si="5"/>
        <v>-2.1250872720525735</v>
      </c>
      <c r="J25">
        <f t="shared" si="6"/>
        <v>18.598178564893836</v>
      </c>
    </row>
    <row r="26" spans="1:10" x14ac:dyDescent="0.25">
      <c r="A26">
        <v>1.21471</v>
      </c>
      <c r="B26">
        <v>811.76656000000003</v>
      </c>
      <c r="C26" s="7">
        <f t="shared" si="0"/>
        <v>39.956549999999993</v>
      </c>
      <c r="D26">
        <f t="shared" si="1"/>
        <v>23.245924875973827</v>
      </c>
      <c r="E26">
        <f t="shared" si="2"/>
        <v>2.8636218860720042E-2</v>
      </c>
      <c r="F26" s="23">
        <f t="shared" si="3"/>
        <v>0.11908976496939555</v>
      </c>
      <c r="H26">
        <f t="shared" si="4"/>
        <v>-3.5530829686250498</v>
      </c>
      <c r="I26">
        <f t="shared" si="5"/>
        <v>-2.1278777427586721</v>
      </c>
      <c r="J26">
        <f t="shared" si="6"/>
        <v>18.59538809418774</v>
      </c>
    </row>
    <row r="27" spans="1:10" x14ac:dyDescent="0.25">
      <c r="A27">
        <v>1.2636700000000001</v>
      </c>
      <c r="B27">
        <v>812.90842999999995</v>
      </c>
      <c r="C27" s="7">
        <f t="shared" si="0"/>
        <v>41.098419999999919</v>
      </c>
      <c r="D27">
        <f t="shared" si="1"/>
        <v>23.080024067387996</v>
      </c>
      <c r="E27">
        <f t="shared" si="2"/>
        <v>2.8391911334205249E-2</v>
      </c>
      <c r="F27" s="23">
        <f t="shared" si="3"/>
        <v>0.11876188660573414</v>
      </c>
      <c r="H27">
        <f t="shared" si="4"/>
        <v>-3.5616509865575385</v>
      </c>
      <c r="I27">
        <f t="shared" si="5"/>
        <v>-2.1306347433443324</v>
      </c>
      <c r="J27">
        <f t="shared" si="6"/>
        <v>18.59263109360208</v>
      </c>
    </row>
    <row r="28" spans="1:10" x14ac:dyDescent="0.25">
      <c r="A28">
        <v>1.31443</v>
      </c>
      <c r="B28">
        <v>814.06809999999996</v>
      </c>
      <c r="C28" s="7">
        <f t="shared" si="0"/>
        <v>42.258089999999925</v>
      </c>
      <c r="D28">
        <f t="shared" si="1"/>
        <v>21.942104250818083</v>
      </c>
      <c r="E28">
        <f t="shared" si="2"/>
        <v>2.6953647060753375E-2</v>
      </c>
      <c r="F28" s="23">
        <f t="shared" si="3"/>
        <v>0.11843028125515266</v>
      </c>
      <c r="H28">
        <f t="shared" si="4"/>
        <v>-3.6136366638533697</v>
      </c>
      <c r="I28">
        <f t="shared" si="5"/>
        <v>-2.1334308353874758</v>
      </c>
      <c r="J28">
        <f t="shared" si="6"/>
        <v>18.589835001558935</v>
      </c>
    </row>
    <row r="29" spans="1:10" x14ac:dyDescent="0.25">
      <c r="A29">
        <v>1.36765</v>
      </c>
      <c r="B29">
        <v>815.18997000000002</v>
      </c>
      <c r="C29" s="7">
        <f t="shared" si="0"/>
        <v>43.379959999999983</v>
      </c>
      <c r="D29">
        <f t="shared" si="1"/>
        <v>21.671522142927806</v>
      </c>
      <c r="E29">
        <f t="shared" si="2"/>
        <v>2.6584628050474915E-2</v>
      </c>
      <c r="F29" s="23">
        <f t="shared" si="3"/>
        <v>0.11811080483480506</v>
      </c>
      <c r="H29">
        <f t="shared" si="4"/>
        <v>-3.6274221230781984</v>
      </c>
      <c r="I29">
        <f t="shared" si="5"/>
        <v>-2.1361320710999534</v>
      </c>
      <c r="J29">
        <f t="shared" si="6"/>
        <v>18.587133765846456</v>
      </c>
    </row>
    <row r="30" spans="1:10" x14ac:dyDescent="0.25">
      <c r="A30">
        <v>1.41672</v>
      </c>
      <c r="B30">
        <v>816.28488000000004</v>
      </c>
      <c r="C30" s="7">
        <f t="shared" si="0"/>
        <v>44.47487000000001</v>
      </c>
      <c r="D30">
        <f t="shared" si="1"/>
        <v>22.154873975098472</v>
      </c>
      <c r="E30">
        <f t="shared" si="2"/>
        <v>2.714110541297601E-2</v>
      </c>
      <c r="F30" s="23">
        <f t="shared" si="3"/>
        <v>0.11780025088299448</v>
      </c>
      <c r="H30">
        <f t="shared" si="4"/>
        <v>-3.6067058953762663</v>
      </c>
      <c r="I30">
        <f t="shared" si="5"/>
        <v>-2.1387648780301234</v>
      </c>
      <c r="J30">
        <f t="shared" si="6"/>
        <v>18.584500958916287</v>
      </c>
    </row>
    <row r="31" spans="1:10" x14ac:dyDescent="0.25">
      <c r="A31">
        <v>1.46644</v>
      </c>
      <c r="B31">
        <v>817.37864999999999</v>
      </c>
      <c r="C31" s="7">
        <f t="shared" si="0"/>
        <v>45.568639999999959</v>
      </c>
      <c r="D31">
        <f t="shared" si="1"/>
        <v>21.197726827355698</v>
      </c>
      <c r="E31">
        <f t="shared" si="2"/>
        <v>2.5933790694625675E-2</v>
      </c>
      <c r="F31" s="23">
        <f t="shared" si="3"/>
        <v>0.11749124174412383</v>
      </c>
      <c r="H31">
        <f t="shared" si="4"/>
        <v>-3.6522085005818634</v>
      </c>
      <c r="I31">
        <f t="shared" si="5"/>
        <v>-2.1413914865239265</v>
      </c>
      <c r="J31">
        <f t="shared" si="6"/>
        <v>18.581874350422485</v>
      </c>
    </row>
    <row r="32" spans="1:10" x14ac:dyDescent="0.25">
      <c r="A32">
        <v>1.51878</v>
      </c>
      <c r="B32">
        <v>818.44831999999997</v>
      </c>
      <c r="C32" s="7">
        <f t="shared" si="0"/>
        <v>46.638309999999933</v>
      </c>
      <c r="D32">
        <f t="shared" si="1"/>
        <v>19.558439217806363</v>
      </c>
      <c r="E32">
        <f t="shared" si="2"/>
        <v>2.3896975215009744E-2</v>
      </c>
      <c r="F32" s="23">
        <f t="shared" si="3"/>
        <v>0.11719021591176061</v>
      </c>
      <c r="H32">
        <f t="shared" si="4"/>
        <v>-3.7340033880955033</v>
      </c>
      <c r="I32">
        <f t="shared" si="5"/>
        <v>-2.1439568873056039</v>
      </c>
      <c r="J32">
        <f t="shared" si="6"/>
        <v>18.579308949640808</v>
      </c>
    </row>
    <row r="33" spans="1:10" x14ac:dyDescent="0.25">
      <c r="A33">
        <v>1.57741</v>
      </c>
      <c r="B33">
        <v>819.54904999999997</v>
      </c>
      <c r="C33" s="7">
        <f t="shared" si="0"/>
        <v>47.739039999999932</v>
      </c>
      <c r="D33">
        <f t="shared" si="1"/>
        <v>20.157232704402642</v>
      </c>
      <c r="E33">
        <f t="shared" si="2"/>
        <v>2.4595517137629093E-2</v>
      </c>
      <c r="F33" s="23">
        <f t="shared" si="3"/>
        <v>0.11688165551255482</v>
      </c>
      <c r="H33">
        <f t="shared" si="4"/>
        <v>-3.7051910828274353</v>
      </c>
      <c r="I33">
        <f t="shared" si="5"/>
        <v>-2.1465933474326566</v>
      </c>
      <c r="J33">
        <f t="shared" si="6"/>
        <v>18.576672489513754</v>
      </c>
    </row>
    <row r="34" spans="1:10" x14ac:dyDescent="0.25">
      <c r="A34">
        <v>1.62849</v>
      </c>
      <c r="B34">
        <v>820.65976999999998</v>
      </c>
      <c r="C34" s="7">
        <f t="shared" si="0"/>
        <v>48.849759999999947</v>
      </c>
      <c r="D34">
        <f t="shared" si="1"/>
        <v>21.392970927917656</v>
      </c>
      <c r="E34">
        <f t="shared" si="2"/>
        <v>2.6068014675457597E-2</v>
      </c>
      <c r="F34" s="23">
        <f t="shared" si="3"/>
        <v>0.11657152848888</v>
      </c>
      <c r="H34">
        <f t="shared" si="4"/>
        <v>-3.6470462075438634</v>
      </c>
      <c r="I34">
        <f t="shared" si="5"/>
        <v>-2.1492502159387108</v>
      </c>
      <c r="J34">
        <f t="shared" si="6"/>
        <v>18.5740156210077</v>
      </c>
    </row>
    <row r="35" spans="1:10" x14ac:dyDescent="0.25">
      <c r="A35">
        <v>1.6778500000000001</v>
      </c>
      <c r="B35">
        <v>821.69776000000002</v>
      </c>
      <c r="C35" s="7">
        <f t="shared" si="0"/>
        <v>49.887749999999983</v>
      </c>
      <c r="D35">
        <f t="shared" si="1"/>
        <v>20.620549035210527</v>
      </c>
      <c r="E35">
        <f t="shared" si="2"/>
        <v>2.5095053241000104E-2</v>
      </c>
      <c r="F35" s="23">
        <f t="shared" si="3"/>
        <v>0.11628282311107004</v>
      </c>
      <c r="H35">
        <f t="shared" si="4"/>
        <v>-3.6850845342994827</v>
      </c>
      <c r="I35">
        <f t="shared" si="5"/>
        <v>-2.1517299250252075</v>
      </c>
      <c r="J35">
        <f t="shared" si="6"/>
        <v>18.571535911921202</v>
      </c>
    </row>
    <row r="36" spans="1:10" x14ac:dyDescent="0.25">
      <c r="A36">
        <v>1.7290300000000001</v>
      </c>
      <c r="B36">
        <v>822.73296000000005</v>
      </c>
      <c r="C36" s="7">
        <f t="shared" si="0"/>
        <v>50.922950000000014</v>
      </c>
      <c r="D36">
        <f t="shared" si="1"/>
        <v>20.187704836627056</v>
      </c>
      <c r="E36">
        <f t="shared" si="2"/>
        <v>2.4537372170706586E-2</v>
      </c>
      <c r="F36" s="23">
        <f t="shared" si="3"/>
        <v>0.11599596076599045</v>
      </c>
      <c r="H36">
        <f t="shared" si="4"/>
        <v>-3.707557928941509</v>
      </c>
      <c r="I36">
        <f t="shared" si="5"/>
        <v>-2.1541999094648778</v>
      </c>
      <c r="J36">
        <f t="shared" si="6"/>
        <v>18.569065927481532</v>
      </c>
    </row>
    <row r="37" spans="1:10" x14ac:dyDescent="0.25">
      <c r="A37">
        <v>1.77854</v>
      </c>
      <c r="B37">
        <v>823.73045999999999</v>
      </c>
      <c r="C37" s="7">
        <f t="shared" si="0"/>
        <v>51.92044999999996</v>
      </c>
      <c r="D37">
        <f t="shared" si="1"/>
        <v>19.006321112514968</v>
      </c>
      <c r="E37">
        <f t="shared" si="2"/>
        <v>2.3073471281509935E-2</v>
      </c>
      <c r="F37" s="23">
        <f t="shared" si="3"/>
        <v>0.11572054857027787</v>
      </c>
      <c r="H37">
        <f t="shared" si="4"/>
        <v>-3.7690717507765839</v>
      </c>
      <c r="I37">
        <f t="shared" si="5"/>
        <v>-2.1565770583887409</v>
      </c>
      <c r="J37">
        <f t="shared" si="6"/>
        <v>18.566688778557669</v>
      </c>
    </row>
    <row r="38" spans="1:10" x14ac:dyDescent="0.25">
      <c r="A38">
        <v>1.83186</v>
      </c>
      <c r="B38">
        <v>824.68737999999996</v>
      </c>
      <c r="C38" s="7">
        <f t="shared" si="0"/>
        <v>52.877369999999928</v>
      </c>
      <c r="D38">
        <f t="shared" si="1"/>
        <v>17.438158262652816</v>
      </c>
      <c r="E38">
        <f t="shared" si="2"/>
        <v>2.114517414180973E-2</v>
      </c>
      <c r="F38" s="23">
        <f t="shared" si="3"/>
        <v>0.11545726152709264</v>
      </c>
      <c r="H38">
        <f t="shared" si="4"/>
        <v>-3.8563435724893402</v>
      </c>
      <c r="I38">
        <f t="shared" si="5"/>
        <v>-2.1588548475667699</v>
      </c>
      <c r="J38">
        <f t="shared" si="6"/>
        <v>18.564410989379642</v>
      </c>
    </row>
    <row r="39" spans="1:10" x14ac:dyDescent="0.25">
      <c r="A39">
        <v>1.8858299999999999</v>
      </c>
      <c r="B39">
        <v>825.60140000000001</v>
      </c>
      <c r="C39" s="7">
        <f t="shared" si="0"/>
        <v>53.791389999999978</v>
      </c>
      <c r="D39">
        <f t="shared" si="1"/>
        <v>17.042103257763529</v>
      </c>
      <c r="E39">
        <f t="shared" si="2"/>
        <v>2.0642047430834694E-2</v>
      </c>
      <c r="F39" s="23">
        <f t="shared" si="3"/>
        <v>0.11520661622500472</v>
      </c>
      <c r="H39">
        <f t="shared" si="4"/>
        <v>-3.880425146058132</v>
      </c>
      <c r="I39">
        <f t="shared" si="5"/>
        <v>-2.161028099860808</v>
      </c>
      <c r="J39">
        <f t="shared" si="6"/>
        <v>18.562237737085603</v>
      </c>
    </row>
    <row r="40" spans="1:10" x14ac:dyDescent="0.25">
      <c r="A40">
        <v>1.9368399999999999</v>
      </c>
      <c r="B40">
        <v>826.47645999999997</v>
      </c>
      <c r="C40" s="7">
        <f t="shared" si="0"/>
        <v>54.666449999999941</v>
      </c>
      <c r="D40">
        <f t="shared" si="1"/>
        <v>16.904321878909869</v>
      </c>
      <c r="E40">
        <f t="shared" si="2"/>
        <v>2.0453482581838895E-2</v>
      </c>
      <c r="F40" s="23">
        <f t="shared" si="3"/>
        <v>0.11496741870680673</v>
      </c>
      <c r="H40">
        <f t="shared" si="4"/>
        <v>-3.8896021135918475</v>
      </c>
      <c r="I40">
        <f t="shared" si="5"/>
        <v>-2.1631065063533166</v>
      </c>
      <c r="J40">
        <f t="shared" si="6"/>
        <v>18.560159330593095</v>
      </c>
    </row>
    <row r="41" spans="1:10" x14ac:dyDescent="0.25">
      <c r="A41">
        <v>1.9897199999999999</v>
      </c>
      <c r="B41">
        <v>827.35758999999996</v>
      </c>
      <c r="C41" s="7">
        <f t="shared" si="0"/>
        <v>55.547579999999925</v>
      </c>
      <c r="D41">
        <f t="shared" si="1"/>
        <v>16.429037520391912</v>
      </c>
      <c r="E41">
        <f t="shared" si="2"/>
        <v>1.9857239141774129E-2</v>
      </c>
      <c r="F41" s="23">
        <f t="shared" si="3"/>
        <v>0.11472731398012416</v>
      </c>
      <c r="H41">
        <f t="shared" si="4"/>
        <v>-3.9191866460521911</v>
      </c>
      <c r="I41">
        <f t="shared" si="5"/>
        <v>-2.1651971491062243</v>
      </c>
      <c r="J41">
        <f t="shared" si="6"/>
        <v>18.558068687840187</v>
      </c>
    </row>
    <row r="42" spans="1:10" x14ac:dyDescent="0.25">
      <c r="A42">
        <v>2.0410499999999998</v>
      </c>
      <c r="B42">
        <v>828.18853000000001</v>
      </c>
      <c r="C42" s="7">
        <f t="shared" si="0"/>
        <v>56.37851999999998</v>
      </c>
      <c r="D42">
        <f t="shared" si="1"/>
        <v>16.442303931156644</v>
      </c>
      <c r="E42">
        <f t="shared" si="2"/>
        <v>1.9853334519323331E-2</v>
      </c>
      <c r="F42" s="23">
        <f t="shared" si="3"/>
        <v>0.11450157439433532</v>
      </c>
      <c r="H42">
        <f t="shared" si="4"/>
        <v>-3.919383300096865</v>
      </c>
      <c r="I42">
        <f t="shared" si="5"/>
        <v>-2.167166705913508</v>
      </c>
      <c r="J42">
        <f t="shared" si="6"/>
        <v>18.556099131032902</v>
      </c>
    </row>
    <row r="43" spans="1:10" x14ac:dyDescent="0.25">
      <c r="A43">
        <v>2.09198</v>
      </c>
      <c r="B43">
        <v>829.03898000000004</v>
      </c>
      <c r="C43" s="7">
        <f t="shared" si="0"/>
        <v>57.228970000000004</v>
      </c>
      <c r="D43">
        <f t="shared" si="1"/>
        <v>15.518884807384595</v>
      </c>
      <c r="E43">
        <f t="shared" si="2"/>
        <v>1.8719125616246168E-2</v>
      </c>
      <c r="F43" s="23">
        <f t="shared" si="3"/>
        <v>0.11427122385998134</v>
      </c>
      <c r="H43">
        <f t="shared" si="4"/>
        <v>-3.9782095175574272</v>
      </c>
      <c r="I43">
        <f t="shared" si="5"/>
        <v>-2.1691804996333732</v>
      </c>
      <c r="J43">
        <f t="shared" si="6"/>
        <v>18.554085337313037</v>
      </c>
    </row>
    <row r="44" spans="1:10" x14ac:dyDescent="0.25">
      <c r="A44">
        <v>2.1472199999999999</v>
      </c>
      <c r="B44">
        <v>829.83617000000004</v>
      </c>
      <c r="C44" s="7">
        <f t="shared" si="0"/>
        <v>58.026160000000004</v>
      </c>
      <c r="D44">
        <f t="shared" si="1"/>
        <v>15.048077840312969</v>
      </c>
      <c r="E44">
        <f t="shared" si="2"/>
        <v>1.8133793614121409E-2</v>
      </c>
      <c r="F44" s="23">
        <f t="shared" si="3"/>
        <v>0.11405592986104299</v>
      </c>
      <c r="H44">
        <f t="shared" si="4"/>
        <v>-4.0099780309788011</v>
      </c>
      <c r="I44">
        <f t="shared" si="5"/>
        <v>-2.1710663380825936</v>
      </c>
      <c r="J44">
        <f t="shared" si="6"/>
        <v>18.552199498863818</v>
      </c>
    </row>
    <row r="45" spans="1:10" x14ac:dyDescent="0.25">
      <c r="A45">
        <v>2.1968100000000002</v>
      </c>
      <c r="B45">
        <v>830.61647000000005</v>
      </c>
      <c r="C45" s="7">
        <f t="shared" si="0"/>
        <v>58.806460000000015</v>
      </c>
      <c r="D45">
        <f t="shared" si="1"/>
        <v>15.706456755678985</v>
      </c>
      <c r="E45">
        <f t="shared" si="2"/>
        <v>1.8909397204318598E-2</v>
      </c>
      <c r="F45" s="23">
        <f t="shared" si="3"/>
        <v>0.11384578605328394</v>
      </c>
      <c r="H45">
        <f t="shared" si="4"/>
        <v>-3.9680962739050702</v>
      </c>
      <c r="I45">
        <f t="shared" si="5"/>
        <v>-2.1729105003037779</v>
      </c>
      <c r="J45">
        <f t="shared" si="6"/>
        <v>18.550355336642632</v>
      </c>
    </row>
    <row r="46" spans="1:10" x14ac:dyDescent="0.25">
      <c r="A46">
        <v>2.2475800000000001</v>
      </c>
      <c r="B46">
        <v>831.41246999999998</v>
      </c>
      <c r="C46" s="7">
        <f t="shared" si="0"/>
        <v>59.602459999999951</v>
      </c>
      <c r="D46">
        <f t="shared" si="1"/>
        <v>16.509999999999597</v>
      </c>
      <c r="E46">
        <f t="shared" si="2"/>
        <v>1.9857772881370903E-2</v>
      </c>
      <c r="F46" s="23">
        <f t="shared" si="3"/>
        <v>0.11363201198127036</v>
      </c>
      <c r="H46">
        <f t="shared" si="4"/>
        <v>-3.9191597675712533</v>
      </c>
      <c r="I46">
        <f t="shared" si="5"/>
        <v>-2.1747900167822372</v>
      </c>
      <c r="J46">
        <f t="shared" si="6"/>
        <v>18.548475820164175</v>
      </c>
    </row>
    <row r="47" spans="1:10" x14ac:dyDescent="0.25">
      <c r="A47">
        <v>2.2968099999999998</v>
      </c>
      <c r="B47">
        <v>832.26747</v>
      </c>
      <c r="C47" s="7">
        <f t="shared" si="0"/>
        <v>60.457459999999969</v>
      </c>
      <c r="D47">
        <f t="shared" si="1"/>
        <v>16.823558549633486</v>
      </c>
      <c r="E47">
        <f t="shared" si="2"/>
        <v>2.0214124852955605E-2</v>
      </c>
      <c r="F47" s="23">
        <f t="shared" si="3"/>
        <v>0.11340306295765858</v>
      </c>
      <c r="H47">
        <f t="shared" si="4"/>
        <v>-3.9013736687901379</v>
      </c>
      <c r="I47">
        <f t="shared" si="5"/>
        <v>-2.176806877844625</v>
      </c>
      <c r="J47">
        <f t="shared" si="6"/>
        <v>18.546458959101788</v>
      </c>
    </row>
    <row r="48" spans="1:10" x14ac:dyDescent="0.25">
      <c r="A48">
        <v>2.3485200000000002</v>
      </c>
      <c r="B48">
        <v>833.11063999999999</v>
      </c>
      <c r="C48" s="7">
        <f t="shared" si="0"/>
        <v>61.300629999999956</v>
      </c>
      <c r="D48">
        <f t="shared" si="1"/>
        <v>15.615704431635454</v>
      </c>
      <c r="E48">
        <f t="shared" si="2"/>
        <v>1.874385427562833E-2</v>
      </c>
      <c r="F48" s="23">
        <f t="shared" si="3"/>
        <v>0.11317795879046323</v>
      </c>
      <c r="H48">
        <f t="shared" si="4"/>
        <v>-3.9768893522611783</v>
      </c>
      <c r="I48">
        <f t="shared" si="5"/>
        <v>-2.1787938425031692</v>
      </c>
      <c r="J48">
        <f t="shared" si="6"/>
        <v>18.544471994443242</v>
      </c>
    </row>
    <row r="49" spans="1:10" x14ac:dyDescent="0.25">
      <c r="A49">
        <v>2.4026399999999999</v>
      </c>
      <c r="B49">
        <v>833.92007999999998</v>
      </c>
      <c r="C49" s="7">
        <f t="shared" si="0"/>
        <v>62.110069999999951</v>
      </c>
      <c r="D49">
        <f t="shared" si="1"/>
        <v>15.08423427658184</v>
      </c>
      <c r="E49">
        <f t="shared" si="2"/>
        <v>1.808834520039599E-2</v>
      </c>
      <c r="F49" s="23">
        <f t="shared" si="3"/>
        <v>0.11296248969241263</v>
      </c>
      <c r="H49">
        <f t="shared" si="4"/>
        <v>-4.0124874596907869</v>
      </c>
      <c r="I49">
        <f t="shared" si="5"/>
        <v>-2.1806994650019358</v>
      </c>
      <c r="J49">
        <f t="shared" si="6"/>
        <v>18.542566371944474</v>
      </c>
    </row>
    <row r="50" spans="1:10" x14ac:dyDescent="0.25">
      <c r="A50">
        <v>2.4548899999999998</v>
      </c>
      <c r="B50">
        <v>834.71514999999999</v>
      </c>
      <c r="C50" s="7">
        <f t="shared" si="0"/>
        <v>62.90513999999996</v>
      </c>
      <c r="D50">
        <f t="shared" si="1"/>
        <v>15.181861850321956</v>
      </c>
      <c r="E50">
        <f t="shared" si="2"/>
        <v>1.8188075117987205E-2</v>
      </c>
      <c r="F50" s="23">
        <f t="shared" si="3"/>
        <v>0.11275144436649627</v>
      </c>
      <c r="H50">
        <f t="shared" si="4"/>
        <v>-4.0069891129428346</v>
      </c>
      <c r="I50">
        <f t="shared" si="5"/>
        <v>-2.1825694903355362</v>
      </c>
      <c r="J50">
        <f t="shared" si="6"/>
        <v>18.540696346610876</v>
      </c>
    </row>
    <row r="51" spans="1:10" x14ac:dyDescent="0.25">
      <c r="A51">
        <v>2.5067300000000001</v>
      </c>
      <c r="B51">
        <v>835.50036</v>
      </c>
      <c r="C51" s="7">
        <f t="shared" si="0"/>
        <v>63.690349999999967</v>
      </c>
      <c r="D51">
        <f t="shared" si="1"/>
        <v>15.681175408685393</v>
      </c>
      <c r="E51">
        <f t="shared" si="2"/>
        <v>1.8768604011954456E-2</v>
      </c>
      <c r="F51" s="23">
        <f t="shared" si="3"/>
        <v>0.1125435963216926</v>
      </c>
      <c r="H51">
        <f t="shared" si="4"/>
        <v>-3.9755698045137291</v>
      </c>
      <c r="I51">
        <f t="shared" si="5"/>
        <v>-2.1844146095457626</v>
      </c>
      <c r="J51">
        <f t="shared" si="6"/>
        <v>18.538851227400649</v>
      </c>
    </row>
    <row r="52" spans="1:10" x14ac:dyDescent="0.25">
      <c r="A52">
        <v>2.5546000000000002</v>
      </c>
      <c r="B52">
        <v>836.27872000000002</v>
      </c>
      <c r="C52" s="7">
        <f t="shared" si="0"/>
        <v>64.468709999999987</v>
      </c>
      <c r="D52">
        <f t="shared" si="1"/>
        <v>16.248268733849692</v>
      </c>
      <c r="E52">
        <f t="shared" si="2"/>
        <v>1.9429250494200894E-2</v>
      </c>
      <c r="F52" s="23">
        <f t="shared" si="3"/>
        <v>0.11233812827802973</v>
      </c>
      <c r="H52">
        <f t="shared" si="4"/>
        <v>-3.9409755910048032</v>
      </c>
      <c r="I52">
        <f t="shared" si="5"/>
        <v>-2.1862419532412383</v>
      </c>
      <c r="J52">
        <f t="shared" si="6"/>
        <v>18.537023883705174</v>
      </c>
    </row>
    <row r="53" spans="1:10" x14ac:dyDescent="0.25">
      <c r="A53">
        <v>2.6034799999999998</v>
      </c>
      <c r="B53">
        <v>837.07237999999995</v>
      </c>
      <c r="C53" s="7">
        <f t="shared" si="0"/>
        <v>65.262369999999919</v>
      </c>
      <c r="D53">
        <f t="shared" si="1"/>
        <v>15.950997442455318</v>
      </c>
      <c r="E53">
        <f t="shared" si="2"/>
        <v>1.9055696763588495E-2</v>
      </c>
      <c r="F53" s="23">
        <f t="shared" si="3"/>
        <v>0.11212920031216719</v>
      </c>
      <c r="H53">
        <f t="shared" si="4"/>
        <v>-3.9603891794057282</v>
      </c>
      <c r="I53">
        <f t="shared" si="5"/>
        <v>-2.188103498326742</v>
      </c>
      <c r="J53">
        <f t="shared" si="6"/>
        <v>18.535162338619671</v>
      </c>
    </row>
    <row r="54" spans="1:10" x14ac:dyDescent="0.25">
      <c r="A54">
        <v>2.6523500000000002</v>
      </c>
      <c r="B54">
        <v>837.83793000000003</v>
      </c>
      <c r="C54" s="7">
        <f t="shared" si="0"/>
        <v>66.027919999999995</v>
      </c>
      <c r="D54">
        <f t="shared" si="1"/>
        <v>15.204961240310359</v>
      </c>
      <c r="E54">
        <f t="shared" si="2"/>
        <v>1.8147854967977349E-2</v>
      </c>
      <c r="F54" s="23">
        <f t="shared" si="3"/>
        <v>0.11192822402564315</v>
      </c>
      <c r="H54">
        <f t="shared" si="4"/>
        <v>-4.0092029088380228</v>
      </c>
      <c r="I54">
        <f t="shared" si="5"/>
        <v>-2.18989747003751</v>
      </c>
      <c r="J54">
        <f t="shared" si="6"/>
        <v>18.533368366908903</v>
      </c>
    </row>
    <row r="55" spans="1:10" x14ac:dyDescent="0.25">
      <c r="A55">
        <v>2.7002299999999999</v>
      </c>
      <c r="B55">
        <v>838.54345999999998</v>
      </c>
      <c r="C55" s="7">
        <f t="shared" si="0"/>
        <v>66.733449999999948</v>
      </c>
      <c r="D55">
        <f t="shared" si="1"/>
        <v>15.306220595922158</v>
      </c>
      <c r="E55">
        <f t="shared" si="2"/>
        <v>1.8253342046126216E-2</v>
      </c>
      <c r="F55" s="23">
        <f t="shared" si="3"/>
        <v>0.11174348263570545</v>
      </c>
      <c r="H55">
        <f t="shared" si="4"/>
        <v>-4.0034070899039866</v>
      </c>
      <c r="I55">
        <f t="shared" si="5"/>
        <v>-2.1915493681224749</v>
      </c>
      <c r="J55">
        <f t="shared" si="6"/>
        <v>18.531716468823937</v>
      </c>
    </row>
    <row r="56" spans="1:10" x14ac:dyDescent="0.25">
      <c r="A56">
        <v>2.7480000000000002</v>
      </c>
      <c r="B56">
        <v>839.30196999999998</v>
      </c>
      <c r="C56" s="7">
        <f t="shared" si="0"/>
        <v>67.491959999999949</v>
      </c>
      <c r="D56">
        <f t="shared" si="1"/>
        <v>15.850664176006802</v>
      </c>
      <c r="E56">
        <f t="shared" si="2"/>
        <v>1.8885531956998509E-2</v>
      </c>
      <c r="F56" s="23">
        <f t="shared" si="3"/>
        <v>0.11154537834660383</v>
      </c>
      <c r="H56">
        <f t="shared" si="4"/>
        <v>-3.9693591549857601</v>
      </c>
      <c r="I56">
        <f t="shared" si="5"/>
        <v>-2.1933237901891105</v>
      </c>
      <c r="J56">
        <f t="shared" si="6"/>
        <v>18.529942046757302</v>
      </c>
    </row>
    <row r="57" spans="1:10" x14ac:dyDescent="0.25">
      <c r="A57">
        <v>2.7965900000000001</v>
      </c>
      <c r="B57">
        <v>840.07083</v>
      </c>
      <c r="C57" s="7">
        <f t="shared" si="0"/>
        <v>68.260819999999967</v>
      </c>
      <c r="D57">
        <f t="shared" si="1"/>
        <v>15.433764382446054</v>
      </c>
      <c r="E57">
        <f t="shared" si="2"/>
        <v>1.8371979875132734E-2</v>
      </c>
      <c r="F57" s="23">
        <f t="shared" si="3"/>
        <v>0.1113451081155499</v>
      </c>
      <c r="H57">
        <f t="shared" si="4"/>
        <v>-3.9969286079289041</v>
      </c>
      <c r="I57">
        <f t="shared" si="5"/>
        <v>-2.1951208187489861</v>
      </c>
      <c r="J57">
        <f t="shared" si="6"/>
        <v>18.528145018197424</v>
      </c>
    </row>
    <row r="58" spans="1:10" x14ac:dyDescent="0.25">
      <c r="A58">
        <v>2.8462100000000001</v>
      </c>
      <c r="B58">
        <v>840.81772000000001</v>
      </c>
      <c r="C58" s="7">
        <f t="shared" si="0"/>
        <v>69.007709999999975</v>
      </c>
      <c r="D58">
        <f t="shared" si="1"/>
        <v>14.321179517831872</v>
      </c>
      <c r="E58">
        <f t="shared" si="2"/>
        <v>1.7032442558218057E-2</v>
      </c>
      <c r="F58" s="23">
        <f t="shared" si="3"/>
        <v>0.11115107663225815</v>
      </c>
      <c r="H58">
        <f t="shared" si="4"/>
        <v>-4.0726353678030973</v>
      </c>
      <c r="I58">
        <f t="shared" si="5"/>
        <v>-2.1968649523187249</v>
      </c>
      <c r="J58">
        <f t="shared" si="6"/>
        <v>18.526400884627687</v>
      </c>
    </row>
    <row r="59" spans="1:10" x14ac:dyDescent="0.25">
      <c r="A59">
        <v>2.89697</v>
      </c>
      <c r="B59">
        <v>841.50838999999996</v>
      </c>
      <c r="C59" s="7">
        <f t="shared" si="0"/>
        <v>69.698379999999929</v>
      </c>
      <c r="D59">
        <f t="shared" si="1"/>
        <v>13.815838846647715</v>
      </c>
      <c r="E59">
        <f t="shared" si="2"/>
        <v>1.6417945454646882E-2</v>
      </c>
      <c r="F59" s="23">
        <f t="shared" si="3"/>
        <v>0.11097210136710045</v>
      </c>
      <c r="H59">
        <f t="shared" si="4"/>
        <v>-4.1093803073513318</v>
      </c>
      <c r="I59">
        <f t="shared" si="5"/>
        <v>-2.198476448295883</v>
      </c>
      <c r="J59">
        <f t="shared" si="6"/>
        <v>18.524789388650529</v>
      </c>
    </row>
    <row r="60" spans="1:10" x14ac:dyDescent="0.25">
      <c r="A60">
        <v>2.9474800000000001</v>
      </c>
      <c r="B60">
        <v>842.21685000000002</v>
      </c>
      <c r="C60" s="7">
        <f t="shared" si="0"/>
        <v>70.406839999999988</v>
      </c>
      <c r="D60">
        <f t="shared" si="1"/>
        <v>14.697402597403038</v>
      </c>
      <c r="E60">
        <f t="shared" si="2"/>
        <v>1.745085318276764E-2</v>
      </c>
      <c r="F60" s="23">
        <f t="shared" si="3"/>
        <v>0.1107889649329518</v>
      </c>
      <c r="H60">
        <f t="shared" si="4"/>
        <v>-4.0483667385336446</v>
      </c>
      <c r="I60">
        <f t="shared" si="5"/>
        <v>-2.200128104096756</v>
      </c>
      <c r="J60">
        <f t="shared" si="6"/>
        <v>18.523137732849655</v>
      </c>
    </row>
    <row r="61" spans="1:10" x14ac:dyDescent="0.25">
      <c r="A61">
        <v>2.9970699999999999</v>
      </c>
      <c r="B61">
        <v>842.9796</v>
      </c>
      <c r="C61" s="7">
        <f t="shared" si="0"/>
        <v>71.169589999999971</v>
      </c>
      <c r="D61">
        <f t="shared" si="1"/>
        <v>14.643273735538298</v>
      </c>
      <c r="E61">
        <f t="shared" si="2"/>
        <v>1.7370851839757805E-2</v>
      </c>
      <c r="F61" s="23">
        <f t="shared" si="3"/>
        <v>0.1105923009549519</v>
      </c>
      <c r="H61">
        <f t="shared" si="4"/>
        <v>-4.0529616590704585</v>
      </c>
      <c r="I61">
        <f t="shared" si="5"/>
        <v>-2.2019048039357836</v>
      </c>
      <c r="J61">
        <f t="shared" si="6"/>
        <v>18.521361033010628</v>
      </c>
    </row>
    <row r="62" spans="1:10" x14ac:dyDescent="0.25">
      <c r="A62">
        <v>3.0520700000000001</v>
      </c>
      <c r="B62">
        <v>843.74838999999997</v>
      </c>
      <c r="C62" s="7">
        <f t="shared" si="0"/>
        <v>71.938379999999938</v>
      </c>
      <c r="D62">
        <f t="shared" si="1"/>
        <v>13.625246725282983</v>
      </c>
      <c r="E62">
        <f t="shared" si="2"/>
        <v>1.6148471376974102E-2</v>
      </c>
      <c r="F62" s="23">
        <f t="shared" si="3"/>
        <v>0.11039460912995214</v>
      </c>
      <c r="H62">
        <f t="shared" si="4"/>
        <v>-4.1259298853737656</v>
      </c>
      <c r="I62">
        <f t="shared" si="5"/>
        <v>-2.2036939766760186</v>
      </c>
      <c r="J62">
        <f t="shared" si="6"/>
        <v>18.519571860270393</v>
      </c>
    </row>
    <row r="63" spans="1:10" x14ac:dyDescent="0.25">
      <c r="A63">
        <v>3.10853</v>
      </c>
      <c r="B63">
        <v>844.49827000000005</v>
      </c>
      <c r="C63" s="7">
        <f t="shared" si="0"/>
        <v>72.688260000000014</v>
      </c>
      <c r="D63">
        <f t="shared" si="1"/>
        <v>13.332762351244385</v>
      </c>
      <c r="E63">
        <f t="shared" si="2"/>
        <v>1.5787791194935646E-2</v>
      </c>
      <c r="F63" s="23">
        <f t="shared" si="3"/>
        <v>0.11020229025488147</v>
      </c>
      <c r="H63">
        <f t="shared" si="4"/>
        <v>-4.1485183468241225</v>
      </c>
      <c r="I63">
        <f t="shared" si="5"/>
        <v>-2.2054375997671074</v>
      </c>
      <c r="J63">
        <f t="shared" si="6"/>
        <v>18.517828237179305</v>
      </c>
    </row>
    <row r="64" spans="1:10" x14ac:dyDescent="0.25">
      <c r="A64">
        <v>3.1629900000000002</v>
      </c>
      <c r="B64">
        <v>845.22726</v>
      </c>
      <c r="C64" s="7">
        <f t="shared" si="0"/>
        <v>73.417249999999967</v>
      </c>
      <c r="D64">
        <f t="shared" si="1"/>
        <v>13.47919010123713</v>
      </c>
      <c r="E64">
        <f t="shared" si="2"/>
        <v>1.5947415256385756E-2</v>
      </c>
      <c r="F64" s="23">
        <f t="shared" si="3"/>
        <v>0.11001581036649942</v>
      </c>
      <c r="H64">
        <f t="shared" si="4"/>
        <v>-4.1384585157744471</v>
      </c>
      <c r="I64">
        <f t="shared" si="5"/>
        <v>-2.2071311929134341</v>
      </c>
      <c r="J64">
        <f t="shared" si="6"/>
        <v>18.516134644032977</v>
      </c>
    </row>
    <row r="65" spans="1:10" x14ac:dyDescent="0.25">
      <c r="A65">
        <v>3.2152099999999999</v>
      </c>
      <c r="B65">
        <v>845.93623000000002</v>
      </c>
      <c r="C65" s="7">
        <f t="shared" si="0"/>
        <v>74.126219999999989</v>
      </c>
      <c r="D65">
        <f t="shared" si="1"/>
        <v>13.114161336176394</v>
      </c>
      <c r="E65">
        <f t="shared" si="2"/>
        <v>1.5502541292239479E-2</v>
      </c>
      <c r="F65" s="23">
        <f t="shared" si="3"/>
        <v>0.10983490540589684</v>
      </c>
      <c r="H65">
        <f t="shared" si="4"/>
        <v>-4.1667513141579491</v>
      </c>
      <c r="I65">
        <f t="shared" si="5"/>
        <v>-2.208776900554609</v>
      </c>
      <c r="J65">
        <f t="shared" si="6"/>
        <v>18.514488936391803</v>
      </c>
    </row>
    <row r="66" spans="1:10" x14ac:dyDescent="0.25">
      <c r="A66">
        <v>3.27555</v>
      </c>
      <c r="B66">
        <v>846.70339000000001</v>
      </c>
      <c r="C66" s="7">
        <f t="shared" si="0"/>
        <v>74.893379999999979</v>
      </c>
      <c r="D66">
        <f t="shared" si="1"/>
        <v>13.355868376221025</v>
      </c>
      <c r="E66">
        <f t="shared" si="2"/>
        <v>1.5773963508308411E-2</v>
      </c>
      <c r="F66" s="23">
        <f t="shared" si="3"/>
        <v>0.10963965458961505</v>
      </c>
      <c r="H66">
        <f t="shared" si="4"/>
        <v>-4.1493945774166203</v>
      </c>
      <c r="I66">
        <f t="shared" si="5"/>
        <v>-2.2105561579573387</v>
      </c>
      <c r="J66">
        <f t="shared" si="6"/>
        <v>18.512709678989072</v>
      </c>
    </row>
    <row r="67" spans="1:10" x14ac:dyDescent="0.25">
      <c r="A67">
        <v>3.32674</v>
      </c>
      <c r="B67">
        <v>847.42580999999996</v>
      </c>
      <c r="C67" s="7">
        <f t="shared" ref="C67:C99" si="7">B67-771.81001</f>
        <v>75.615799999999922</v>
      </c>
      <c r="D67">
        <f t="shared" si="1"/>
        <v>13.154625633326999</v>
      </c>
      <c r="E67">
        <f t="shared" si="2"/>
        <v>1.5523041047483555E-2</v>
      </c>
      <c r="F67" s="23">
        <f t="shared" si="3"/>
        <v>0.10945626625092275</v>
      </c>
      <c r="H67">
        <f t="shared" si="4"/>
        <v>-4.1654298396403826</v>
      </c>
      <c r="I67">
        <f t="shared" si="5"/>
        <v>-2.212230204473737</v>
      </c>
      <c r="J67">
        <f t="shared" si="6"/>
        <v>18.511035632472673</v>
      </c>
    </row>
    <row r="68" spans="1:10" x14ac:dyDescent="0.25">
      <c r="A68">
        <v>3.3821300000000001</v>
      </c>
      <c r="B68">
        <v>848.10541000000001</v>
      </c>
      <c r="C68" s="7">
        <f t="shared" si="7"/>
        <v>76.295399999999972</v>
      </c>
      <c r="D68">
        <f t="shared" ref="D68:D99" si="8">(B69-B67)/(A69-A67)</f>
        <v>12.025414364641133</v>
      </c>
      <c r="E68">
        <f t="shared" ref="E68:E99" si="9">(1/B68)*D68</f>
        <v>1.4179150637231677E-2</v>
      </c>
      <c r="F68" s="23">
        <f t="shared" ref="F68:F99" si="10">((0.002)/((0.0000008*B68*0.000000001)+(0.0000000245*0.000000001*B68^2)))*10^-9</f>
        <v>0.10928416763093332</v>
      </c>
      <c r="H68">
        <f t="shared" ref="H68:H99" si="11">LN(E68)</f>
        <v>-4.2559826583158973</v>
      </c>
      <c r="I68">
        <f t="shared" ref="I68:I99" si="12">LN((0.002)/((0.0000008*B68)+(0.0000000245*B68^2)))</f>
        <v>-2.2138037467077489</v>
      </c>
      <c r="J68">
        <f t="shared" ref="J68:J99" si="13">LN(F68*10^9)</f>
        <v>18.50946209023866</v>
      </c>
    </row>
    <row r="69" spans="1:10" x14ac:dyDescent="0.25">
      <c r="A69">
        <v>3.4353400000000001</v>
      </c>
      <c r="B69">
        <v>848.73176999999998</v>
      </c>
      <c r="C69" s="7">
        <f t="shared" si="7"/>
        <v>76.921759999999949</v>
      </c>
      <c r="D69">
        <f t="shared" si="8"/>
        <v>11.634714531220036</v>
      </c>
      <c r="E69">
        <f t="shared" si="9"/>
        <v>1.3708352794688052E-2</v>
      </c>
      <c r="F69" s="23">
        <f t="shared" si="10"/>
        <v>0.10912591047781538</v>
      </c>
      <c r="H69">
        <f t="shared" si="11"/>
        <v>-4.2897499388924256</v>
      </c>
      <c r="I69">
        <f t="shared" si="12"/>
        <v>-2.2152529214178611</v>
      </c>
      <c r="J69">
        <f t="shared" si="13"/>
        <v>18.50801291552855</v>
      </c>
    </row>
    <row r="70" spans="1:10" x14ac:dyDescent="0.25">
      <c r="A70">
        <v>3.4868700000000001</v>
      </c>
      <c r="B70">
        <v>849.32402999999999</v>
      </c>
      <c r="C70" s="7">
        <f t="shared" si="7"/>
        <v>77.51401999999996</v>
      </c>
      <c r="D70">
        <f t="shared" si="8"/>
        <v>10.678646934461208</v>
      </c>
      <c r="E70">
        <f t="shared" si="9"/>
        <v>1.2573112919531088E-2</v>
      </c>
      <c r="F70" s="23">
        <f t="shared" si="10"/>
        <v>0.10897658511342173</v>
      </c>
      <c r="H70">
        <f t="shared" si="11"/>
        <v>-4.3761946402986345</v>
      </c>
      <c r="I70">
        <f t="shared" si="12"/>
        <v>-2.2166222353023368</v>
      </c>
      <c r="J70">
        <f t="shared" si="13"/>
        <v>18.506643601644075</v>
      </c>
    </row>
    <row r="71" spans="1:10" x14ac:dyDescent="0.25">
      <c r="A71">
        <v>3.54413</v>
      </c>
      <c r="B71">
        <v>849.89350000000002</v>
      </c>
      <c r="C71" s="7">
        <f t="shared" si="7"/>
        <v>78.083489999999983</v>
      </c>
      <c r="D71">
        <f t="shared" si="8"/>
        <v>10.41939316395527</v>
      </c>
      <c r="E71">
        <f t="shared" si="9"/>
        <v>1.2259645666139662E-2</v>
      </c>
      <c r="F71" s="23">
        <f t="shared" si="10"/>
        <v>0.10883329463009163</v>
      </c>
      <c r="H71">
        <f t="shared" si="11"/>
        <v>-4.4014422505116615</v>
      </c>
      <c r="I71">
        <f t="shared" si="12"/>
        <v>-2.2179379745531969</v>
      </c>
      <c r="J71">
        <f t="shared" si="13"/>
        <v>18.505327862393216</v>
      </c>
    </row>
    <row r="72" spans="1:10" x14ac:dyDescent="0.25">
      <c r="A72">
        <v>3.5962900000000002</v>
      </c>
      <c r="B72">
        <v>850.46411999999998</v>
      </c>
      <c r="C72" s="7">
        <f t="shared" si="7"/>
        <v>78.654109999999946</v>
      </c>
      <c r="D72">
        <f t="shared" si="8"/>
        <v>11.939904799682827</v>
      </c>
      <c r="E72">
        <f t="shared" si="9"/>
        <v>1.4039281045369471E-2</v>
      </c>
      <c r="F72" s="23">
        <f t="shared" si="10"/>
        <v>0.10868999809965134</v>
      </c>
      <c r="H72">
        <f t="shared" si="11"/>
        <v>-4.2658960892903925</v>
      </c>
      <c r="I72">
        <f t="shared" si="12"/>
        <v>-2.2192555028911585</v>
      </c>
      <c r="J72">
        <f t="shared" si="13"/>
        <v>18.504010334055252</v>
      </c>
    </row>
    <row r="73" spans="1:10" x14ac:dyDescent="0.25">
      <c r="A73">
        <v>3.6449699999999998</v>
      </c>
      <c r="B73">
        <v>851.09752000000003</v>
      </c>
      <c r="C73" s="7">
        <f t="shared" si="7"/>
        <v>79.287509999999997</v>
      </c>
      <c r="D73">
        <f t="shared" si="8"/>
        <v>12.104998491401513</v>
      </c>
      <c r="E73">
        <f t="shared" si="9"/>
        <v>1.4222810203232072E-2</v>
      </c>
      <c r="F73" s="23">
        <f t="shared" si="10"/>
        <v>0.10853126720421118</v>
      </c>
      <c r="H73">
        <f t="shared" si="11"/>
        <v>-4.2529082508385585</v>
      </c>
      <c r="I73">
        <f t="shared" si="12"/>
        <v>-2.2207169705192999</v>
      </c>
      <c r="J73">
        <f t="shared" si="13"/>
        <v>18.502548866427112</v>
      </c>
    </row>
    <row r="74" spans="1:10" x14ac:dyDescent="0.25">
      <c r="A74">
        <v>3.6957200000000001</v>
      </c>
      <c r="B74">
        <v>851.66772000000003</v>
      </c>
      <c r="C74" s="7">
        <f t="shared" si="7"/>
        <v>79.857709999999997</v>
      </c>
      <c r="D74">
        <f t="shared" si="8"/>
        <v>10.765542423368682</v>
      </c>
      <c r="E74">
        <f t="shared" si="9"/>
        <v>1.2640542984731983E-2</v>
      </c>
      <c r="F74" s="23">
        <f t="shared" si="10"/>
        <v>0.10838867156573265</v>
      </c>
      <c r="H74">
        <f t="shared" si="11"/>
        <v>-4.3708459335332321</v>
      </c>
      <c r="I74">
        <f t="shared" si="12"/>
        <v>-2.2220317012888828</v>
      </c>
      <c r="J74">
        <f t="shared" si="13"/>
        <v>18.50123413565753</v>
      </c>
    </row>
    <row r="75" spans="1:10" x14ac:dyDescent="0.25">
      <c r="A75">
        <v>3.7490399999999999</v>
      </c>
      <c r="B75">
        <v>852.21789000000001</v>
      </c>
      <c r="C75" s="7">
        <f t="shared" si="7"/>
        <v>80.407879999999977</v>
      </c>
      <c r="D75">
        <f t="shared" si="8"/>
        <v>10.935659972703723</v>
      </c>
      <c r="E75">
        <f t="shared" si="9"/>
        <v>1.2832000009649789E-2</v>
      </c>
      <c r="F75" s="23">
        <f t="shared" si="10"/>
        <v>0.10825135128808049</v>
      </c>
      <c r="H75">
        <f t="shared" si="11"/>
        <v>-4.3558132271059682</v>
      </c>
      <c r="I75">
        <f t="shared" si="12"/>
        <v>-2.2232994291466834</v>
      </c>
      <c r="J75">
        <f t="shared" si="13"/>
        <v>18.499966407799729</v>
      </c>
    </row>
    <row r="76" spans="1:10" x14ac:dyDescent="0.25">
      <c r="A76">
        <v>3.7982999999999998</v>
      </c>
      <c r="B76">
        <v>852.78949999999998</v>
      </c>
      <c r="C76" s="7">
        <f t="shared" si="7"/>
        <v>80.979489999999942</v>
      </c>
      <c r="D76">
        <f t="shared" si="8"/>
        <v>11.307391474384056</v>
      </c>
      <c r="E76">
        <f t="shared" si="9"/>
        <v>1.3259299597830482E-2</v>
      </c>
      <c r="F76" s="23">
        <f t="shared" si="10"/>
        <v>0.10810895593301195</v>
      </c>
      <c r="H76">
        <f t="shared" si="11"/>
        <v>-4.3230561162959162</v>
      </c>
      <c r="I76">
        <f t="shared" si="12"/>
        <v>-2.2246157091747243</v>
      </c>
      <c r="J76">
        <f t="shared" si="13"/>
        <v>18.498650127771686</v>
      </c>
    </row>
    <row r="77" spans="1:10" x14ac:dyDescent="0.25">
      <c r="A77">
        <v>3.8513199999999999</v>
      </c>
      <c r="B77">
        <v>853.37441000000001</v>
      </c>
      <c r="C77" s="7">
        <f t="shared" si="7"/>
        <v>81.564399999999978</v>
      </c>
      <c r="D77">
        <f t="shared" si="8"/>
        <v>10.486123545210118</v>
      </c>
      <c r="E77">
        <f t="shared" si="9"/>
        <v>1.2287834533508121E-2</v>
      </c>
      <c r="F77" s="23">
        <f t="shared" si="10"/>
        <v>0.10796353806037221</v>
      </c>
      <c r="H77">
        <f t="shared" si="11"/>
        <v>-4.3991455683650651</v>
      </c>
      <c r="I77">
        <f t="shared" si="12"/>
        <v>-2.225961719413299</v>
      </c>
      <c r="J77">
        <f t="shared" si="13"/>
        <v>18.497304117533112</v>
      </c>
    </row>
    <row r="78" spans="1:10" x14ac:dyDescent="0.25">
      <c r="A78">
        <v>3.91</v>
      </c>
      <c r="B78">
        <v>853.96079999999995</v>
      </c>
      <c r="C78" s="7">
        <f t="shared" si="7"/>
        <v>82.150789999999915</v>
      </c>
      <c r="D78">
        <f t="shared" si="8"/>
        <v>10.233629103815263</v>
      </c>
      <c r="E78">
        <f t="shared" si="9"/>
        <v>1.1983722325211254E-2</v>
      </c>
      <c r="F78" s="23">
        <f t="shared" si="10"/>
        <v>0.10781804659016611</v>
      </c>
      <c r="H78">
        <f t="shared" si="11"/>
        <v>-4.4242060229353877</v>
      </c>
      <c r="I78">
        <f t="shared" si="12"/>
        <v>-2.2273102264463658</v>
      </c>
      <c r="J78">
        <f t="shared" si="13"/>
        <v>18.495955610500044</v>
      </c>
    </row>
    <row r="79" spans="1:10" x14ac:dyDescent="0.25">
      <c r="A79">
        <v>3.9640200000000001</v>
      </c>
      <c r="B79">
        <v>854.52773999999999</v>
      </c>
      <c r="C79" s="7">
        <f t="shared" si="7"/>
        <v>82.71772999999996</v>
      </c>
      <c r="D79">
        <f t="shared" si="8"/>
        <v>11.272474068383392</v>
      </c>
      <c r="E79">
        <f t="shared" si="9"/>
        <v>1.3191466515040684E-2</v>
      </c>
      <c r="F79" s="23">
        <f t="shared" si="10"/>
        <v>0.10767766041226208</v>
      </c>
      <c r="H79">
        <f t="shared" si="11"/>
        <v>-4.3281851345788933</v>
      </c>
      <c r="I79">
        <f t="shared" si="12"/>
        <v>-2.2286131405481511</v>
      </c>
      <c r="J79">
        <f t="shared" si="13"/>
        <v>18.494652696398258</v>
      </c>
    </row>
    <row r="80" spans="1:10" x14ac:dyDescent="0.25">
      <c r="A80">
        <v>4.0141200000000001</v>
      </c>
      <c r="B80">
        <v>855.13449000000003</v>
      </c>
      <c r="C80" s="7">
        <f t="shared" si="7"/>
        <v>83.324479999999994</v>
      </c>
      <c r="D80">
        <f t="shared" si="8"/>
        <v>12.170579828501372</v>
      </c>
      <c r="E80">
        <f t="shared" si="9"/>
        <v>1.423235756576883E-2</v>
      </c>
      <c r="F80" s="23">
        <f t="shared" si="10"/>
        <v>0.10752772001060966</v>
      </c>
      <c r="H80">
        <f t="shared" si="11"/>
        <v>-4.252237204863885</v>
      </c>
      <c r="I80">
        <f t="shared" si="12"/>
        <v>-2.2300066040909297</v>
      </c>
      <c r="J80">
        <f t="shared" si="13"/>
        <v>18.493259232855483</v>
      </c>
    </row>
    <row r="81" spans="1:10" x14ac:dyDescent="0.25">
      <c r="A81">
        <v>4.0619800000000001</v>
      </c>
      <c r="B81">
        <v>855.71996999999999</v>
      </c>
      <c r="C81" s="7">
        <f t="shared" si="7"/>
        <v>83.909959999999955</v>
      </c>
      <c r="D81">
        <f t="shared" si="8"/>
        <v>12.129935241277737</v>
      </c>
      <c r="E81">
        <f t="shared" si="9"/>
        <v>1.4175122313994537E-2</v>
      </c>
      <c r="F81" s="23">
        <f t="shared" si="10"/>
        <v>0.10738333261152161</v>
      </c>
      <c r="H81">
        <f t="shared" si="11"/>
        <v>-4.2562668005523197</v>
      </c>
      <c r="I81">
        <f t="shared" si="12"/>
        <v>-2.2313502987874179</v>
      </c>
      <c r="J81">
        <f t="shared" si="13"/>
        <v>18.491915538158992</v>
      </c>
    </row>
    <row r="82" spans="1:10" x14ac:dyDescent="0.25">
      <c r="A82">
        <v>4.1098600000000003</v>
      </c>
      <c r="B82">
        <v>856.29580999999996</v>
      </c>
      <c r="C82" s="7">
        <f t="shared" si="7"/>
        <v>84.485799999999927</v>
      </c>
      <c r="D82">
        <f t="shared" si="8"/>
        <v>11.853761885076617</v>
      </c>
      <c r="E82">
        <f t="shared" si="9"/>
        <v>1.3843068886529549E-2</v>
      </c>
      <c r="F82" s="23">
        <f t="shared" si="10"/>
        <v>0.10724160609575224</v>
      </c>
      <c r="H82">
        <f t="shared" si="11"/>
        <v>-4.2799706130171913</v>
      </c>
      <c r="I82">
        <f t="shared" si="12"/>
        <v>-2.2326709890783341</v>
      </c>
      <c r="J82">
        <f t="shared" si="13"/>
        <v>18.490594847868078</v>
      </c>
    </row>
    <row r="83" spans="1:10" x14ac:dyDescent="0.25">
      <c r="A83">
        <v>4.1587399999999999</v>
      </c>
      <c r="B83">
        <v>856.86694</v>
      </c>
      <c r="C83" s="7">
        <f t="shared" si="7"/>
        <v>85.056929999999966</v>
      </c>
      <c r="D83">
        <f t="shared" si="8"/>
        <v>11.720828678786171</v>
      </c>
      <c r="E83">
        <f t="shared" si="9"/>
        <v>1.3678703345453111E-2</v>
      </c>
      <c r="F83" s="23">
        <f t="shared" si="10"/>
        <v>0.10710131580985778</v>
      </c>
      <c r="H83">
        <f t="shared" si="11"/>
        <v>-4.2919151559691855</v>
      </c>
      <c r="I83">
        <f t="shared" si="12"/>
        <v>-2.2339800157975755</v>
      </c>
      <c r="J83">
        <f t="shared" si="13"/>
        <v>18.489285821148837</v>
      </c>
    </row>
    <row r="84" spans="1:10" x14ac:dyDescent="0.25">
      <c r="A84">
        <v>4.2083300000000001</v>
      </c>
      <c r="B84">
        <v>857.44996000000003</v>
      </c>
      <c r="C84" s="7">
        <f t="shared" si="7"/>
        <v>85.639949999999999</v>
      </c>
      <c r="D84">
        <f t="shared" si="8"/>
        <v>11.764953318970383</v>
      </c>
      <c r="E84">
        <f t="shared" si="9"/>
        <v>1.3720862869910663E-2</v>
      </c>
      <c r="F84" s="23">
        <f t="shared" si="10"/>
        <v>0.10695838869158708</v>
      </c>
      <c r="H84">
        <f t="shared" si="11"/>
        <v>-4.2888377672690732</v>
      </c>
      <c r="I84">
        <f t="shared" si="12"/>
        <v>-2.235315410890673</v>
      </c>
      <c r="J84">
        <f t="shared" si="13"/>
        <v>18.487950426055736</v>
      </c>
    </row>
    <row r="85" spans="1:10" x14ac:dyDescent="0.25">
      <c r="A85">
        <v>4.2562100000000003</v>
      </c>
      <c r="B85">
        <v>858.01367000000005</v>
      </c>
      <c r="C85" s="7">
        <f t="shared" si="7"/>
        <v>86.203660000000013</v>
      </c>
      <c r="D85">
        <f t="shared" si="8"/>
        <v>11.880425795783172</v>
      </c>
      <c r="E85">
        <f t="shared" si="9"/>
        <v>1.3846429504769046E-2</v>
      </c>
      <c r="F85" s="23">
        <f t="shared" si="10"/>
        <v>0.10682046731834022</v>
      </c>
      <c r="H85">
        <f t="shared" si="11"/>
        <v>-4.2797278770738743</v>
      </c>
      <c r="I85">
        <f t="shared" si="12"/>
        <v>-2.2366057292594475</v>
      </c>
      <c r="J85">
        <f t="shared" si="13"/>
        <v>18.486660107686962</v>
      </c>
    </row>
    <row r="86" spans="1:10" x14ac:dyDescent="0.25">
      <c r="A86">
        <v>4.3050899999999999</v>
      </c>
      <c r="B86">
        <v>858.59951000000001</v>
      </c>
      <c r="C86" s="7">
        <f t="shared" si="7"/>
        <v>86.789499999999975</v>
      </c>
      <c r="D86">
        <f t="shared" si="8"/>
        <v>11.404886561954651</v>
      </c>
      <c r="E86">
        <f t="shared" si="9"/>
        <v>1.3283127266115783E-2</v>
      </c>
      <c r="F86" s="23">
        <f t="shared" si="10"/>
        <v>0.10667741398645827</v>
      </c>
      <c r="H86">
        <f t="shared" si="11"/>
        <v>-4.3212606757502297</v>
      </c>
      <c r="I86">
        <f t="shared" si="12"/>
        <v>-2.2379458208089851</v>
      </c>
      <c r="J86">
        <f t="shared" si="13"/>
        <v>18.485320016137425</v>
      </c>
    </row>
    <row r="87" spans="1:10" x14ac:dyDescent="0.25">
      <c r="A87">
        <v>4.3536200000000003</v>
      </c>
      <c r="B87">
        <v>859.12462000000005</v>
      </c>
      <c r="C87" s="7">
        <f t="shared" si="7"/>
        <v>87.314610000000016</v>
      </c>
      <c r="D87">
        <f t="shared" si="8"/>
        <v>10.705876351765117</v>
      </c>
      <c r="E87">
        <f t="shared" si="9"/>
        <v>1.2461377665751349E-2</v>
      </c>
      <c r="F87" s="23">
        <f t="shared" si="10"/>
        <v>0.10654943412082443</v>
      </c>
      <c r="H87">
        <f t="shared" si="11"/>
        <v>-4.3851212046601713</v>
      </c>
      <c r="I87">
        <f t="shared" si="12"/>
        <v>-2.2391462313777102</v>
      </c>
      <c r="J87">
        <f t="shared" si="13"/>
        <v>18.484119605568701</v>
      </c>
    </row>
    <row r="88" spans="1:10" x14ac:dyDescent="0.25">
      <c r="A88">
        <v>4.4031099999999999</v>
      </c>
      <c r="B88">
        <v>859.64890000000003</v>
      </c>
      <c r="C88" s="7">
        <f t="shared" si="7"/>
        <v>87.838889999999992</v>
      </c>
      <c r="D88">
        <f t="shared" si="8"/>
        <v>10.34876573807821</v>
      </c>
      <c r="E88">
        <f t="shared" si="9"/>
        <v>1.2038363264442273E-2</v>
      </c>
      <c r="F88" s="23">
        <f t="shared" si="10"/>
        <v>0.10642188619056796</v>
      </c>
      <c r="H88">
        <f t="shared" si="11"/>
        <v>-4.4196567898338497</v>
      </c>
      <c r="I88">
        <f t="shared" si="12"/>
        <v>-2.2403440259476035</v>
      </c>
      <c r="J88">
        <f t="shared" si="13"/>
        <v>18.482921810998807</v>
      </c>
    </row>
    <row r="89" spans="1:10" x14ac:dyDescent="0.25">
      <c r="A89">
        <v>4.4544899999999998</v>
      </c>
      <c r="B89">
        <v>860.16849999999999</v>
      </c>
      <c r="C89" s="7">
        <f t="shared" si="7"/>
        <v>88.358489999999961</v>
      </c>
      <c r="D89">
        <f t="shared" si="8"/>
        <v>11.052311071178169</v>
      </c>
      <c r="E89">
        <f t="shared" si="9"/>
        <v>1.2849006992441793E-2</v>
      </c>
      <c r="F89" s="23">
        <f t="shared" si="10"/>
        <v>0.10629570268262779</v>
      </c>
      <c r="H89">
        <f t="shared" si="11"/>
        <v>-4.3544887474796967</v>
      </c>
      <c r="I89">
        <f t="shared" si="12"/>
        <v>-2.2415304207672255</v>
      </c>
      <c r="J89">
        <f t="shared" si="13"/>
        <v>18.481735416179184</v>
      </c>
    </row>
    <row r="90" spans="1:10" x14ac:dyDescent="0.25">
      <c r="A90">
        <v>4.5032800000000002</v>
      </c>
      <c r="B90">
        <v>860.75600999999995</v>
      </c>
      <c r="C90" s="7">
        <f t="shared" si="7"/>
        <v>88.945999999999913</v>
      </c>
      <c r="D90">
        <f t="shared" si="8"/>
        <v>12.152905792180384</v>
      </c>
      <c r="E90">
        <f t="shared" si="9"/>
        <v>1.4118874165258963E-2</v>
      </c>
      <c r="F90" s="23">
        <f t="shared" si="10"/>
        <v>0.10615329758661234</v>
      </c>
      <c r="H90">
        <f t="shared" si="11"/>
        <v>-4.2602427834345127</v>
      </c>
      <c r="I90">
        <f t="shared" si="12"/>
        <v>-2.2428710259681233</v>
      </c>
      <c r="J90">
        <f t="shared" si="13"/>
        <v>18.480394810978289</v>
      </c>
    </row>
    <row r="91" spans="1:10" x14ac:dyDescent="0.25">
      <c r="A91">
        <v>4.5575599999999996</v>
      </c>
      <c r="B91">
        <v>861.42110000000002</v>
      </c>
      <c r="C91" s="7">
        <f t="shared" si="7"/>
        <v>89.61108999999999</v>
      </c>
      <c r="D91">
        <f t="shared" si="8"/>
        <v>11.344711756695872</v>
      </c>
      <c r="E91">
        <f t="shared" si="9"/>
        <v>1.3169763030759139E-2</v>
      </c>
      <c r="F91" s="23">
        <f t="shared" si="10"/>
        <v>0.10599243318371475</v>
      </c>
      <c r="H91">
        <f t="shared" si="11"/>
        <v>-4.3298317564974704</v>
      </c>
      <c r="I91">
        <f t="shared" si="12"/>
        <v>-2.2443875724773994</v>
      </c>
      <c r="J91">
        <f t="shared" si="13"/>
        <v>18.47887826446901</v>
      </c>
    </row>
    <row r="92" spans="1:10" x14ac:dyDescent="0.25">
      <c r="A92">
        <v>4.6134300000000001</v>
      </c>
      <c r="B92">
        <v>862.00563</v>
      </c>
      <c r="C92" s="7">
        <f t="shared" si="7"/>
        <v>90.195619999999963</v>
      </c>
      <c r="D92">
        <f t="shared" si="8"/>
        <v>11.472335416100599</v>
      </c>
      <c r="E92">
        <f t="shared" si="9"/>
        <v>1.3308886875948361E-2</v>
      </c>
      <c r="F92" s="23">
        <f t="shared" si="10"/>
        <v>0.1058513554660761</v>
      </c>
      <c r="H92">
        <f t="shared" si="11"/>
        <v>-4.3193232807298791</v>
      </c>
      <c r="I92">
        <f t="shared" si="12"/>
        <v>-2.2457194759463981</v>
      </c>
      <c r="J92">
        <f t="shared" si="13"/>
        <v>18.477546361000012</v>
      </c>
    </row>
    <row r="93" spans="1:10" x14ac:dyDescent="0.25">
      <c r="A93">
        <v>4.6679899999999996</v>
      </c>
      <c r="B93">
        <v>862.68799000000001</v>
      </c>
      <c r="C93" s="7">
        <f t="shared" si="7"/>
        <v>90.87797999999998</v>
      </c>
      <c r="D93">
        <f t="shared" si="8"/>
        <v>12.459785652216462</v>
      </c>
      <c r="E93">
        <f t="shared" si="9"/>
        <v>1.4442980308809517E-2</v>
      </c>
      <c r="F93" s="23">
        <f t="shared" si="10"/>
        <v>0.10568702231590683</v>
      </c>
      <c r="H93">
        <f t="shared" si="11"/>
        <v>-4.2375467742366384</v>
      </c>
      <c r="I93">
        <f t="shared" si="12"/>
        <v>-2.24727317211208</v>
      </c>
      <c r="J93">
        <f t="shared" si="13"/>
        <v>18.47599266483433</v>
      </c>
    </row>
    <row r="94" spans="1:10" x14ac:dyDescent="0.25">
      <c r="A94">
        <v>4.7169999999999996</v>
      </c>
      <c r="B94">
        <v>863.29609000000005</v>
      </c>
      <c r="C94" s="7">
        <f t="shared" si="7"/>
        <v>91.486080000000015</v>
      </c>
      <c r="D94">
        <f t="shared" si="8"/>
        <v>11.03869017632252</v>
      </c>
      <c r="E94">
        <f t="shared" si="9"/>
        <v>1.2786679221867573E-2</v>
      </c>
      <c r="F94" s="23">
        <f t="shared" si="10"/>
        <v>0.10554089555083823</v>
      </c>
      <c r="H94">
        <f t="shared" si="11"/>
        <v>-4.3593513357376104</v>
      </c>
      <c r="I94">
        <f t="shared" si="12"/>
        <v>-2.2486567656242977</v>
      </c>
      <c r="J94">
        <f t="shared" si="13"/>
        <v>18.474609071322114</v>
      </c>
    </row>
    <row r="95" spans="1:10" x14ac:dyDescent="0.25">
      <c r="A95">
        <v>4.7672400000000001</v>
      </c>
      <c r="B95">
        <v>863.78358000000003</v>
      </c>
      <c r="C95" s="7">
        <f t="shared" si="7"/>
        <v>91.973569999999995</v>
      </c>
      <c r="D95">
        <f t="shared" si="8"/>
        <v>10.331333595593707</v>
      </c>
      <c r="E95">
        <f t="shared" si="9"/>
        <v>1.1960557985593692E-2</v>
      </c>
      <c r="F95" s="23">
        <f t="shared" si="10"/>
        <v>0.10542397020731072</v>
      </c>
      <c r="H95">
        <f t="shared" si="11"/>
        <v>-4.4261408772340758</v>
      </c>
      <c r="I95">
        <f t="shared" si="12"/>
        <v>-2.2497652474094503</v>
      </c>
      <c r="J95">
        <f t="shared" si="13"/>
        <v>18.473500589536961</v>
      </c>
    </row>
    <row r="96" spans="1:10" x14ac:dyDescent="0.25">
      <c r="A96">
        <v>4.8186799999999996</v>
      </c>
      <c r="B96">
        <v>864.34658000000002</v>
      </c>
      <c r="C96" s="7">
        <f t="shared" si="7"/>
        <v>92.536569999999983</v>
      </c>
      <c r="D96">
        <f t="shared" si="8"/>
        <v>8.4571591232564973</v>
      </c>
      <c r="E96">
        <f t="shared" si="9"/>
        <v>9.7844537352788467E-3</v>
      </c>
      <c r="F96" s="23">
        <f t="shared" si="10"/>
        <v>0.105289175305671</v>
      </c>
      <c r="H96">
        <f t="shared" si="11"/>
        <v>-4.626960506439648</v>
      </c>
      <c r="I96">
        <f t="shared" si="12"/>
        <v>-2.2510446637429569</v>
      </c>
      <c r="J96">
        <f t="shared" si="13"/>
        <v>18.472221173203454</v>
      </c>
    </row>
    <row r="97" spans="1:10" x14ac:dyDescent="0.25">
      <c r="A97">
        <v>4.87263</v>
      </c>
      <c r="B97">
        <v>864.67488000000003</v>
      </c>
      <c r="C97" s="7">
        <f t="shared" si="7"/>
        <v>92.864869999999996</v>
      </c>
      <c r="D97">
        <f t="shared" si="8"/>
        <v>5.9297693920331378</v>
      </c>
      <c r="E97">
        <f t="shared" si="9"/>
        <v>6.8578023129724055E-3</v>
      </c>
      <c r="F97" s="23">
        <f t="shared" si="10"/>
        <v>0.1052106921880176</v>
      </c>
      <c r="H97">
        <f t="shared" si="11"/>
        <v>-4.9823682511118497</v>
      </c>
      <c r="I97">
        <f t="shared" si="12"/>
        <v>-2.2517903470749658</v>
      </c>
      <c r="J97">
        <f t="shared" si="13"/>
        <v>18.471475489871445</v>
      </c>
    </row>
    <row r="98" spans="1:10" x14ac:dyDescent="0.25">
      <c r="A98">
        <v>4.9236199999999997</v>
      </c>
      <c r="B98">
        <v>864.96884999999997</v>
      </c>
      <c r="C98" s="7">
        <f t="shared" si="7"/>
        <v>93.158839999999941</v>
      </c>
      <c r="D98">
        <f t="shared" si="8"/>
        <v>10.437986041874144</v>
      </c>
      <c r="E98">
        <f t="shared" si="9"/>
        <v>1.2067470455004413E-2</v>
      </c>
      <c r="F98" s="23">
        <f t="shared" si="10"/>
        <v>0.10514049042356213</v>
      </c>
      <c r="H98">
        <f t="shared" si="11"/>
        <v>-4.4172418387438386</v>
      </c>
      <c r="I98">
        <f t="shared" si="12"/>
        <v>-2.2524578191204303</v>
      </c>
      <c r="J98">
        <f t="shared" si="13"/>
        <v>18.470808017825981</v>
      </c>
    </row>
    <row r="99" spans="1:10" x14ac:dyDescent="0.25">
      <c r="A99">
        <v>4.9729299999999999</v>
      </c>
      <c r="B99">
        <v>865.72181</v>
      </c>
      <c r="C99" s="7">
        <f t="shared" si="7"/>
        <v>93.911799999999971</v>
      </c>
      <c r="D99">
        <f t="shared" si="8"/>
        <v>175.6774182410503</v>
      </c>
      <c r="E99">
        <f t="shared" si="9"/>
        <v>0.20292594712503581</v>
      </c>
      <c r="F99" s="23">
        <f t="shared" si="10"/>
        <v>0.10496099932100268</v>
      </c>
      <c r="H99">
        <f t="shared" si="11"/>
        <v>-1.5949141589808233</v>
      </c>
      <c r="I99">
        <f t="shared" si="12"/>
        <v>-2.2541664328617639</v>
      </c>
      <c r="J99">
        <f t="shared" si="13"/>
        <v>18.469099404084648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135E-2F07-4B74-9523-96D6BBA6B24C}">
  <dimension ref="A1:J99"/>
  <sheetViews>
    <sheetView workbookViewId="0">
      <pane ySplit="1" topLeftCell="A2" activePane="bottomLeft" state="frozen"/>
      <selection pane="bottomLeft" activeCell="C20" sqref="C20"/>
    </sheetView>
  </sheetViews>
  <sheetFormatPr defaultRowHeight="15" x14ac:dyDescent="0.25"/>
  <cols>
    <col min="2" max="2" width="14.8554687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6.570312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2102.8012800000001</v>
      </c>
      <c r="C2" s="7">
        <f>B2-$B$2</f>
        <v>0</v>
      </c>
    </row>
    <row r="3" spans="1:10" x14ac:dyDescent="0.25">
      <c r="A3">
        <v>5.5500000000000001E-2</v>
      </c>
      <c r="B3">
        <v>2110.00099</v>
      </c>
      <c r="C3" s="7">
        <f t="shared" ref="C3:C66" si="0">B3-$B$2</f>
        <v>7.1997099999998682</v>
      </c>
      <c r="D3">
        <f>(B4-B2)/(A4-A2)</f>
        <v>147.96128441940724</v>
      </c>
      <c r="E3">
        <f>(1/B3)*D3</f>
        <v>7.0123798576704574E-2</v>
      </c>
      <c r="F3" s="23">
        <f>((0.0125)/((0.0000008*B3*0.000000001)+(0.0000000245*0.000000001*B3^2)))*10^-9</f>
        <v>0.11285198779508376</v>
      </c>
      <c r="H3">
        <f>LN(E3)</f>
        <v>-2.6574930478820544</v>
      </c>
      <c r="I3">
        <f>LN((0.0125)/((0.0000008*B3)+(0.0000000245*B3^2)))</f>
        <v>-2.1816781613847245</v>
      </c>
      <c r="J3">
        <f>LN(F3*10^9)</f>
        <v>18.541587675561686</v>
      </c>
    </row>
    <row r="4" spans="1:10" x14ac:dyDescent="0.25">
      <c r="A4">
        <v>0.10492</v>
      </c>
      <c r="B4">
        <v>2118.3252299999999</v>
      </c>
      <c r="C4" s="7">
        <f t="shared" si="0"/>
        <v>15.523949999999786</v>
      </c>
      <c r="D4">
        <f t="shared" ref="D4:D67" si="1">(B5-B3)/(A5-A3)</f>
        <v>139.22423479271501</v>
      </c>
      <c r="E4">
        <f t="shared" ref="E4:E67" si="2">(1/B4)*D4</f>
        <v>6.572372968088333E-2</v>
      </c>
      <c r="F4" s="23">
        <f t="shared" ref="F4:F67" si="3">((0.0125)/((0.0000008*B4*0.000000001)+(0.0000000245*0.000000001*B4^2)))*10^-9</f>
        <v>0.1119735023657572</v>
      </c>
      <c r="H4">
        <f t="shared" ref="H4:H67" si="4">LN(E4)</f>
        <v>-2.7222952363447859</v>
      </c>
      <c r="I4">
        <f t="shared" ref="I4:I67" si="5">LN((0.0125)/((0.0000008*B4)+(0.0000000245*B4^2)))</f>
        <v>-2.1894930216979547</v>
      </c>
      <c r="J4">
        <f t="shared" ref="J4:J67" si="6">LN(F4*10^9)</f>
        <v>18.533772815248458</v>
      </c>
    </row>
    <row r="5" spans="1:10" x14ac:dyDescent="0.25">
      <c r="A5">
        <v>0.15873999999999999</v>
      </c>
      <c r="B5">
        <v>2124.3744999999999</v>
      </c>
      <c r="C5" s="7">
        <f t="shared" si="0"/>
        <v>21.573219999999765</v>
      </c>
      <c r="D5">
        <f t="shared" si="1"/>
        <v>109.43464321700253</v>
      </c>
      <c r="E5">
        <f t="shared" si="2"/>
        <v>5.1513818875627879E-2</v>
      </c>
      <c r="F5" s="23">
        <f t="shared" si="3"/>
        <v>0.11134152224880484</v>
      </c>
      <c r="H5">
        <f t="shared" si="4"/>
        <v>-2.9659051796237859</v>
      </c>
      <c r="I5">
        <f t="shared" si="5"/>
        <v>-2.1951530242454678</v>
      </c>
      <c r="J5">
        <f t="shared" si="6"/>
        <v>18.528112812700943</v>
      </c>
    </row>
    <row r="6" spans="1:10" x14ac:dyDescent="0.25">
      <c r="A6">
        <v>0.21409</v>
      </c>
      <c r="B6">
        <v>2130.2722100000001</v>
      </c>
      <c r="C6" s="7">
        <f t="shared" si="0"/>
        <v>27.470929999999953</v>
      </c>
      <c r="D6">
        <f t="shared" si="1"/>
        <v>109.16318767974884</v>
      </c>
      <c r="E6">
        <f t="shared" si="2"/>
        <v>5.1243773996257895E-2</v>
      </c>
      <c r="F6" s="23">
        <f t="shared" si="3"/>
        <v>0.11073051297438319</v>
      </c>
      <c r="H6">
        <f t="shared" si="4"/>
        <v>-2.9711611513431229</v>
      </c>
      <c r="I6">
        <f t="shared" si="5"/>
        <v>-2.2006558406233805</v>
      </c>
      <c r="J6">
        <f t="shared" si="6"/>
        <v>18.52260999632303</v>
      </c>
    </row>
    <row r="7" spans="1:10" x14ac:dyDescent="0.25">
      <c r="A7">
        <v>0.26652999999999999</v>
      </c>
      <c r="B7">
        <v>2136.1412</v>
      </c>
      <c r="C7" s="7">
        <f t="shared" si="0"/>
        <v>33.339919999999893</v>
      </c>
      <c r="D7">
        <f t="shared" si="1"/>
        <v>113.27450393857639</v>
      </c>
      <c r="E7">
        <f t="shared" si="2"/>
        <v>5.3027629418212797E-2</v>
      </c>
      <c r="F7" s="23">
        <f t="shared" si="3"/>
        <v>0.11012745851991944</v>
      </c>
      <c r="H7">
        <f t="shared" si="4"/>
        <v>-2.9369421914871516</v>
      </c>
      <c r="I7">
        <f t="shared" si="5"/>
        <v>-2.2061168701630072</v>
      </c>
      <c r="J7">
        <f t="shared" si="6"/>
        <v>18.517148966783402</v>
      </c>
    </row>
    <row r="8" spans="1:10" x14ac:dyDescent="0.25">
      <c r="A8">
        <v>0.31437999999999999</v>
      </c>
      <c r="B8">
        <v>2141.6325099999999</v>
      </c>
      <c r="C8" s="7">
        <f t="shared" si="0"/>
        <v>38.831229999999778</v>
      </c>
      <c r="D8">
        <f t="shared" si="1"/>
        <v>115.45628329677355</v>
      </c>
      <c r="E8">
        <f t="shared" si="2"/>
        <v>5.3910408418657012E-2</v>
      </c>
      <c r="F8" s="23">
        <f t="shared" si="3"/>
        <v>0.10956766184423157</v>
      </c>
      <c r="H8">
        <f t="shared" si="4"/>
        <v>-2.9204317136122353</v>
      </c>
      <c r="I8">
        <f t="shared" si="5"/>
        <v>-2.2112130041716269</v>
      </c>
      <c r="J8">
        <f t="shared" si="6"/>
        <v>18.512052832774785</v>
      </c>
    </row>
    <row r="9" spans="1:10" x14ac:dyDescent="0.25">
      <c r="A9">
        <v>0.36226000000000003</v>
      </c>
      <c r="B9">
        <v>2147.1938300000002</v>
      </c>
      <c r="C9" s="7">
        <f t="shared" si="0"/>
        <v>44.392550000000028</v>
      </c>
      <c r="D9">
        <f t="shared" si="1"/>
        <v>113.16022327889466</v>
      </c>
      <c r="E9">
        <f t="shared" si="2"/>
        <v>5.2701447674565388E-2</v>
      </c>
      <c r="F9" s="23">
        <f t="shared" si="3"/>
        <v>0.10900506734007623</v>
      </c>
      <c r="H9">
        <f t="shared" si="4"/>
        <v>-2.9431123537065118</v>
      </c>
      <c r="I9">
        <f t="shared" si="5"/>
        <v>-2.2163609084750924</v>
      </c>
      <c r="J9">
        <f t="shared" si="6"/>
        <v>18.506904928471318</v>
      </c>
    </row>
    <row r="10" spans="1:10" x14ac:dyDescent="0.25">
      <c r="A10">
        <v>0.41111999999999999</v>
      </c>
      <c r="B10">
        <v>2152.5796300000002</v>
      </c>
      <c r="C10" s="7">
        <f t="shared" si="0"/>
        <v>49.778350000000046</v>
      </c>
      <c r="D10">
        <f t="shared" si="1"/>
        <v>106.750177215186</v>
      </c>
      <c r="E10">
        <f t="shared" si="2"/>
        <v>4.9591743658368631E-2</v>
      </c>
      <c r="F10" s="23">
        <f t="shared" si="3"/>
        <v>0.10846434887565243</v>
      </c>
      <c r="H10">
        <f t="shared" si="4"/>
        <v>-3.0039309176076414</v>
      </c>
      <c r="I10">
        <f t="shared" si="5"/>
        <v>-2.2213337417876695</v>
      </c>
      <c r="J10">
        <f t="shared" si="6"/>
        <v>18.501932095158743</v>
      </c>
    </row>
    <row r="11" spans="1:10" x14ac:dyDescent="0.25">
      <c r="A11">
        <v>0.46100999999999998</v>
      </c>
      <c r="B11">
        <v>2157.7354099999998</v>
      </c>
      <c r="C11" s="7">
        <f t="shared" si="0"/>
        <v>54.934129999999641</v>
      </c>
      <c r="D11">
        <f t="shared" si="1"/>
        <v>104.32095355023289</v>
      </c>
      <c r="E11">
        <f t="shared" si="2"/>
        <v>4.8347426226013922E-2</v>
      </c>
      <c r="F11" s="23">
        <f t="shared" si="3"/>
        <v>0.10795048427975745</v>
      </c>
      <c r="H11">
        <f t="shared" si="4"/>
        <v>-3.0293422906400678</v>
      </c>
      <c r="I11">
        <f t="shared" si="5"/>
        <v>-2.2260826358826344</v>
      </c>
      <c r="J11">
        <f t="shared" si="6"/>
        <v>18.497183201063777</v>
      </c>
    </row>
    <row r="12" spans="1:10" x14ac:dyDescent="0.25">
      <c r="A12">
        <v>0.50885999999999998</v>
      </c>
      <c r="B12">
        <v>2162.7759599999999</v>
      </c>
      <c r="C12" s="7">
        <f t="shared" si="0"/>
        <v>59.974679999999807</v>
      </c>
      <c r="D12">
        <f t="shared" si="1"/>
        <v>106.77586736260405</v>
      </c>
      <c r="E12">
        <f t="shared" si="2"/>
        <v>4.9369823475661365E-2</v>
      </c>
      <c r="F12" s="23">
        <f t="shared" si="3"/>
        <v>0.10745162660319091</v>
      </c>
      <c r="H12">
        <f t="shared" si="4"/>
        <v>-3.0084159022563162</v>
      </c>
      <c r="I12">
        <f t="shared" si="5"/>
        <v>-2.230714517774687</v>
      </c>
      <c r="J12">
        <f t="shared" si="6"/>
        <v>18.492551319171724</v>
      </c>
    </row>
    <row r="13" spans="1:10" x14ac:dyDescent="0.25">
      <c r="A13">
        <v>0.55871999999999999</v>
      </c>
      <c r="B13">
        <v>2168.1684799999998</v>
      </c>
      <c r="C13" s="7">
        <f t="shared" si="0"/>
        <v>65.367199999999684</v>
      </c>
      <c r="D13">
        <f t="shared" si="1"/>
        <v>107.77889192748182</v>
      </c>
      <c r="E13">
        <f t="shared" si="2"/>
        <v>4.9709647991691967E-2</v>
      </c>
      <c r="F13" s="23">
        <f t="shared" si="3"/>
        <v>0.10692175384956874</v>
      </c>
      <c r="H13">
        <f t="shared" si="4"/>
        <v>-3.001556240137965</v>
      </c>
      <c r="I13">
        <f t="shared" si="5"/>
        <v>-2.2356579844642774</v>
      </c>
      <c r="J13">
        <f t="shared" si="6"/>
        <v>18.487607852482135</v>
      </c>
    </row>
    <row r="14" spans="1:10" x14ac:dyDescent="0.25">
      <c r="A14">
        <v>0.60758999999999996</v>
      </c>
      <c r="B14">
        <v>2173.4169700000002</v>
      </c>
      <c r="C14" s="7">
        <f t="shared" si="0"/>
        <v>70.615690000000086</v>
      </c>
      <c r="D14">
        <f t="shared" si="1"/>
        <v>105.41546338966023</v>
      </c>
      <c r="E14">
        <f t="shared" si="2"/>
        <v>4.8502181056247221E-2</v>
      </c>
      <c r="F14" s="23">
        <f t="shared" si="3"/>
        <v>0.10640978851081308</v>
      </c>
      <c r="H14">
        <f t="shared" si="4"/>
        <v>-3.0261465118179287</v>
      </c>
      <c r="I14">
        <f t="shared" si="5"/>
        <v>-2.2404577090240054</v>
      </c>
      <c r="J14">
        <f t="shared" si="6"/>
        <v>18.482808127922404</v>
      </c>
    </row>
    <row r="15" spans="1:10" x14ac:dyDescent="0.25">
      <c r="A15">
        <v>0.65637000000000001</v>
      </c>
      <c r="B15">
        <v>2178.4623000000001</v>
      </c>
      <c r="C15" s="7">
        <f t="shared" si="0"/>
        <v>75.661020000000008</v>
      </c>
      <c r="D15">
        <f t="shared" si="1"/>
        <v>101.1776660166265</v>
      </c>
      <c r="E15">
        <f t="shared" si="2"/>
        <v>4.644453384234673E-2</v>
      </c>
      <c r="F15" s="23">
        <f t="shared" si="3"/>
        <v>0.10592109903761808</v>
      </c>
      <c r="H15">
        <f t="shared" si="4"/>
        <v>-3.0694964989602358</v>
      </c>
      <c r="I15">
        <f t="shared" si="5"/>
        <v>-2.2450608107368279</v>
      </c>
      <c r="J15">
        <f t="shared" si="6"/>
        <v>18.478205026209583</v>
      </c>
    </row>
    <row r="16" spans="1:10" x14ac:dyDescent="0.25">
      <c r="A16">
        <v>0.70501999999999998</v>
      </c>
      <c r="B16">
        <v>2183.2747100000001</v>
      </c>
      <c r="C16" s="7">
        <f t="shared" si="0"/>
        <v>80.473430000000008</v>
      </c>
      <c r="D16">
        <f t="shared" si="1"/>
        <v>88.596946421877888</v>
      </c>
      <c r="E16">
        <f t="shared" si="2"/>
        <v>4.0579843670647334E-2</v>
      </c>
      <c r="F16" s="23">
        <f t="shared" si="3"/>
        <v>0.1054581003934886</v>
      </c>
      <c r="H16">
        <f t="shared" si="4"/>
        <v>-3.2044837969662767</v>
      </c>
      <c r="I16">
        <f t="shared" si="5"/>
        <v>-2.2494415576203783</v>
      </c>
      <c r="J16">
        <f t="shared" si="6"/>
        <v>18.473824279326031</v>
      </c>
    </row>
    <row r="17" spans="1:10" x14ac:dyDescent="0.25">
      <c r="A17">
        <v>0.76312999999999998</v>
      </c>
      <c r="B17">
        <v>2187.9209099999998</v>
      </c>
      <c r="C17" s="7">
        <f t="shared" si="0"/>
        <v>85.119629999999688</v>
      </c>
      <c r="D17">
        <f t="shared" si="1"/>
        <v>80.691969776838334</v>
      </c>
      <c r="E17">
        <f t="shared" si="2"/>
        <v>3.6880661182966776E-2</v>
      </c>
      <c r="F17" s="23">
        <f t="shared" si="3"/>
        <v>0.1050139670606054</v>
      </c>
      <c r="H17">
        <f t="shared" si="4"/>
        <v>-3.3000679524998171</v>
      </c>
      <c r="I17">
        <f t="shared" si="5"/>
        <v>-2.2536619180461259</v>
      </c>
      <c r="J17">
        <f t="shared" si="6"/>
        <v>18.469603918900283</v>
      </c>
    </row>
    <row r="18" spans="1:10" x14ac:dyDescent="0.25">
      <c r="A18">
        <v>0.81884000000000001</v>
      </c>
      <c r="B18">
        <v>2192.4590699999999</v>
      </c>
      <c r="C18" s="7">
        <f t="shared" si="0"/>
        <v>89.65778999999975</v>
      </c>
      <c r="D18">
        <f t="shared" si="1"/>
        <v>83.764449291170024</v>
      </c>
      <c r="E18">
        <f t="shared" si="2"/>
        <v>3.8205707206734781E-2</v>
      </c>
      <c r="F18" s="23">
        <f t="shared" si="3"/>
        <v>0.1045828644511743</v>
      </c>
      <c r="H18">
        <f t="shared" si="4"/>
        <v>-3.2647703712115073</v>
      </c>
      <c r="I18">
        <f t="shared" si="5"/>
        <v>-2.2577755605496881</v>
      </c>
      <c r="J18">
        <f t="shared" si="6"/>
        <v>18.465490276396721</v>
      </c>
    </row>
    <row r="19" spans="1:10" x14ac:dyDescent="0.25">
      <c r="A19">
        <v>0.87317</v>
      </c>
      <c r="B19">
        <v>2197.1383500000002</v>
      </c>
      <c r="C19" s="7">
        <f t="shared" si="0"/>
        <v>94.33707000000004</v>
      </c>
      <c r="D19">
        <f t="shared" si="1"/>
        <v>85.384312253707648</v>
      </c>
      <c r="E19">
        <f t="shared" si="2"/>
        <v>3.8861600250938974E-2</v>
      </c>
      <c r="F19" s="23">
        <f t="shared" si="3"/>
        <v>0.10414113001059473</v>
      </c>
      <c r="H19">
        <f t="shared" si="4"/>
        <v>-3.247748655980069</v>
      </c>
      <c r="I19">
        <f t="shared" si="5"/>
        <v>-2.2620082804267199</v>
      </c>
      <c r="J19">
        <f t="shared" si="6"/>
        <v>18.461257556519691</v>
      </c>
    </row>
    <row r="20" spans="1:10" x14ac:dyDescent="0.25">
      <c r="A20">
        <v>0.92542000000000002</v>
      </c>
      <c r="B20">
        <v>2201.55933</v>
      </c>
      <c r="C20" s="7">
        <f t="shared" si="0"/>
        <v>98.758049999999912</v>
      </c>
      <c r="D20">
        <f t="shared" si="1"/>
        <v>85.434984970422761</v>
      </c>
      <c r="E20">
        <f t="shared" si="2"/>
        <v>3.8806578503802015E-2</v>
      </c>
      <c r="F20" s="23">
        <f t="shared" si="3"/>
        <v>0.10372634589940173</v>
      </c>
      <c r="H20">
        <f t="shared" si="4"/>
        <v>-3.2491654976576658</v>
      </c>
      <c r="I20">
        <f t="shared" si="5"/>
        <v>-2.2659991371963715</v>
      </c>
      <c r="J20">
        <f t="shared" si="6"/>
        <v>18.45726669975004</v>
      </c>
    </row>
    <row r="21" spans="1:10" x14ac:dyDescent="0.25">
      <c r="A21">
        <v>0.97629999999999995</v>
      </c>
      <c r="B21">
        <v>2205.9492599999999</v>
      </c>
      <c r="C21" s="7">
        <f t="shared" si="0"/>
        <v>103.14797999999973</v>
      </c>
      <c r="D21">
        <f t="shared" si="1"/>
        <v>82.992664092662679</v>
      </c>
      <c r="E21">
        <f t="shared" si="2"/>
        <v>3.7622199928869934E-2</v>
      </c>
      <c r="F21" s="23">
        <f t="shared" si="3"/>
        <v>0.10331692219164626</v>
      </c>
      <c r="H21">
        <f t="shared" si="4"/>
        <v>-3.280160979177591</v>
      </c>
      <c r="I21">
        <f t="shared" si="5"/>
        <v>-2.2699541002840866</v>
      </c>
      <c r="J21">
        <f t="shared" si="6"/>
        <v>18.453311736662325</v>
      </c>
    </row>
    <row r="22" spans="1:10" x14ac:dyDescent="0.25">
      <c r="A22">
        <v>1.02902</v>
      </c>
      <c r="B22">
        <v>2210.1573699999999</v>
      </c>
      <c r="C22" s="7">
        <f t="shared" si="0"/>
        <v>107.35608999999977</v>
      </c>
      <c r="D22">
        <f t="shared" si="1"/>
        <v>79.527465254800987</v>
      </c>
      <c r="E22">
        <f t="shared" si="2"/>
        <v>3.598271613337696E-2</v>
      </c>
      <c r="F22" s="23">
        <f t="shared" si="3"/>
        <v>0.10292672716855172</v>
      </c>
      <c r="H22">
        <f t="shared" si="4"/>
        <v>-3.3247165632206852</v>
      </c>
      <c r="I22">
        <f t="shared" si="5"/>
        <v>-2.2737379306211873</v>
      </c>
      <c r="J22">
        <f t="shared" si="6"/>
        <v>18.449527906325223</v>
      </c>
    </row>
    <row r="23" spans="1:10" x14ac:dyDescent="0.25">
      <c r="A23">
        <v>1.0820700000000001</v>
      </c>
      <c r="B23">
        <v>2214.3608800000002</v>
      </c>
      <c r="C23" s="7">
        <f t="shared" si="0"/>
        <v>111.55960000000005</v>
      </c>
      <c r="D23">
        <f t="shared" si="1"/>
        <v>80.68953991349079</v>
      </c>
      <c r="E23">
        <f t="shared" si="2"/>
        <v>3.6439200422241372E-2</v>
      </c>
      <c r="F23" s="23">
        <f t="shared" si="3"/>
        <v>0.10253916140339246</v>
      </c>
      <c r="H23">
        <f t="shared" si="4"/>
        <v>-3.312110149140628</v>
      </c>
      <c r="I23">
        <f t="shared" si="5"/>
        <v>-2.277510490898834</v>
      </c>
      <c r="J23">
        <f t="shared" si="6"/>
        <v>18.445755346047576</v>
      </c>
    </row>
    <row r="24" spans="1:10" x14ac:dyDescent="0.25">
      <c r="A24">
        <v>1.1307400000000001</v>
      </c>
      <c r="B24">
        <v>2218.3651100000002</v>
      </c>
      <c r="C24" s="7">
        <f t="shared" si="0"/>
        <v>115.56383000000005</v>
      </c>
      <c r="D24">
        <f t="shared" si="1"/>
        <v>82.165353525014893</v>
      </c>
      <c r="E24">
        <f t="shared" si="2"/>
        <v>3.7038697171456546E-2</v>
      </c>
      <c r="F24" s="23">
        <f t="shared" si="3"/>
        <v>0.10217200164106929</v>
      </c>
      <c r="H24">
        <f t="shared" si="4"/>
        <v>-3.2957920433795511</v>
      </c>
      <c r="I24">
        <f t="shared" si="5"/>
        <v>-2.2810975952907926</v>
      </c>
      <c r="J24">
        <f t="shared" si="6"/>
        <v>18.442168241655619</v>
      </c>
    </row>
    <row r="25" spans="1:10" x14ac:dyDescent="0.25">
      <c r="A25">
        <v>1.1798</v>
      </c>
      <c r="B25">
        <v>2222.3908999999999</v>
      </c>
      <c r="C25" s="7">
        <f t="shared" si="0"/>
        <v>119.58961999999974</v>
      </c>
      <c r="D25">
        <f t="shared" si="1"/>
        <v>77.952065625617038</v>
      </c>
      <c r="E25">
        <f t="shared" si="2"/>
        <v>3.507576710542553E-2</v>
      </c>
      <c r="F25" s="23">
        <f t="shared" si="3"/>
        <v>0.10180484941161694</v>
      </c>
      <c r="H25">
        <f t="shared" si="4"/>
        <v>-3.3502447828001074</v>
      </c>
      <c r="I25">
        <f t="shared" si="5"/>
        <v>-2.284697539343949</v>
      </c>
      <c r="J25">
        <f t="shared" si="6"/>
        <v>18.438568297602462</v>
      </c>
    </row>
    <row r="26" spans="1:10" x14ac:dyDescent="0.25">
      <c r="A26">
        <v>1.2319199999999999</v>
      </c>
      <c r="B26">
        <v>2226.2523000000001</v>
      </c>
      <c r="C26" s="7">
        <f t="shared" si="0"/>
        <v>123.45101999999997</v>
      </c>
      <c r="D26">
        <f t="shared" si="1"/>
        <v>73.475384615387725</v>
      </c>
      <c r="E26">
        <f t="shared" si="2"/>
        <v>3.3004069042573352E-2</v>
      </c>
      <c r="F26" s="23">
        <f t="shared" si="3"/>
        <v>0.10145454589500859</v>
      </c>
      <c r="H26">
        <f t="shared" si="4"/>
        <v>-3.4111244207966052</v>
      </c>
      <c r="I26">
        <f t="shared" si="5"/>
        <v>-2.288144404497769</v>
      </c>
      <c r="J26">
        <f t="shared" si="6"/>
        <v>18.435121432448643</v>
      </c>
    </row>
    <row r="27" spans="1:10" x14ac:dyDescent="0.25">
      <c r="A27">
        <v>1.2838000000000001</v>
      </c>
      <c r="B27">
        <v>2230.0323400000002</v>
      </c>
      <c r="C27" s="7">
        <f t="shared" si="0"/>
        <v>127.23106000000007</v>
      </c>
      <c r="D27">
        <f t="shared" si="1"/>
        <v>68.83611504007321</v>
      </c>
      <c r="E27">
        <f t="shared" si="2"/>
        <v>3.0867765370646241E-2</v>
      </c>
      <c r="F27" s="23">
        <f t="shared" si="3"/>
        <v>0.10111337172084998</v>
      </c>
      <c r="H27">
        <f t="shared" si="4"/>
        <v>-3.4780428314702805</v>
      </c>
      <c r="I27">
        <f t="shared" si="5"/>
        <v>-2.2915128993786538</v>
      </c>
      <c r="J27">
        <f t="shared" si="6"/>
        <v>18.431752937567758</v>
      </c>
    </row>
    <row r="28" spans="1:10" x14ac:dyDescent="0.25">
      <c r="A28">
        <v>1.3379700000000001</v>
      </c>
      <c r="B28">
        <v>2233.5523699999999</v>
      </c>
      <c r="C28" s="7">
        <f t="shared" si="0"/>
        <v>130.75108999999975</v>
      </c>
      <c r="D28">
        <f t="shared" si="1"/>
        <v>64.191400957454405</v>
      </c>
      <c r="E28">
        <f t="shared" si="2"/>
        <v>2.873959967074979E-2</v>
      </c>
      <c r="F28" s="23">
        <f t="shared" si="3"/>
        <v>0.10079721034619146</v>
      </c>
      <c r="H28">
        <f t="shared" si="4"/>
        <v>-3.5494793277689198</v>
      </c>
      <c r="I28">
        <f t="shared" si="5"/>
        <v>-2.2946445988648221</v>
      </c>
      <c r="J28">
        <f t="shared" si="6"/>
        <v>18.42862123808159</v>
      </c>
    </row>
    <row r="29" spans="1:10" x14ac:dyDescent="0.25">
      <c r="A29">
        <v>1.3945099999999999</v>
      </c>
      <c r="B29">
        <v>2237.13897</v>
      </c>
      <c r="C29" s="7">
        <f t="shared" si="0"/>
        <v>134.33768999999984</v>
      </c>
      <c r="D29">
        <f t="shared" si="1"/>
        <v>64.175486701398256</v>
      </c>
      <c r="E29">
        <f t="shared" si="2"/>
        <v>2.8686410438506758E-2</v>
      </c>
      <c r="F29" s="23">
        <f t="shared" si="3"/>
        <v>0.10047659257662604</v>
      </c>
      <c r="H29">
        <f t="shared" si="4"/>
        <v>-3.551331772239708</v>
      </c>
      <c r="I29">
        <f t="shared" si="5"/>
        <v>-2.2978304882959928</v>
      </c>
      <c r="J29">
        <f t="shared" si="6"/>
        <v>18.425435348650417</v>
      </c>
    </row>
    <row r="30" spans="1:10" x14ac:dyDescent="0.25">
      <c r="A30">
        <v>1.4473800000000001</v>
      </c>
      <c r="B30">
        <v>2240.5738099999999</v>
      </c>
      <c r="C30" s="7">
        <f t="shared" si="0"/>
        <v>137.77252999999973</v>
      </c>
      <c r="D30">
        <f t="shared" si="1"/>
        <v>67.129171574402051</v>
      </c>
      <c r="E30">
        <f t="shared" si="2"/>
        <v>2.996070527772618E-2</v>
      </c>
      <c r="F30" s="23">
        <f t="shared" si="3"/>
        <v>0.10017097301846385</v>
      </c>
      <c r="H30">
        <f t="shared" si="4"/>
        <v>-3.507868579965129</v>
      </c>
      <c r="I30">
        <f t="shared" si="5"/>
        <v>-2.3008768227342444</v>
      </c>
      <c r="J30">
        <f t="shared" si="6"/>
        <v>18.422389014212168</v>
      </c>
    </row>
    <row r="31" spans="1:10" x14ac:dyDescent="0.25">
      <c r="A31">
        <v>1.4963900000000001</v>
      </c>
      <c r="B31">
        <v>2243.9780900000001</v>
      </c>
      <c r="C31" s="7">
        <f t="shared" si="0"/>
        <v>141.17680999999993</v>
      </c>
      <c r="D31">
        <f t="shared" si="1"/>
        <v>67.441114351808196</v>
      </c>
      <c r="E31">
        <f t="shared" si="2"/>
        <v>3.0054265971825148E-2</v>
      </c>
      <c r="F31" s="23">
        <f t="shared" si="3"/>
        <v>9.9869446387027327E-2</v>
      </c>
      <c r="H31">
        <f t="shared" si="4"/>
        <v>-3.5047506656198926</v>
      </c>
      <c r="I31">
        <f t="shared" si="5"/>
        <v>-2.3038914820785217</v>
      </c>
      <c r="J31">
        <f t="shared" si="6"/>
        <v>18.419374354867891</v>
      </c>
    </row>
    <row r="32" spans="1:10" x14ac:dyDescent="0.25">
      <c r="A32">
        <v>1.54681</v>
      </c>
      <c r="B32">
        <v>2247.2794800000001</v>
      </c>
      <c r="C32" s="7">
        <f t="shared" si="0"/>
        <v>144.47820000000002</v>
      </c>
      <c r="D32">
        <f t="shared" si="1"/>
        <v>64.085047193242673</v>
      </c>
      <c r="E32">
        <f t="shared" si="2"/>
        <v>2.8516723337518601E-2</v>
      </c>
      <c r="F32" s="23">
        <f t="shared" si="3"/>
        <v>9.9578331505102327E-2</v>
      </c>
      <c r="H32">
        <f t="shared" si="4"/>
        <v>-3.5572645800252309</v>
      </c>
      <c r="I32">
        <f t="shared" si="5"/>
        <v>-2.3068106932297985</v>
      </c>
      <c r="J32">
        <f t="shared" si="6"/>
        <v>18.416455143716611</v>
      </c>
    </row>
    <row r="33" spans="1:10" x14ac:dyDescent="0.25">
      <c r="A33">
        <v>1.59704</v>
      </c>
      <c r="B33">
        <v>2250.4282499999999</v>
      </c>
      <c r="C33" s="7">
        <f t="shared" si="0"/>
        <v>147.6269699999998</v>
      </c>
      <c r="D33">
        <f t="shared" si="1"/>
        <v>63.645699614891527</v>
      </c>
      <c r="E33">
        <f t="shared" si="2"/>
        <v>2.8281594676431709E-2</v>
      </c>
      <c r="F33" s="23">
        <f t="shared" si="3"/>
        <v>9.9301858951325456E-2</v>
      </c>
      <c r="H33">
        <f t="shared" si="4"/>
        <v>-3.5655440507022651</v>
      </c>
      <c r="I33">
        <f t="shared" si="5"/>
        <v>-2.309590987549083</v>
      </c>
      <c r="J33">
        <f t="shared" si="6"/>
        <v>18.413674849397328</v>
      </c>
    </row>
    <row r="34" spans="1:10" x14ac:dyDescent="0.25">
      <c r="A34">
        <v>1.64808</v>
      </c>
      <c r="B34">
        <v>2253.7248800000002</v>
      </c>
      <c r="C34" s="7">
        <f t="shared" si="0"/>
        <v>150.92360000000008</v>
      </c>
      <c r="D34">
        <f t="shared" si="1"/>
        <v>62.629439161656165</v>
      </c>
      <c r="E34">
        <f t="shared" si="2"/>
        <v>2.7789301044436339E-2</v>
      </c>
      <c r="F34" s="23">
        <f t="shared" si="3"/>
        <v>9.9013635780589998E-2</v>
      </c>
      <c r="H34">
        <f t="shared" si="4"/>
        <v>-3.5831041868777298</v>
      </c>
      <c r="I34">
        <f t="shared" si="5"/>
        <v>-2.3124977031746883</v>
      </c>
      <c r="J34">
        <f t="shared" si="6"/>
        <v>18.410768133771722</v>
      </c>
    </row>
    <row r="35" spans="1:10" x14ac:dyDescent="0.25">
      <c r="A35">
        <v>1.7000999999999999</v>
      </c>
      <c r="B35">
        <v>2256.8828400000002</v>
      </c>
      <c r="C35" s="7">
        <f t="shared" si="0"/>
        <v>154.08156000000008</v>
      </c>
      <c r="D35">
        <f t="shared" si="1"/>
        <v>58.534675615211064</v>
      </c>
      <c r="E35">
        <f t="shared" si="2"/>
        <v>2.5936071903143655E-2</v>
      </c>
      <c r="F35" s="23">
        <f t="shared" si="3"/>
        <v>9.8738711671500584E-2</v>
      </c>
      <c r="H35">
        <f t="shared" si="4"/>
        <v>-3.6521205416629381</v>
      </c>
      <c r="I35">
        <f t="shared" si="5"/>
        <v>-2.3152781939223774</v>
      </c>
      <c r="J35">
        <f t="shared" si="6"/>
        <v>18.407987643024033</v>
      </c>
    </row>
    <row r="36" spans="1:10" x14ac:dyDescent="0.25">
      <c r="A36">
        <v>1.75536</v>
      </c>
      <c r="B36">
        <v>2260.0044800000001</v>
      </c>
      <c r="C36" s="7">
        <f t="shared" si="0"/>
        <v>157.20319999999992</v>
      </c>
      <c r="D36">
        <f t="shared" si="1"/>
        <v>57.016052880075591</v>
      </c>
      <c r="E36">
        <f t="shared" si="2"/>
        <v>2.5228291972268828E-2</v>
      </c>
      <c r="F36" s="23">
        <f t="shared" si="3"/>
        <v>9.8468073338790651E-2</v>
      </c>
      <c r="H36">
        <f t="shared" si="4"/>
        <v>-3.6797892169058275</v>
      </c>
      <c r="I36">
        <f t="shared" si="5"/>
        <v>-2.3180229118852993</v>
      </c>
      <c r="J36">
        <f t="shared" si="6"/>
        <v>18.405242925061113</v>
      </c>
    </row>
    <row r="37" spans="1:10" x14ac:dyDescent="0.25">
      <c r="A37">
        <v>1.806</v>
      </c>
      <c r="B37">
        <v>2262.9208400000002</v>
      </c>
      <c r="C37" s="7">
        <f t="shared" si="0"/>
        <v>160.11956000000009</v>
      </c>
      <c r="D37">
        <f t="shared" si="1"/>
        <v>57.778477277198064</v>
      </c>
      <c r="E37">
        <f t="shared" si="2"/>
        <v>2.5532699268966941E-2</v>
      </c>
      <c r="F37" s="23">
        <f t="shared" si="3"/>
        <v>9.8216236385788525E-2</v>
      </c>
      <c r="H37">
        <f t="shared" si="4"/>
        <v>-3.6677953240201235</v>
      </c>
      <c r="I37">
        <f t="shared" si="5"/>
        <v>-2.3205837373113849</v>
      </c>
      <c r="J37">
        <f t="shared" si="6"/>
        <v>18.402682099635026</v>
      </c>
    </row>
    <row r="38" spans="1:10" x14ac:dyDescent="0.25">
      <c r="A38">
        <v>1.8570199999999999</v>
      </c>
      <c r="B38">
        <v>2265.87824</v>
      </c>
      <c r="C38" s="7">
        <f t="shared" si="0"/>
        <v>163.07695999999987</v>
      </c>
      <c r="D38">
        <f t="shared" si="1"/>
        <v>61.084833164809538</v>
      </c>
      <c r="E38">
        <f t="shared" si="2"/>
        <v>2.6958568243635871E-2</v>
      </c>
      <c r="F38" s="23">
        <f t="shared" si="3"/>
        <v>9.7961840848682438E-2</v>
      </c>
      <c r="H38">
        <f t="shared" si="4"/>
        <v>-3.6134541010383052</v>
      </c>
      <c r="I38">
        <f t="shared" si="5"/>
        <v>-2.3231772552343668</v>
      </c>
      <c r="J38">
        <f t="shared" si="6"/>
        <v>18.400088581712044</v>
      </c>
    </row>
    <row r="39" spans="1:10" x14ac:dyDescent="0.25">
      <c r="A39">
        <v>1.9049</v>
      </c>
      <c r="B39">
        <v>2268.9621299999999</v>
      </c>
      <c r="C39" s="7">
        <f t="shared" si="0"/>
        <v>166.16084999999975</v>
      </c>
      <c r="D39">
        <f t="shared" si="1"/>
        <v>62.494308093996089</v>
      </c>
      <c r="E39">
        <f t="shared" si="2"/>
        <v>2.7543125232326417E-2</v>
      </c>
      <c r="F39" s="23">
        <f t="shared" si="3"/>
        <v>9.7697615922650013E-2</v>
      </c>
      <c r="H39">
        <f t="shared" si="4"/>
        <v>-3.5920023123695537</v>
      </c>
      <c r="I39">
        <f t="shared" si="5"/>
        <v>-2.3258781222510931</v>
      </c>
      <c r="J39">
        <f t="shared" si="6"/>
        <v>18.397387714695316</v>
      </c>
    </row>
    <row r="40" spans="1:10" x14ac:dyDescent="0.25">
      <c r="A40">
        <v>1.9527699999999999</v>
      </c>
      <c r="B40">
        <v>2271.8620700000001</v>
      </c>
      <c r="C40" s="7">
        <f t="shared" si="0"/>
        <v>169.06079</v>
      </c>
      <c r="D40">
        <f t="shared" si="1"/>
        <v>59.760128152132019</v>
      </c>
      <c r="E40">
        <f t="shared" si="2"/>
        <v>2.6304470214660529E-2</v>
      </c>
      <c r="F40" s="23">
        <f t="shared" si="3"/>
        <v>9.7450125739146742E-2</v>
      </c>
      <c r="H40">
        <f t="shared" si="4"/>
        <v>-3.6380163841025221</v>
      </c>
      <c r="I40">
        <f t="shared" si="5"/>
        <v>-2.328414562735436</v>
      </c>
      <c r="J40">
        <f t="shared" si="6"/>
        <v>18.394851274210975</v>
      </c>
    </row>
    <row r="41" spans="1:10" x14ac:dyDescent="0.25">
      <c r="A41">
        <v>2.0016600000000002</v>
      </c>
      <c r="B41">
        <v>2274.7445200000002</v>
      </c>
      <c r="C41" s="7">
        <f t="shared" si="0"/>
        <v>171.94324000000006</v>
      </c>
      <c r="D41">
        <f t="shared" si="1"/>
        <v>57.114078403708142</v>
      </c>
      <c r="E41">
        <f t="shared" si="2"/>
        <v>2.5107908998812815E-2</v>
      </c>
      <c r="F41" s="23">
        <f t="shared" si="3"/>
        <v>9.7205058986891024E-2</v>
      </c>
      <c r="H41">
        <f t="shared" si="4"/>
        <v>-3.6845723829235419</v>
      </c>
      <c r="I41">
        <f t="shared" si="5"/>
        <v>-2.330932521679915</v>
      </c>
      <c r="J41">
        <f t="shared" si="6"/>
        <v>18.392333315266498</v>
      </c>
    </row>
    <row r="42" spans="1:10" x14ac:dyDescent="0.25">
      <c r="A42">
        <v>2.052</v>
      </c>
      <c r="B42">
        <v>2277.5295000000001</v>
      </c>
      <c r="C42" s="7">
        <f t="shared" si="0"/>
        <v>174.72821999999996</v>
      </c>
      <c r="D42">
        <f t="shared" si="1"/>
        <v>55.996904643032799</v>
      </c>
      <c r="E42">
        <f t="shared" si="2"/>
        <v>2.4586686865321741E-2</v>
      </c>
      <c r="F42" s="23">
        <f t="shared" si="3"/>
        <v>9.6969156200986076E-2</v>
      </c>
      <c r="H42">
        <f t="shared" si="4"/>
        <v>-3.705550166873433</v>
      </c>
      <c r="I42">
        <f t="shared" si="5"/>
        <v>-2.3333623283536804</v>
      </c>
      <c r="J42">
        <f t="shared" si="6"/>
        <v>18.389903508592731</v>
      </c>
    </row>
    <row r="43" spans="1:10" x14ac:dyDescent="0.25">
      <c r="A43">
        <v>2.10181</v>
      </c>
      <c r="B43">
        <v>2280.3526099999999</v>
      </c>
      <c r="C43" s="7">
        <f t="shared" si="0"/>
        <v>177.55132999999978</v>
      </c>
      <c r="D43">
        <f t="shared" si="1"/>
        <v>57.185549073788287</v>
      </c>
      <c r="E43">
        <f t="shared" si="2"/>
        <v>2.5077502848907342E-2</v>
      </c>
      <c r="F43" s="23">
        <f t="shared" si="3"/>
        <v>9.6730899002176352E-2</v>
      </c>
      <c r="H43">
        <f t="shared" si="4"/>
        <v>-3.6857841356025194</v>
      </c>
      <c r="I43">
        <f t="shared" si="5"/>
        <v>-2.3358223928974846</v>
      </c>
      <c r="J43">
        <f t="shared" si="6"/>
        <v>18.387443444048927</v>
      </c>
    </row>
    <row r="44" spans="1:10" x14ac:dyDescent="0.25">
      <c r="A44">
        <v>2.1497099999999998</v>
      </c>
      <c r="B44">
        <v>2283.1170999999999</v>
      </c>
      <c r="C44" s="7">
        <f t="shared" si="0"/>
        <v>180.3158199999998</v>
      </c>
      <c r="D44">
        <f t="shared" si="1"/>
        <v>56.572614107886913</v>
      </c>
      <c r="E44">
        <f t="shared" si="2"/>
        <v>2.4778673905025247E-2</v>
      </c>
      <c r="F44" s="23">
        <f t="shared" si="3"/>
        <v>9.6498439005201803E-2</v>
      </c>
      <c r="H44">
        <f t="shared" si="4"/>
        <v>-3.6977719189417066</v>
      </c>
      <c r="I44">
        <f t="shared" si="5"/>
        <v>-2.3382284468799299</v>
      </c>
      <c r="J44">
        <f t="shared" si="6"/>
        <v>18.385037390066483</v>
      </c>
    </row>
    <row r="45" spans="1:10" x14ac:dyDescent="0.25">
      <c r="A45">
        <v>2.2006199999999998</v>
      </c>
      <c r="B45">
        <v>2285.9425500000002</v>
      </c>
      <c r="C45" s="7">
        <f t="shared" si="0"/>
        <v>183.14127000000008</v>
      </c>
      <c r="D45">
        <f t="shared" si="1"/>
        <v>53.825007478313658</v>
      </c>
      <c r="E45">
        <f t="shared" si="2"/>
        <v>2.3546089326835294E-2</v>
      </c>
      <c r="F45" s="23">
        <f t="shared" si="3"/>
        <v>9.6261717837112654E-2</v>
      </c>
      <c r="H45">
        <f t="shared" si="4"/>
        <v>-3.7487955306173979</v>
      </c>
      <c r="I45">
        <f t="shared" si="5"/>
        <v>-2.340684569462204</v>
      </c>
      <c r="J45">
        <f t="shared" si="6"/>
        <v>18.382581267484206</v>
      </c>
    </row>
    <row r="46" spans="1:10" x14ac:dyDescent="0.25">
      <c r="A46">
        <v>2.25</v>
      </c>
      <c r="B46">
        <v>2288.51521</v>
      </c>
      <c r="C46" s="7">
        <f t="shared" si="0"/>
        <v>185.71392999999989</v>
      </c>
      <c r="D46">
        <f t="shared" si="1"/>
        <v>51.915148465020494</v>
      </c>
      <c r="E46">
        <f t="shared" si="2"/>
        <v>2.2685079058321178E-2</v>
      </c>
      <c r="F46" s="23">
        <f t="shared" si="3"/>
        <v>9.6046932696648518E-2</v>
      </c>
      <c r="H46">
        <f t="shared" si="4"/>
        <v>-3.7860478808239608</v>
      </c>
      <c r="I46">
        <f t="shared" si="5"/>
        <v>-2.3429183247215413</v>
      </c>
      <c r="J46">
        <f t="shared" si="6"/>
        <v>18.380347512224869</v>
      </c>
    </row>
    <row r="47" spans="1:10" x14ac:dyDescent="0.25">
      <c r="A47">
        <v>2.2999700000000001</v>
      </c>
      <c r="B47">
        <v>2291.10032</v>
      </c>
      <c r="C47" s="7">
        <f t="shared" si="0"/>
        <v>188.29903999999988</v>
      </c>
      <c r="D47">
        <f t="shared" si="1"/>
        <v>52.024649298595691</v>
      </c>
      <c r="E47">
        <f t="shared" si="2"/>
        <v>2.2707276867996635E-2</v>
      </c>
      <c r="F47" s="23">
        <f t="shared" si="3"/>
        <v>9.5831831425394878E-2</v>
      </c>
      <c r="H47">
        <f t="shared" si="4"/>
        <v>-3.7850698389932633</v>
      </c>
      <c r="I47">
        <f t="shared" si="5"/>
        <v>-2.3451603796184859</v>
      </c>
      <c r="J47">
        <f t="shared" si="6"/>
        <v>18.378105457327926</v>
      </c>
    </row>
    <row r="48" spans="1:10" x14ac:dyDescent="0.25">
      <c r="A48">
        <v>2.3498000000000001</v>
      </c>
      <c r="B48">
        <v>2293.7072699999999</v>
      </c>
      <c r="C48" s="7">
        <f t="shared" si="0"/>
        <v>190.90598999999975</v>
      </c>
      <c r="D48">
        <f t="shared" si="1"/>
        <v>47.739401496260612</v>
      </c>
      <c r="E48">
        <f t="shared" si="2"/>
        <v>2.0813205817785379E-2</v>
      </c>
      <c r="F48" s="23">
        <f t="shared" si="3"/>
        <v>9.5615643856368712E-2</v>
      </c>
      <c r="H48">
        <f t="shared" si="4"/>
        <v>-3.8721675986496478</v>
      </c>
      <c r="I48">
        <f t="shared" si="5"/>
        <v>-2.3474188336471826</v>
      </c>
      <c r="J48">
        <f t="shared" si="6"/>
        <v>18.375847003299228</v>
      </c>
    </row>
    <row r="49" spans="1:10" x14ac:dyDescent="0.25">
      <c r="A49">
        <v>2.4122499999999998</v>
      </c>
      <c r="B49">
        <v>2296.4605000000001</v>
      </c>
      <c r="C49" s="7">
        <f t="shared" si="0"/>
        <v>193.65922</v>
      </c>
      <c r="D49">
        <f t="shared" si="1"/>
        <v>45.851213446533336</v>
      </c>
      <c r="E49">
        <f t="shared" si="2"/>
        <v>1.9966036187660678E-2</v>
      </c>
      <c r="F49" s="23">
        <f t="shared" si="3"/>
        <v>9.5388118991710832E-2</v>
      </c>
      <c r="H49">
        <f t="shared" si="4"/>
        <v>-3.9137226396053229</v>
      </c>
      <c r="I49">
        <f t="shared" si="5"/>
        <v>-2.3498012471544611</v>
      </c>
      <c r="J49">
        <f t="shared" si="6"/>
        <v>18.373464589791951</v>
      </c>
    </row>
    <row r="50" spans="1:10" x14ac:dyDescent="0.25">
      <c r="A50">
        <v>2.4664100000000002</v>
      </c>
      <c r="B50">
        <v>2299.0539800000001</v>
      </c>
      <c r="C50" s="7">
        <f t="shared" si="0"/>
        <v>196.2527</v>
      </c>
      <c r="D50">
        <f t="shared" si="1"/>
        <v>48.591309233938915</v>
      </c>
      <c r="E50">
        <f t="shared" si="2"/>
        <v>2.1135349433569591E-2</v>
      </c>
      <c r="F50" s="23">
        <f t="shared" si="3"/>
        <v>9.5174537749681459E-2</v>
      </c>
      <c r="H50">
        <f t="shared" si="4"/>
        <v>-3.8568083116924607</v>
      </c>
      <c r="I50">
        <f t="shared" si="5"/>
        <v>-2.3520428335713759</v>
      </c>
      <c r="J50">
        <f t="shared" si="6"/>
        <v>18.371223003375036</v>
      </c>
    </row>
    <row r="51" spans="1:10" x14ac:dyDescent="0.25">
      <c r="A51">
        <v>2.5190299999999999</v>
      </c>
      <c r="B51">
        <v>2301.6490800000001</v>
      </c>
      <c r="C51" s="7">
        <f t="shared" si="0"/>
        <v>198.84780000000001</v>
      </c>
      <c r="D51">
        <f t="shared" si="1"/>
        <v>47.93757062146657</v>
      </c>
      <c r="E51">
        <f t="shared" si="2"/>
        <v>2.0827488880914274E-2</v>
      </c>
      <c r="F51" s="23">
        <f t="shared" si="3"/>
        <v>9.4961540312906226E-2</v>
      </c>
      <c r="H51">
        <f t="shared" si="4"/>
        <v>-3.8714815839809495</v>
      </c>
      <c r="I51">
        <f t="shared" si="5"/>
        <v>-2.354283308162465</v>
      </c>
      <c r="J51">
        <f t="shared" si="6"/>
        <v>18.368982528783945</v>
      </c>
    </row>
    <row r="52" spans="1:10" x14ac:dyDescent="0.25">
      <c r="A52">
        <v>2.5726100000000001</v>
      </c>
      <c r="B52">
        <v>2304.1449499999999</v>
      </c>
      <c r="C52" s="7">
        <f t="shared" si="0"/>
        <v>201.34366999999975</v>
      </c>
      <c r="D52">
        <f t="shared" si="1"/>
        <v>48.230447193148429</v>
      </c>
      <c r="E52">
        <f t="shared" si="2"/>
        <v>2.0932036933331139E-2</v>
      </c>
      <c r="F52" s="23">
        <f t="shared" si="3"/>
        <v>9.4757361183467198E-2</v>
      </c>
      <c r="H52">
        <f t="shared" si="4"/>
        <v>-3.8664744260302419</v>
      </c>
      <c r="I52">
        <f t="shared" si="5"/>
        <v>-2.3564357474466764</v>
      </c>
      <c r="J52">
        <f t="shared" si="6"/>
        <v>18.366830089499736</v>
      </c>
    </row>
    <row r="53" spans="1:10" x14ac:dyDescent="0.25">
      <c r="A53">
        <v>2.6241300000000001</v>
      </c>
      <c r="B53">
        <v>2306.7181</v>
      </c>
      <c r="C53" s="7">
        <f t="shared" si="0"/>
        <v>203.91681999999992</v>
      </c>
      <c r="D53">
        <f t="shared" si="1"/>
        <v>51.707329217287608</v>
      </c>
      <c r="E53">
        <f t="shared" si="2"/>
        <v>2.241597237967119E-2</v>
      </c>
      <c r="F53" s="23">
        <f t="shared" si="3"/>
        <v>9.4547548681196039E-2</v>
      </c>
      <c r="H53">
        <f t="shared" si="4"/>
        <v>-3.7979815215585169</v>
      </c>
      <c r="I53">
        <f t="shared" si="5"/>
        <v>-2.3586524103777355</v>
      </c>
      <c r="J53">
        <f t="shared" si="6"/>
        <v>18.364613426568674</v>
      </c>
    </row>
    <row r="54" spans="1:10" x14ac:dyDescent="0.25">
      <c r="A54">
        <v>2.6730299999999998</v>
      </c>
      <c r="B54">
        <v>2309.3373999999999</v>
      </c>
      <c r="C54" s="7">
        <f t="shared" si="0"/>
        <v>206.53611999999976</v>
      </c>
      <c r="D54">
        <f t="shared" si="1"/>
        <v>52.152038915340299</v>
      </c>
      <c r="E54">
        <f t="shared" si="2"/>
        <v>2.25831179607364E-2</v>
      </c>
      <c r="F54" s="23">
        <f t="shared" si="3"/>
        <v>9.4334688059869179E-2</v>
      </c>
      <c r="H54">
        <f t="shared" si="4"/>
        <v>-3.7905526447298721</v>
      </c>
      <c r="I54">
        <f t="shared" si="5"/>
        <v>-2.3609063090514439</v>
      </c>
      <c r="J54">
        <f t="shared" si="6"/>
        <v>18.362359527894967</v>
      </c>
    </row>
    <row r="55" spans="1:10" x14ac:dyDescent="0.25">
      <c r="A55">
        <v>2.7207499999999998</v>
      </c>
      <c r="B55">
        <v>2311.7570300000002</v>
      </c>
      <c r="C55" s="7">
        <f t="shared" si="0"/>
        <v>208.95575000000008</v>
      </c>
      <c r="D55">
        <f t="shared" si="1"/>
        <v>49.436711478800284</v>
      </c>
      <c r="E55">
        <f t="shared" si="2"/>
        <v>2.1384908031965747E-2</v>
      </c>
      <c r="F55" s="23">
        <f t="shared" si="3"/>
        <v>9.4138691962333043E-2</v>
      </c>
      <c r="H55">
        <f t="shared" si="4"/>
        <v>-3.8450698378986363</v>
      </c>
      <c r="I55">
        <f t="shared" si="5"/>
        <v>-2.3629861377059154</v>
      </c>
      <c r="J55">
        <f t="shared" si="6"/>
        <v>18.360279699240497</v>
      </c>
    </row>
    <row r="56" spans="1:10" x14ac:dyDescent="0.25">
      <c r="A56">
        <v>2.76973</v>
      </c>
      <c r="B56">
        <v>2314.1179299999999</v>
      </c>
      <c r="C56" s="7">
        <f t="shared" si="0"/>
        <v>211.31664999999975</v>
      </c>
      <c r="D56">
        <f t="shared" si="1"/>
        <v>44.05469634100119</v>
      </c>
      <c r="E56">
        <f t="shared" si="2"/>
        <v>1.9037360097288212E-2</v>
      </c>
      <c r="F56" s="23">
        <f t="shared" si="3"/>
        <v>9.3948041323266354E-2</v>
      </c>
      <c r="H56">
        <f t="shared" si="4"/>
        <v>-3.9613519095842764</v>
      </c>
      <c r="I56">
        <f t="shared" si="5"/>
        <v>-2.3650134014159172</v>
      </c>
      <c r="J56">
        <f t="shared" si="6"/>
        <v>18.358252435530495</v>
      </c>
    </row>
    <row r="57" spans="1:10" x14ac:dyDescent="0.25">
      <c r="A57">
        <v>2.8267899999999999</v>
      </c>
      <c r="B57">
        <v>2316.42859</v>
      </c>
      <c r="C57" s="7">
        <f t="shared" si="0"/>
        <v>213.62730999999985</v>
      </c>
      <c r="D57">
        <f t="shared" si="1"/>
        <v>42.468679989248876</v>
      </c>
      <c r="E57">
        <f t="shared" si="2"/>
        <v>1.8333688408347988E-2</v>
      </c>
      <c r="F57" s="23">
        <f t="shared" si="3"/>
        <v>9.3762007997261171E-2</v>
      </c>
      <c r="H57">
        <f t="shared" si="4"/>
        <v>-3.9990150148772559</v>
      </c>
      <c r="I57">
        <f t="shared" si="5"/>
        <v>-2.36699553702972</v>
      </c>
      <c r="J57">
        <f t="shared" si="6"/>
        <v>18.356270299916691</v>
      </c>
    </row>
    <row r="58" spans="1:10" x14ac:dyDescent="0.25">
      <c r="A58">
        <v>2.8813200000000001</v>
      </c>
      <c r="B58">
        <v>2318.8570100000002</v>
      </c>
      <c r="C58" s="7">
        <f t="shared" si="0"/>
        <v>216.05573000000004</v>
      </c>
      <c r="D58">
        <f t="shared" si="1"/>
        <v>45.070999812420226</v>
      </c>
      <c r="E58">
        <f t="shared" si="2"/>
        <v>1.9436730948934285E-2</v>
      </c>
      <c r="F58" s="23">
        <f t="shared" si="3"/>
        <v>9.3567088613850519E-2</v>
      </c>
      <c r="H58">
        <f t="shared" si="4"/>
        <v>-3.9405906551535521</v>
      </c>
      <c r="I58">
        <f t="shared" si="5"/>
        <v>-2.3690765747038656</v>
      </c>
      <c r="J58">
        <f t="shared" si="6"/>
        <v>18.354189262242546</v>
      </c>
    </row>
    <row r="59" spans="1:10" x14ac:dyDescent="0.25">
      <c r="A59">
        <v>2.9334099999999999</v>
      </c>
      <c r="B59">
        <v>2321.2340600000002</v>
      </c>
      <c r="C59" s="7">
        <f t="shared" si="0"/>
        <v>218.43278000000009</v>
      </c>
      <c r="D59">
        <f t="shared" si="1"/>
        <v>42.47308048103563</v>
      </c>
      <c r="E59">
        <f t="shared" si="2"/>
        <v>1.829762935713412E-2</v>
      </c>
      <c r="F59" s="23">
        <f t="shared" si="3"/>
        <v>9.337688057539327E-2</v>
      </c>
      <c r="H59">
        <f t="shared" si="4"/>
        <v>-4.0009837708522271</v>
      </c>
      <c r="I59">
        <f t="shared" si="5"/>
        <v>-2.371111495700978</v>
      </c>
      <c r="J59">
        <f t="shared" si="6"/>
        <v>18.352154341245434</v>
      </c>
    </row>
    <row r="60" spans="1:10" x14ac:dyDescent="0.25">
      <c r="A60">
        <v>2.98942</v>
      </c>
      <c r="B60">
        <v>2323.4483500000001</v>
      </c>
      <c r="C60" s="7">
        <f t="shared" si="0"/>
        <v>220.64706999999999</v>
      </c>
      <c r="D60">
        <f t="shared" si="1"/>
        <v>40.198454088281352</v>
      </c>
      <c r="E60">
        <f t="shared" si="2"/>
        <v>1.730120408671075E-2</v>
      </c>
      <c r="F60" s="23">
        <f t="shared" si="3"/>
        <v>9.3200217666172105E-2</v>
      </c>
      <c r="H60">
        <f t="shared" si="4"/>
        <v>-4.0569791795124939</v>
      </c>
      <c r="I60">
        <f t="shared" si="5"/>
        <v>-2.3730052218193691</v>
      </c>
      <c r="J60">
        <f t="shared" si="6"/>
        <v>18.350260615127041</v>
      </c>
    </row>
    <row r="61" spans="1:10" x14ac:dyDescent="0.25">
      <c r="A61">
        <v>3.0407899999999999</v>
      </c>
      <c r="B61">
        <v>2325.5505699999999</v>
      </c>
      <c r="C61" s="7">
        <f t="shared" si="0"/>
        <v>222.74928999999975</v>
      </c>
      <c r="D61">
        <f t="shared" si="1"/>
        <v>42.011029049728947</v>
      </c>
      <c r="E61">
        <f t="shared" si="2"/>
        <v>1.8064981940912578E-2</v>
      </c>
      <c r="F61" s="23">
        <f t="shared" si="3"/>
        <v>9.3032959579246899E-2</v>
      </c>
      <c r="H61">
        <f t="shared" si="4"/>
        <v>-4.0137799140557382</v>
      </c>
      <c r="I61">
        <f t="shared" si="5"/>
        <v>-2.374801444537249</v>
      </c>
      <c r="J61">
        <f t="shared" si="6"/>
        <v>18.348464392409163</v>
      </c>
    </row>
    <row r="62" spans="1:10" x14ac:dyDescent="0.25">
      <c r="A62">
        <v>3.09097</v>
      </c>
      <c r="B62">
        <v>2327.7145700000001</v>
      </c>
      <c r="C62" s="7">
        <f t="shared" si="0"/>
        <v>224.91328999999996</v>
      </c>
      <c r="D62">
        <f t="shared" si="1"/>
        <v>42.356407490931488</v>
      </c>
      <c r="E62">
        <f t="shared" si="2"/>
        <v>1.8196564147867789E-2</v>
      </c>
      <c r="F62" s="23">
        <f t="shared" si="3"/>
        <v>9.2861255971164333E-2</v>
      </c>
      <c r="H62">
        <f t="shared" si="4"/>
        <v>-4.0065224858053439</v>
      </c>
      <c r="I62">
        <f t="shared" si="5"/>
        <v>-2.376648771054688</v>
      </c>
      <c r="J62">
        <f t="shared" si="6"/>
        <v>18.346617065891724</v>
      </c>
    </row>
    <row r="63" spans="1:10" x14ac:dyDescent="0.25">
      <c r="A63">
        <v>3.1427800000000001</v>
      </c>
      <c r="B63">
        <v>2329.8705</v>
      </c>
      <c r="C63" s="7">
        <f t="shared" si="0"/>
        <v>227.06921999999986</v>
      </c>
      <c r="D63">
        <f t="shared" si="1"/>
        <v>43.325250919210148</v>
      </c>
      <c r="E63">
        <f t="shared" si="2"/>
        <v>1.8595561821659251E-2</v>
      </c>
      <c r="F63" s="23">
        <f t="shared" si="3"/>
        <v>9.2690664949043211E-2</v>
      </c>
      <c r="H63">
        <f t="shared" si="4"/>
        <v>-3.9848323384740416</v>
      </c>
      <c r="I63">
        <f t="shared" si="5"/>
        <v>-2.378487513217407</v>
      </c>
      <c r="J63">
        <f t="shared" si="6"/>
        <v>18.344778323729003</v>
      </c>
    </row>
    <row r="64" spans="1:10" x14ac:dyDescent="0.25">
      <c r="A64">
        <v>3.1916000000000002</v>
      </c>
      <c r="B64">
        <v>2332.0743900000002</v>
      </c>
      <c r="C64" s="7">
        <f t="shared" si="0"/>
        <v>229.27311000000009</v>
      </c>
      <c r="D64">
        <f t="shared" si="1"/>
        <v>42.93904497170525</v>
      </c>
      <c r="E64">
        <f t="shared" si="2"/>
        <v>1.8412382193222082E-2</v>
      </c>
      <c r="F64" s="23">
        <f t="shared" si="3"/>
        <v>9.2516764451607253E-2</v>
      </c>
      <c r="H64">
        <f t="shared" si="4"/>
        <v>-3.9947318954095348</v>
      </c>
      <c r="I64">
        <f t="shared" si="5"/>
        <v>-2.3803654135705825</v>
      </c>
      <c r="J64">
        <f t="shared" si="6"/>
        <v>18.342900423375827</v>
      </c>
    </row>
    <row r="65" spans="1:10" x14ac:dyDescent="0.25">
      <c r="A65">
        <v>3.2435100000000001</v>
      </c>
      <c r="B65">
        <v>2334.1957499999999</v>
      </c>
      <c r="C65" s="7">
        <f t="shared" si="0"/>
        <v>231.39446999999973</v>
      </c>
      <c r="D65">
        <f t="shared" si="1"/>
        <v>41.728254408556097</v>
      </c>
      <c r="E65">
        <f t="shared" si="2"/>
        <v>1.787693016258645E-2</v>
      </c>
      <c r="F65" s="23">
        <f t="shared" si="3"/>
        <v>9.2349837920847611E-2</v>
      </c>
      <c r="H65">
        <f t="shared" si="4"/>
        <v>-4.0242442151078901</v>
      </c>
      <c r="I65">
        <f t="shared" si="5"/>
        <v>-2.382171327391513</v>
      </c>
      <c r="J65">
        <f t="shared" si="6"/>
        <v>18.3410945095549</v>
      </c>
    </row>
    <row r="66" spans="1:10" x14ac:dyDescent="0.25">
      <c r="A66">
        <v>3.2925399999999998</v>
      </c>
      <c r="B66">
        <v>2336.2864399999999</v>
      </c>
      <c r="C66" s="7">
        <f t="shared" si="0"/>
        <v>233.48515999999972</v>
      </c>
      <c r="D66">
        <f t="shared" si="1"/>
        <v>42.661809350337002</v>
      </c>
      <c r="E66">
        <f t="shared" si="2"/>
        <v>1.8260521749352363E-2</v>
      </c>
      <c r="F66" s="23">
        <f t="shared" si="3"/>
        <v>9.2185766405298519E-2</v>
      </c>
      <c r="H66">
        <f t="shared" si="4"/>
        <v>-4.0030138308745453</v>
      </c>
      <c r="I66">
        <f t="shared" si="5"/>
        <v>-2.3839495377198827</v>
      </c>
      <c r="J66">
        <f t="shared" si="6"/>
        <v>18.339316299226528</v>
      </c>
    </row>
    <row r="67" spans="1:10" x14ac:dyDescent="0.25">
      <c r="A67">
        <v>3.34233</v>
      </c>
      <c r="B67">
        <v>2338.4115900000002</v>
      </c>
      <c r="C67" s="7">
        <f t="shared" ref="C67:C99" si="7">B67-$B$2</f>
        <v>235.61031000000003</v>
      </c>
      <c r="D67">
        <f t="shared" si="1"/>
        <v>42.599678294965571</v>
      </c>
      <c r="E67">
        <f t="shared" si="2"/>
        <v>1.8217356806277875E-2</v>
      </c>
      <c r="F67" s="23">
        <f t="shared" si="3"/>
        <v>9.2019438277165633E-2</v>
      </c>
      <c r="H67">
        <f t="shared" si="4"/>
        <v>-4.0053804686797463</v>
      </c>
      <c r="I67">
        <f t="shared" si="5"/>
        <v>-2.3857554386293947</v>
      </c>
      <c r="J67">
        <f t="shared" si="6"/>
        <v>18.337510398317015</v>
      </c>
    </row>
    <row r="68" spans="1:10" x14ac:dyDescent="0.25">
      <c r="A68">
        <v>3.39201</v>
      </c>
      <c r="B68">
        <v>2340.5238300000001</v>
      </c>
      <c r="C68" s="7">
        <f t="shared" si="7"/>
        <v>237.72254999999996</v>
      </c>
      <c r="D68">
        <f t="shared" ref="D68:D99" si="8">(B69-B67)/(A69-A67)</f>
        <v>42.052340767528001</v>
      </c>
      <c r="E68">
        <f t="shared" ref="E68:E99" si="9">(1/B68)*D68</f>
        <v>1.7967063709634606E-2</v>
      </c>
      <c r="F68" s="23">
        <f t="shared" ref="F68:F99" si="10">((0.0125)/((0.0000008*B68*0.000000001)+(0.0000000245*0.000000001*B68^2)))*10^-9</f>
        <v>9.185456623629229E-2</v>
      </c>
      <c r="H68">
        <f t="shared" ref="H68:H99" si="11">LN(E68)</f>
        <v>-4.0192149911129817</v>
      </c>
      <c r="I68">
        <f t="shared" ref="I68:I99" si="12">LN((0.0125)/((0.0000008*B68)+(0.0000000245*B68^2)))</f>
        <v>-2.3875487544979976</v>
      </c>
      <c r="J68">
        <f t="shared" ref="J68:J99" si="13">LN(F68*10^9)</f>
        <v>18.335717082448415</v>
      </c>
    </row>
    <row r="69" spans="1:10" x14ac:dyDescent="0.25">
      <c r="A69">
        <v>3.4418700000000002</v>
      </c>
      <c r="B69">
        <v>2342.5974799999999</v>
      </c>
      <c r="C69" s="7">
        <f t="shared" si="7"/>
        <v>239.79619999999977</v>
      </c>
      <c r="D69">
        <f t="shared" si="8"/>
        <v>41.481700591597466</v>
      </c>
      <c r="E69">
        <f t="shared" si="9"/>
        <v>1.7707566470872096E-2</v>
      </c>
      <c r="F69" s="23">
        <f t="shared" si="10"/>
        <v>9.1693137024190977E-2</v>
      </c>
      <c r="H69">
        <f t="shared" si="11"/>
        <v>-4.0337632465176441</v>
      </c>
      <c r="I69">
        <f t="shared" si="12"/>
        <v>-2.3893077441323669</v>
      </c>
      <c r="J69">
        <f t="shared" si="13"/>
        <v>18.333958092814044</v>
      </c>
    </row>
    <row r="70" spans="1:10" x14ac:dyDescent="0.25">
      <c r="A70">
        <v>3.4917400000000001</v>
      </c>
      <c r="B70">
        <v>2344.6608000000001</v>
      </c>
      <c r="C70" s="7">
        <f t="shared" si="7"/>
        <v>241.85951999999997</v>
      </c>
      <c r="D70">
        <f t="shared" si="8"/>
        <v>40.726425605185277</v>
      </c>
      <c r="E70">
        <f t="shared" si="9"/>
        <v>1.7369858192359967E-2</v>
      </c>
      <c r="F70" s="23">
        <f t="shared" si="10"/>
        <v>9.1532933998279484E-2</v>
      </c>
      <c r="H70">
        <f t="shared" si="11"/>
        <v>-4.0530188627025776</v>
      </c>
      <c r="I70">
        <f t="shared" si="12"/>
        <v>-2.3910564370540848</v>
      </c>
      <c r="J70">
        <f t="shared" si="13"/>
        <v>18.332209399892328</v>
      </c>
    </row>
    <row r="71" spans="1:10" x14ac:dyDescent="0.25">
      <c r="A71">
        <v>3.5406</v>
      </c>
      <c r="B71">
        <v>2346.6183999999998</v>
      </c>
      <c r="C71" s="7">
        <f t="shared" si="7"/>
        <v>243.8171199999997</v>
      </c>
      <c r="D71">
        <f t="shared" si="8"/>
        <v>40.660188152588049</v>
      </c>
      <c r="E71">
        <f t="shared" si="9"/>
        <v>1.7327141111903005E-2</v>
      </c>
      <c r="F71" s="23">
        <f t="shared" si="10"/>
        <v>9.1381327249562355E-2</v>
      </c>
      <c r="H71">
        <f t="shared" si="11"/>
        <v>-4.0554811564395532</v>
      </c>
      <c r="I71">
        <f t="shared" si="12"/>
        <v>-2.3927141184442582</v>
      </c>
      <c r="J71">
        <f t="shared" si="13"/>
        <v>18.330551718502154</v>
      </c>
    </row>
    <row r="72" spans="1:10" x14ac:dyDescent="0.25">
      <c r="A72">
        <v>3.58847</v>
      </c>
      <c r="B72">
        <v>2348.5938599999999</v>
      </c>
      <c r="C72" s="7">
        <f t="shared" si="7"/>
        <v>245.79257999999982</v>
      </c>
      <c r="D72">
        <f t="shared" si="8"/>
        <v>41.981195152531143</v>
      </c>
      <c r="E72">
        <f t="shared" si="9"/>
        <v>1.7875034022498525E-2</v>
      </c>
      <c r="F72" s="23">
        <f t="shared" si="10"/>
        <v>9.1228718847165421E-2</v>
      </c>
      <c r="H72">
        <f t="shared" si="11"/>
        <v>-4.0243502870473158</v>
      </c>
      <c r="I72">
        <f t="shared" si="12"/>
        <v>-2.394385531832365</v>
      </c>
      <c r="J72">
        <f t="shared" si="13"/>
        <v>18.328880305114048</v>
      </c>
    </row>
    <row r="73" spans="1:10" x14ac:dyDescent="0.25">
      <c r="A73">
        <v>3.63632</v>
      </c>
      <c r="B73">
        <v>2350.6368400000001</v>
      </c>
      <c r="C73" s="7">
        <f t="shared" si="7"/>
        <v>247.83555999999999</v>
      </c>
      <c r="D73">
        <f t="shared" si="8"/>
        <v>41.631796568123264</v>
      </c>
      <c r="E73">
        <f t="shared" si="9"/>
        <v>1.7710858546794179E-2</v>
      </c>
      <c r="F73" s="23">
        <f t="shared" si="10"/>
        <v>9.1071296150489298E-2</v>
      </c>
      <c r="H73">
        <f t="shared" si="11"/>
        <v>-4.0335773502825667</v>
      </c>
      <c r="I73">
        <f t="shared" si="12"/>
        <v>-2.396112605039769</v>
      </c>
      <c r="J73">
        <f t="shared" si="13"/>
        <v>18.327153231906642</v>
      </c>
    </row>
    <row r="74" spans="1:10" x14ac:dyDescent="0.25">
      <c r="A74">
        <v>3.6852100000000001</v>
      </c>
      <c r="B74">
        <v>2352.6213200000002</v>
      </c>
      <c r="C74" s="7">
        <f t="shared" si="7"/>
        <v>249.82004000000006</v>
      </c>
      <c r="D74">
        <f t="shared" si="8"/>
        <v>39.965296153062702</v>
      </c>
      <c r="E74">
        <f t="shared" si="9"/>
        <v>1.698756013698911E-2</v>
      </c>
      <c r="F74" s="23">
        <f t="shared" si="10"/>
        <v>9.0918771013247551E-2</v>
      </c>
      <c r="H74">
        <f t="shared" si="11"/>
        <v>-4.0752739594381984</v>
      </c>
      <c r="I74">
        <f t="shared" si="12"/>
        <v>-2.3977887973213621</v>
      </c>
      <c r="J74">
        <f t="shared" si="13"/>
        <v>18.325477039625049</v>
      </c>
    </row>
    <row r="75" spans="1:10" x14ac:dyDescent="0.25">
      <c r="A75">
        <v>3.7345799999999998</v>
      </c>
      <c r="B75">
        <v>2354.5638300000001</v>
      </c>
      <c r="C75" s="7">
        <f t="shared" si="7"/>
        <v>251.76254999999992</v>
      </c>
      <c r="D75">
        <f t="shared" si="8"/>
        <v>39.25496183206139</v>
      </c>
      <c r="E75">
        <f t="shared" si="9"/>
        <v>1.6671861400360248E-2</v>
      </c>
      <c r="F75" s="23">
        <f t="shared" si="10"/>
        <v>9.0769842453153574E-2</v>
      </c>
      <c r="H75">
        <f t="shared" si="11"/>
        <v>-4.0940329267638598</v>
      </c>
      <c r="I75">
        <f t="shared" si="12"/>
        <v>-2.3994281801159949</v>
      </c>
      <c r="J75">
        <f t="shared" si="13"/>
        <v>18.323837656830417</v>
      </c>
    </row>
    <row r="76" spans="1:10" x14ac:dyDescent="0.25">
      <c r="A76">
        <v>3.7834599999999998</v>
      </c>
      <c r="B76">
        <v>2356.4781200000002</v>
      </c>
      <c r="C76" s="7">
        <f t="shared" si="7"/>
        <v>253.67684000000008</v>
      </c>
      <c r="D76">
        <f t="shared" si="8"/>
        <v>39.604450314974279</v>
      </c>
      <c r="E76">
        <f t="shared" si="9"/>
        <v>1.6806627644382406E-2</v>
      </c>
      <c r="F76" s="23">
        <f t="shared" si="10"/>
        <v>9.0623435176224135E-2</v>
      </c>
      <c r="H76">
        <f t="shared" si="11"/>
        <v>-4.0859819677268217</v>
      </c>
      <c r="I76">
        <f t="shared" si="12"/>
        <v>-2.4010424329773499</v>
      </c>
      <c r="J76">
        <f t="shared" si="13"/>
        <v>18.322223403969062</v>
      </c>
    </row>
    <row r="77" spans="1:10" x14ac:dyDescent="0.25">
      <c r="A77">
        <v>3.8330000000000002</v>
      </c>
      <c r="B77">
        <v>2358.4616999999998</v>
      </c>
      <c r="C77" s="7">
        <f t="shared" si="7"/>
        <v>255.6604199999997</v>
      </c>
      <c r="D77">
        <f t="shared" si="8"/>
        <v>39.397163823876873</v>
      </c>
      <c r="E77">
        <f t="shared" si="9"/>
        <v>1.6704601912287519E-2</v>
      </c>
      <c r="F77" s="23">
        <f t="shared" si="10"/>
        <v>9.0472101890058138E-2</v>
      </c>
      <c r="H77">
        <f t="shared" si="11"/>
        <v>-4.0920710339100745</v>
      </c>
      <c r="I77">
        <f t="shared" si="12"/>
        <v>-2.4027137422083102</v>
      </c>
      <c r="J77">
        <f t="shared" si="13"/>
        <v>18.320552094738101</v>
      </c>
    </row>
    <row r="78" spans="1:10" x14ac:dyDescent="0.25">
      <c r="A78">
        <v>3.8843000000000001</v>
      </c>
      <c r="B78">
        <v>2360.45093</v>
      </c>
      <c r="C78" s="7">
        <f t="shared" si="7"/>
        <v>257.64964999999984</v>
      </c>
      <c r="D78">
        <f t="shared" si="8"/>
        <v>38.347725072607396</v>
      </c>
      <c r="E78">
        <f t="shared" si="9"/>
        <v>1.624593190446344E-2</v>
      </c>
      <c r="F78" s="23">
        <f t="shared" si="10"/>
        <v>9.0320717926909613E-2</v>
      </c>
      <c r="H78">
        <f t="shared" si="11"/>
        <v>-4.1199127458884774</v>
      </c>
      <c r="I78">
        <f t="shared" si="12"/>
        <v>-2.4043884104687163</v>
      </c>
      <c r="J78">
        <f t="shared" si="13"/>
        <v>18.318877426477695</v>
      </c>
    </row>
    <row r="79" spans="1:10" x14ac:dyDescent="0.25">
      <c r="A79">
        <v>3.9363000000000001</v>
      </c>
      <c r="B79">
        <v>2362.4230200000002</v>
      </c>
      <c r="C79" s="7">
        <f t="shared" si="7"/>
        <v>259.62174000000005</v>
      </c>
      <c r="D79">
        <f t="shared" si="8"/>
        <v>37.935599805732444</v>
      </c>
      <c r="E79">
        <f t="shared" si="9"/>
        <v>1.6057919976470787E-2</v>
      </c>
      <c r="F79" s="23">
        <f t="shared" si="10"/>
        <v>9.0171013106294981E-2</v>
      </c>
      <c r="H79">
        <f t="shared" si="11"/>
        <v>-4.1315530946377921</v>
      </c>
      <c r="I79">
        <f t="shared" si="12"/>
        <v>-2.4060472660194661</v>
      </c>
      <c r="J79">
        <f t="shared" si="13"/>
        <v>18.317218570926943</v>
      </c>
    </row>
    <row r="80" spans="1:10" x14ac:dyDescent="0.25">
      <c r="A80">
        <v>3.98725</v>
      </c>
      <c r="B80">
        <v>2364.3564000000001</v>
      </c>
      <c r="C80" s="7">
        <f t="shared" si="7"/>
        <v>261.55511999999999</v>
      </c>
      <c r="D80">
        <f t="shared" si="8"/>
        <v>38.823219259847917</v>
      </c>
      <c r="E80">
        <f t="shared" si="9"/>
        <v>1.6420206048397744E-2</v>
      </c>
      <c r="F80" s="23">
        <f t="shared" si="10"/>
        <v>9.0024607856252312E-2</v>
      </c>
      <c r="H80">
        <f t="shared" si="11"/>
        <v>-4.1092426264130957</v>
      </c>
      <c r="I80">
        <f t="shared" si="12"/>
        <v>-2.4076722253994531</v>
      </c>
      <c r="J80">
        <f t="shared" si="13"/>
        <v>18.315593611546959</v>
      </c>
    </row>
    <row r="81" spans="1:10" x14ac:dyDescent="0.25">
      <c r="A81">
        <v>4.0368199999999996</v>
      </c>
      <c r="B81">
        <v>2366.3255300000001</v>
      </c>
      <c r="C81" s="7">
        <f t="shared" si="7"/>
        <v>263.52424999999994</v>
      </c>
      <c r="D81">
        <f t="shared" si="8"/>
        <v>40.825980141261077</v>
      </c>
      <c r="E81">
        <f t="shared" si="9"/>
        <v>1.7252901016227076E-2</v>
      </c>
      <c r="F81" s="23">
        <f t="shared" si="10"/>
        <v>8.9875861652480807E-2</v>
      </c>
      <c r="H81">
        <f t="shared" si="11"/>
        <v>-4.0597749747908303</v>
      </c>
      <c r="I81">
        <f t="shared" si="12"/>
        <v>-2.4093258757548299</v>
      </c>
      <c r="J81">
        <f t="shared" si="13"/>
        <v>18.313939961191583</v>
      </c>
    </row>
    <row r="82" spans="1:10" x14ac:dyDescent="0.25">
      <c r="A82">
        <v>4.0849399999999996</v>
      </c>
      <c r="B82">
        <v>2368.3446899999999</v>
      </c>
      <c r="C82" s="7">
        <f t="shared" si="7"/>
        <v>265.54340999999977</v>
      </c>
      <c r="D82">
        <f t="shared" si="8"/>
        <v>39.105406988090799</v>
      </c>
      <c r="E82">
        <f t="shared" si="9"/>
        <v>1.6511704209783248E-2</v>
      </c>
      <c r="F82" s="23">
        <f t="shared" si="10"/>
        <v>8.9723718734606259E-2</v>
      </c>
      <c r="H82">
        <f t="shared" si="11"/>
        <v>-4.1036858034951287</v>
      </c>
      <c r="I82">
        <f t="shared" si="12"/>
        <v>-2.4110201219656524</v>
      </c>
      <c r="J82">
        <f t="shared" si="13"/>
        <v>18.312245714980758</v>
      </c>
    </row>
    <row r="83" spans="1:10" x14ac:dyDescent="0.25">
      <c r="A83">
        <v>4.1392800000000003</v>
      </c>
      <c r="B83">
        <v>2370.3322699999999</v>
      </c>
      <c r="C83" s="7">
        <f t="shared" si="7"/>
        <v>267.53098999999975</v>
      </c>
      <c r="D83">
        <f t="shared" si="8"/>
        <v>35.694582617347052</v>
      </c>
      <c r="E83">
        <f t="shared" si="9"/>
        <v>1.5058894092239252E-2</v>
      </c>
      <c r="F83" s="23">
        <f t="shared" si="10"/>
        <v>8.9574332358802258E-2</v>
      </c>
      <c r="H83">
        <f t="shared" si="11"/>
        <v>-4.1957864927570059</v>
      </c>
      <c r="I83">
        <f t="shared" si="12"/>
        <v>-2.4126864692511902</v>
      </c>
      <c r="J83">
        <f t="shared" si="13"/>
        <v>18.310579367695219</v>
      </c>
    </row>
    <row r="84" spans="1:10" x14ac:dyDescent="0.25">
      <c r="A84">
        <v>4.1955099999999996</v>
      </c>
      <c r="B84">
        <v>2372.29144</v>
      </c>
      <c r="C84" s="7">
        <f t="shared" si="7"/>
        <v>269.49015999999983</v>
      </c>
      <c r="D84">
        <f t="shared" si="8"/>
        <v>34.830848046841567</v>
      </c>
      <c r="E84">
        <f t="shared" si="9"/>
        <v>1.4682364678954271E-2</v>
      </c>
      <c r="F84" s="23">
        <f t="shared" si="10"/>
        <v>8.942744610678173E-2</v>
      </c>
      <c r="H84">
        <f t="shared" si="11"/>
        <v>-4.2211081870953926</v>
      </c>
      <c r="I84">
        <f t="shared" si="12"/>
        <v>-2.414327640487016</v>
      </c>
      <c r="J84">
        <f t="shared" si="13"/>
        <v>18.308938196459394</v>
      </c>
    </row>
    <row r="85" spans="1:10" x14ac:dyDescent="0.25">
      <c r="A85">
        <v>4.2485900000000001</v>
      </c>
      <c r="B85">
        <v>2374.1396300000001</v>
      </c>
      <c r="C85" s="7">
        <f t="shared" si="7"/>
        <v>271.33834999999999</v>
      </c>
      <c r="D85">
        <f t="shared" si="8"/>
        <v>36.14749004757892</v>
      </c>
      <c r="E85">
        <f t="shared" si="9"/>
        <v>1.5225511419300522E-2</v>
      </c>
      <c r="F85" s="23">
        <f t="shared" si="10"/>
        <v>8.9289211373544758E-2</v>
      </c>
      <c r="H85">
        <f t="shared" si="11"/>
        <v>-4.1847828751916785</v>
      </c>
      <c r="I85">
        <f t="shared" si="12"/>
        <v>-2.4158746116843695</v>
      </c>
      <c r="J85">
        <f t="shared" si="13"/>
        <v>18.307391225262041</v>
      </c>
    </row>
    <row r="86" spans="1:10" x14ac:dyDescent="0.25">
      <c r="A86">
        <v>4.2984999999999998</v>
      </c>
      <c r="B86">
        <v>2376.0142700000001</v>
      </c>
      <c r="C86" s="7">
        <f t="shared" si="7"/>
        <v>273.21298999999999</v>
      </c>
      <c r="D86">
        <f t="shared" si="8"/>
        <v>36.146664091916151</v>
      </c>
      <c r="E86">
        <f t="shared" si="9"/>
        <v>1.5213151094381325E-2</v>
      </c>
      <c r="F86" s="23">
        <f t="shared" si="10"/>
        <v>8.9149325502197896E-2</v>
      </c>
      <c r="H86">
        <f t="shared" si="11"/>
        <v>-4.1855950216250521</v>
      </c>
      <c r="I86">
        <f t="shared" si="12"/>
        <v>-2.4174425005771232</v>
      </c>
      <c r="J86">
        <f t="shared" si="13"/>
        <v>18.305823336369286</v>
      </c>
    </row>
    <row r="87" spans="1:10" x14ac:dyDescent="0.25">
      <c r="A87">
        <v>4.3521599999999996</v>
      </c>
      <c r="B87">
        <v>2377.8833399999999</v>
      </c>
      <c r="C87" s="7">
        <f t="shared" si="7"/>
        <v>275.08205999999973</v>
      </c>
      <c r="D87">
        <f t="shared" si="8"/>
        <v>33.748181567071569</v>
      </c>
      <c r="E87">
        <f t="shared" si="9"/>
        <v>1.4192530390103819E-2</v>
      </c>
      <c r="F87" s="23">
        <f t="shared" si="10"/>
        <v>8.9010182281681852E-2</v>
      </c>
      <c r="H87">
        <f t="shared" si="11"/>
        <v>-4.2550394816425721</v>
      </c>
      <c r="I87">
        <f t="shared" si="12"/>
        <v>-2.4190045081347074</v>
      </c>
      <c r="J87">
        <f t="shared" si="13"/>
        <v>18.304261328811702</v>
      </c>
    </row>
    <row r="88" spans="1:10" x14ac:dyDescent="0.25">
      <c r="A88">
        <v>4.4071100000000003</v>
      </c>
      <c r="B88">
        <v>2379.6796599999998</v>
      </c>
      <c r="C88" s="7">
        <f t="shared" si="7"/>
        <v>276.87837999999965</v>
      </c>
      <c r="D88">
        <f t="shared" si="8"/>
        <v>34.203167978754777</v>
      </c>
      <c r="E88">
        <f t="shared" si="9"/>
        <v>1.4373013541980176E-2</v>
      </c>
      <c r="F88" s="23">
        <f t="shared" si="10"/>
        <v>8.887676171158139E-2</v>
      </c>
      <c r="H88">
        <f t="shared" si="11"/>
        <v>-4.2424028902316051</v>
      </c>
      <c r="I88">
        <f t="shared" si="12"/>
        <v>-2.4205045687026594</v>
      </c>
      <c r="J88">
        <f t="shared" si="13"/>
        <v>18.302761268243753</v>
      </c>
    </row>
    <row r="89" spans="1:10" x14ac:dyDescent="0.25">
      <c r="A89">
        <v>4.4575899999999997</v>
      </c>
      <c r="B89">
        <v>2381.48938</v>
      </c>
      <c r="C89" s="7">
        <f t="shared" si="7"/>
        <v>278.68809999999985</v>
      </c>
      <c r="D89">
        <f t="shared" si="8"/>
        <v>34.152751241882108</v>
      </c>
      <c r="E89">
        <f t="shared" si="9"/>
        <v>1.4340921075987376E-2</v>
      </c>
      <c r="F89" s="23">
        <f t="shared" si="10"/>
        <v>8.8742648988274178E-2</v>
      </c>
      <c r="H89">
        <f t="shared" si="11"/>
        <v>-4.2446382146329977</v>
      </c>
      <c r="I89">
        <f t="shared" si="12"/>
        <v>-2.4220146823582009</v>
      </c>
      <c r="J89">
        <f t="shared" si="13"/>
        <v>18.301251154588211</v>
      </c>
    </row>
    <row r="90" spans="1:10" x14ac:dyDescent="0.25">
      <c r="A90">
        <v>4.5117900000000004</v>
      </c>
      <c r="B90">
        <v>2383.25477</v>
      </c>
      <c r="C90" s="7">
        <f t="shared" si="7"/>
        <v>280.45348999999987</v>
      </c>
      <c r="D90">
        <f t="shared" si="8"/>
        <v>34.009987172440354</v>
      </c>
      <c r="E90">
        <f t="shared" si="9"/>
        <v>1.4270395091851785E-2</v>
      </c>
      <c r="F90" s="23">
        <f t="shared" si="10"/>
        <v>8.861211371088136E-2</v>
      </c>
      <c r="H90">
        <f t="shared" si="11"/>
        <v>-4.2495681609914682</v>
      </c>
      <c r="I90">
        <f t="shared" si="12"/>
        <v>-2.4234867071178088</v>
      </c>
      <c r="J90">
        <f t="shared" si="13"/>
        <v>18.299779129828604</v>
      </c>
    </row>
    <row r="91" spans="1:10" x14ac:dyDescent="0.25">
      <c r="A91">
        <v>4.5667299999999997</v>
      </c>
      <c r="B91">
        <v>2385.2012300000001</v>
      </c>
      <c r="C91" s="7">
        <f t="shared" si="7"/>
        <v>282.39994999999999</v>
      </c>
      <c r="D91">
        <f t="shared" si="8"/>
        <v>35.677540055648315</v>
      </c>
      <c r="E91">
        <f t="shared" si="9"/>
        <v>1.4957874248475174E-2</v>
      </c>
      <c r="F91" s="23">
        <f t="shared" si="10"/>
        <v>8.846852344451113E-2</v>
      </c>
      <c r="H91">
        <f t="shared" si="11"/>
        <v>-4.2025174122225168</v>
      </c>
      <c r="I91">
        <f t="shared" si="12"/>
        <v>-2.4251084575265258</v>
      </c>
      <c r="J91">
        <f t="shared" si="13"/>
        <v>18.298157379419884</v>
      </c>
    </row>
    <row r="92" spans="1:10" x14ac:dyDescent="0.25">
      <c r="A92">
        <v>4.6160199999999998</v>
      </c>
      <c r="B92">
        <v>2386.9734400000002</v>
      </c>
      <c r="C92" s="7">
        <f t="shared" si="7"/>
        <v>284.17216000000008</v>
      </c>
      <c r="D92">
        <f t="shared" si="8"/>
        <v>35.247409196096051</v>
      </c>
      <c r="E92">
        <f t="shared" si="9"/>
        <v>1.4766569499866765E-2</v>
      </c>
      <c r="F92" s="23">
        <f t="shared" si="10"/>
        <v>8.833809093085139E-2</v>
      </c>
      <c r="H92">
        <f t="shared" si="11"/>
        <v>-4.2153894707652686</v>
      </c>
      <c r="I92">
        <f t="shared" si="12"/>
        <v>-2.4265838835198563</v>
      </c>
      <c r="J92">
        <f t="shared" si="13"/>
        <v>18.296681953426553</v>
      </c>
    </row>
    <row r="93" spans="1:10" x14ac:dyDescent="0.25">
      <c r="A93">
        <v>4.6661200000000003</v>
      </c>
      <c r="B93">
        <v>2388.7044700000001</v>
      </c>
      <c r="C93" s="7">
        <f t="shared" si="7"/>
        <v>285.90319</v>
      </c>
      <c r="D93">
        <f t="shared" si="8"/>
        <v>34.741090348680189</v>
      </c>
      <c r="E93">
        <f t="shared" si="9"/>
        <v>1.4543904775579118E-2</v>
      </c>
      <c r="F93" s="23">
        <f t="shared" si="10"/>
        <v>8.8210967497248466E-2</v>
      </c>
      <c r="H93">
        <f t="shared" si="11"/>
        <v>-4.2305832889021167</v>
      </c>
      <c r="I93">
        <f t="shared" si="12"/>
        <v>-2.4280239756586024</v>
      </c>
      <c r="J93">
        <f t="shared" si="13"/>
        <v>18.29524186128781</v>
      </c>
    </row>
    <row r="94" spans="1:10" x14ac:dyDescent="0.25">
      <c r="A94">
        <v>4.7198399999999996</v>
      </c>
      <c r="B94">
        <v>2390.5802600000002</v>
      </c>
      <c r="C94" s="7">
        <f t="shared" si="7"/>
        <v>287.77898000000005</v>
      </c>
      <c r="D94">
        <f t="shared" si="8"/>
        <v>32.936312323609087</v>
      </c>
      <c r="E94">
        <f t="shared" si="9"/>
        <v>1.3777538815454406E-2</v>
      </c>
      <c r="F94" s="23">
        <f t="shared" si="10"/>
        <v>8.8073522719111452E-2</v>
      </c>
      <c r="H94">
        <f t="shared" si="11"/>
        <v>-4.2847156349033284</v>
      </c>
      <c r="I94">
        <f t="shared" si="12"/>
        <v>-2.4295833278831687</v>
      </c>
      <c r="J94">
        <f t="shared" si="13"/>
        <v>18.293682509063242</v>
      </c>
    </row>
    <row r="95" spans="1:10" x14ac:dyDescent="0.25">
      <c r="A95">
        <v>4.7724200000000003</v>
      </c>
      <c r="B95">
        <v>2392.2055999999998</v>
      </c>
      <c r="C95" s="7">
        <f t="shared" si="7"/>
        <v>289.40431999999964</v>
      </c>
      <c r="D95">
        <f t="shared" si="8"/>
        <v>29.691189664450821</v>
      </c>
      <c r="E95">
        <f t="shared" si="9"/>
        <v>1.2411637889506999E-2</v>
      </c>
      <c r="F95" s="23">
        <f t="shared" si="10"/>
        <v>8.7954688768021677E-2</v>
      </c>
      <c r="H95">
        <f t="shared" si="11"/>
        <v>-4.38912070704757</v>
      </c>
      <c r="I95">
        <f t="shared" si="12"/>
        <v>-2.430933497474034</v>
      </c>
      <c r="J95">
        <f t="shared" si="13"/>
        <v>18.292332339472377</v>
      </c>
    </row>
    <row r="96" spans="1:10" x14ac:dyDescent="0.25">
      <c r="A96">
        <v>4.8312999999999997</v>
      </c>
      <c r="B96">
        <v>2393.8896399999999</v>
      </c>
      <c r="C96" s="7">
        <f t="shared" si="7"/>
        <v>291.08835999999974</v>
      </c>
      <c r="D96">
        <f t="shared" si="8"/>
        <v>31.120290259562978</v>
      </c>
      <c r="E96">
        <f t="shared" si="9"/>
        <v>1.2999885098948413E-2</v>
      </c>
      <c r="F96" s="23">
        <f t="shared" si="10"/>
        <v>8.783181658400499E-2</v>
      </c>
      <c r="H96">
        <f t="shared" si="11"/>
        <v>-4.3428147601020903</v>
      </c>
      <c r="I96">
        <f t="shared" si="12"/>
        <v>-2.4323314683112334</v>
      </c>
      <c r="J96">
        <f t="shared" si="13"/>
        <v>18.290934368635178</v>
      </c>
    </row>
    <row r="97" spans="1:10" x14ac:dyDescent="0.25">
      <c r="A97">
        <v>4.8799099999999997</v>
      </c>
      <c r="B97">
        <v>2395.5507200000002</v>
      </c>
      <c r="C97" s="7">
        <f t="shared" si="7"/>
        <v>292.74944000000005</v>
      </c>
      <c r="D97">
        <f t="shared" si="8"/>
        <v>26.79042157158969</v>
      </c>
      <c r="E97">
        <f t="shared" si="9"/>
        <v>1.1183408202515406E-2</v>
      </c>
      <c r="F97" s="23">
        <f t="shared" si="10"/>
        <v>8.7710871691508846E-2</v>
      </c>
      <c r="H97">
        <f t="shared" si="11"/>
        <v>-4.4933240095441986</v>
      </c>
      <c r="I97">
        <f t="shared" si="12"/>
        <v>-2.4337094227315674</v>
      </c>
      <c r="J97">
        <f t="shared" si="13"/>
        <v>18.289556414214843</v>
      </c>
    </row>
    <row r="98" spans="1:10" x14ac:dyDescent="0.25">
      <c r="A98">
        <v>4.9306900000000002</v>
      </c>
      <c r="B98">
        <v>2396.5523400000002</v>
      </c>
      <c r="C98" s="7">
        <f t="shared" si="7"/>
        <v>293.75106000000005</v>
      </c>
      <c r="D98">
        <f t="shared" si="8"/>
        <v>29.189497716893005</v>
      </c>
      <c r="E98">
        <f t="shared" si="9"/>
        <v>1.2179787284300664E-2</v>
      </c>
      <c r="F98" s="23">
        <f t="shared" si="10"/>
        <v>8.7638063436183758E-2</v>
      </c>
      <c r="H98">
        <f t="shared" si="11"/>
        <v>-4.4079774811960206</v>
      </c>
      <c r="I98">
        <f t="shared" si="12"/>
        <v>-2.4345398613020239</v>
      </c>
      <c r="J98">
        <f t="shared" si="13"/>
        <v>18.288725975644386</v>
      </c>
    </row>
    <row r="99" spans="1:10" x14ac:dyDescent="0.25">
      <c r="A99">
        <v>4.9806499999999998</v>
      </c>
      <c r="B99">
        <v>2398.49127</v>
      </c>
      <c r="C99" s="7">
        <f t="shared" si="7"/>
        <v>295.68998999999985</v>
      </c>
      <c r="D99">
        <f t="shared" si="8"/>
        <v>486.04806629498103</v>
      </c>
      <c r="E99">
        <f t="shared" si="9"/>
        <v>0.20264741939001557</v>
      </c>
      <c r="F99" s="23">
        <f t="shared" si="10"/>
        <v>8.7497379019891491E-2</v>
      </c>
      <c r="H99">
        <f t="shared" si="11"/>
        <v>-1.5962876603090814</v>
      </c>
      <c r="I99">
        <f t="shared" si="12"/>
        <v>-2.436146440125583</v>
      </c>
      <c r="J99">
        <f t="shared" si="13"/>
        <v>18.287119396820827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9F8D-7D22-47BC-8AC3-8A07D61AEE3E}">
  <dimension ref="A1:J99"/>
  <sheetViews>
    <sheetView workbookViewId="0">
      <pane ySplit="1" topLeftCell="A2" activePane="bottomLeft" state="frozen"/>
      <selection pane="bottomLeft" activeCell="B18" sqref="B18"/>
    </sheetView>
  </sheetViews>
  <sheetFormatPr defaultRowHeight="15" x14ac:dyDescent="0.25"/>
  <cols>
    <col min="2" max="2" width="13" customWidth="1"/>
    <col min="3" max="3" width="20.85546875" style="7" bestFit="1" customWidth="1"/>
    <col min="5" max="5" width="14" customWidth="1"/>
    <col min="6" max="6" width="18.7109375" style="23" bestFit="1" customWidth="1"/>
    <col min="8" max="8" width="16.28515625" customWidth="1"/>
    <col min="9" max="9" width="18.710937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3494.3262800000002</v>
      </c>
      <c r="C2" s="7">
        <f>B2-$B$2</f>
        <v>0</v>
      </c>
    </row>
    <row r="3" spans="1:10" x14ac:dyDescent="0.25">
      <c r="A3">
        <v>5.4210000000000001E-2</v>
      </c>
      <c r="B3">
        <v>3508.7984499999998</v>
      </c>
      <c r="C3" s="7">
        <f t="shared" ref="C3:C66" si="0">B3-$B$2</f>
        <v>14.472169999999551</v>
      </c>
      <c r="D3" s="5">
        <f>(B4-B2)/(A4-A2)</f>
        <v>264.85483121342065</v>
      </c>
      <c r="E3" s="5">
        <f>(1/B3)*D3</f>
        <v>7.5483056376014032E-2</v>
      </c>
      <c r="F3" s="23">
        <f>((0.032)/((0.0000008*B3*0.000000001)+(0.0000000245*0.000000001*B3^2)))*10^-9</f>
        <v>0.10511003278758506</v>
      </c>
      <c r="H3">
        <f>LN(E3)</f>
        <v>-2.58384706677358</v>
      </c>
      <c r="I3">
        <f>LN((0.032)/((0.0000008*B3)+(0.0000000245*B3^2)))</f>
        <v>-2.2527475462109976</v>
      </c>
      <c r="J3">
        <f>LN(F3*10^9)</f>
        <v>18.470518290735413</v>
      </c>
    </row>
    <row r="4" spans="1:10" x14ac:dyDescent="0.25">
      <c r="A4">
        <v>0.10543</v>
      </c>
      <c r="B4">
        <v>3522.2496599999999</v>
      </c>
      <c r="C4" s="7">
        <f t="shared" si="0"/>
        <v>27.923379999999725</v>
      </c>
      <c r="D4">
        <f t="shared" ref="D4:D67" si="1">(B5-B3)/(A5-A3)</f>
        <v>237.88004391984671</v>
      </c>
      <c r="E4">
        <f t="shared" ref="E4:E67" si="2">(1/B4)*D4</f>
        <v>6.7536394884582587E-2</v>
      </c>
      <c r="F4" s="23">
        <f t="shared" ref="F4:F67" si="3">((0.032)/((0.0000008*B4*0.000000001)+(0.0000000245*0.000000001*B4^2)))*10^-9</f>
        <v>0.10431242389754083</v>
      </c>
      <c r="H4">
        <f t="shared" ref="H4:H67" si="4">LN(E4)</f>
        <v>-2.6950886429355361</v>
      </c>
      <c r="I4">
        <f t="shared" ref="I4:I67" si="5">LN((0.032)/((0.0000008*B4)+(0.0000000245*B4^2)))</f>
        <v>-2.2603648071225702</v>
      </c>
      <c r="J4">
        <f t="shared" ref="J4:J67" si="6">LN(F4*10^9)</f>
        <v>18.46290102982384</v>
      </c>
    </row>
    <row r="5" spans="1:10" x14ac:dyDescent="0.25">
      <c r="A5">
        <v>0.16350000000000001</v>
      </c>
      <c r="B5">
        <v>3534.7963599999998</v>
      </c>
      <c r="C5" s="7">
        <f t="shared" si="0"/>
        <v>40.470079999999598</v>
      </c>
      <c r="D5">
        <f t="shared" si="1"/>
        <v>216.28903413217066</v>
      </c>
      <c r="E5">
        <f t="shared" si="2"/>
        <v>6.1188541603050275E-2</v>
      </c>
      <c r="F5" s="23">
        <f t="shared" si="3"/>
        <v>0.1035766046742163</v>
      </c>
      <c r="H5">
        <f t="shared" si="4"/>
        <v>-2.793795335701668</v>
      </c>
      <c r="I5">
        <f t="shared" si="5"/>
        <v>-2.2674437982666955</v>
      </c>
      <c r="J5">
        <f t="shared" si="6"/>
        <v>18.455822038679717</v>
      </c>
    </row>
    <row r="6" spans="1:10" x14ac:dyDescent="0.25">
      <c r="A6">
        <v>0.21559</v>
      </c>
      <c r="B6">
        <v>3546.0760599999999</v>
      </c>
      <c r="C6" s="7">
        <f t="shared" si="0"/>
        <v>51.749779999999646</v>
      </c>
      <c r="D6">
        <f t="shared" si="1"/>
        <v>205.71102302755881</v>
      </c>
      <c r="E6">
        <f t="shared" si="2"/>
        <v>5.8010888527743207E-2</v>
      </c>
      <c r="F6" s="23">
        <f t="shared" si="3"/>
        <v>0.10292171636577901</v>
      </c>
      <c r="H6">
        <f t="shared" si="4"/>
        <v>-2.8471245528184448</v>
      </c>
      <c r="I6">
        <f t="shared" si="5"/>
        <v>-2.2737866150094455</v>
      </c>
      <c r="J6">
        <f t="shared" si="6"/>
        <v>18.449479221936965</v>
      </c>
    </row>
    <row r="7" spans="1:10" x14ac:dyDescent="0.25">
      <c r="A7">
        <v>0.26945999999999998</v>
      </c>
      <c r="B7">
        <v>3556.5934999999999</v>
      </c>
      <c r="C7" s="7">
        <f t="shared" si="0"/>
        <v>62.267219999999725</v>
      </c>
      <c r="D7">
        <f t="shared" si="1"/>
        <v>196.02715061446196</v>
      </c>
      <c r="E7">
        <f t="shared" si="2"/>
        <v>5.5116546384753266E-2</v>
      </c>
      <c r="F7" s="23">
        <f t="shared" si="3"/>
        <v>0.10231666373420086</v>
      </c>
      <c r="H7">
        <f t="shared" si="4"/>
        <v>-2.8983053105395538</v>
      </c>
      <c r="I7">
        <f t="shared" si="5"/>
        <v>-2.2796827284374275</v>
      </c>
      <c r="J7">
        <f t="shared" si="6"/>
        <v>18.443583108508985</v>
      </c>
    </row>
    <row r="8" spans="1:10" x14ac:dyDescent="0.25">
      <c r="A8">
        <v>0.32056000000000001</v>
      </c>
      <c r="B8">
        <v>3566.6530299999999</v>
      </c>
      <c r="C8" s="7">
        <f t="shared" si="0"/>
        <v>72.32674999999972</v>
      </c>
      <c r="D8">
        <f t="shared" si="1"/>
        <v>189.47102151579981</v>
      </c>
      <c r="E8">
        <f t="shared" si="2"/>
        <v>5.312291942112457E-2</v>
      </c>
      <c r="F8" s="23">
        <f t="shared" si="3"/>
        <v>0.10174293228706401</v>
      </c>
      <c r="H8">
        <f t="shared" si="4"/>
        <v>-2.9351468163421344</v>
      </c>
      <c r="I8">
        <f t="shared" si="5"/>
        <v>-2.2853059186241942</v>
      </c>
      <c r="J8">
        <f t="shared" si="6"/>
        <v>18.437959918322218</v>
      </c>
    </row>
    <row r="9" spans="1:10" x14ac:dyDescent="0.25">
      <c r="A9">
        <v>0.37264000000000003</v>
      </c>
      <c r="B9">
        <v>3576.1431200000002</v>
      </c>
      <c r="C9" s="7">
        <f t="shared" si="0"/>
        <v>81.816839999999956</v>
      </c>
      <c r="D9">
        <f t="shared" si="1"/>
        <v>184.24394310936989</v>
      </c>
      <c r="E9">
        <f t="shared" si="2"/>
        <v>5.1520293491321423E-2</v>
      </c>
      <c r="F9" s="23">
        <f t="shared" si="3"/>
        <v>0.10120609035562543</v>
      </c>
      <c r="H9">
        <f t="shared" si="4"/>
        <v>-2.9657795005539453</v>
      </c>
      <c r="I9">
        <f t="shared" si="5"/>
        <v>-2.2905963425599003</v>
      </c>
      <c r="J9">
        <f t="shared" si="6"/>
        <v>18.432669494386509</v>
      </c>
    </row>
    <row r="10" spans="1:10" x14ac:dyDescent="0.25">
      <c r="A10">
        <v>0.42251</v>
      </c>
      <c r="B10">
        <v>3585.4367000000002</v>
      </c>
      <c r="C10" s="7">
        <f t="shared" si="0"/>
        <v>91.110419999999976</v>
      </c>
      <c r="D10">
        <f t="shared" si="1"/>
        <v>185.97366821956379</v>
      </c>
      <c r="E10">
        <f t="shared" si="2"/>
        <v>5.1869181854350903E-2</v>
      </c>
      <c r="F10" s="23">
        <f t="shared" si="3"/>
        <v>0.10068447209653486</v>
      </c>
      <c r="H10">
        <f t="shared" si="4"/>
        <v>-2.9590304637459051</v>
      </c>
      <c r="I10">
        <f t="shared" si="5"/>
        <v>-2.2957636907847978</v>
      </c>
      <c r="J10">
        <f t="shared" si="6"/>
        <v>18.427502146161615</v>
      </c>
    </row>
    <row r="11" spans="1:10" x14ac:dyDescent="0.25">
      <c r="A11">
        <v>0.47138000000000002</v>
      </c>
      <c r="B11">
        <v>3594.5061599999999</v>
      </c>
      <c r="C11" s="7">
        <f t="shared" si="0"/>
        <v>100.17987999999968</v>
      </c>
      <c r="D11">
        <f t="shared" si="1"/>
        <v>178.25842355559985</v>
      </c>
      <c r="E11">
        <f t="shared" si="2"/>
        <v>4.9591909325201952E-2</v>
      </c>
      <c r="F11" s="23">
        <f t="shared" si="3"/>
        <v>0.10017931125670321</v>
      </c>
      <c r="H11">
        <f t="shared" si="4"/>
        <v>-3.0039275770000247</v>
      </c>
      <c r="I11">
        <f t="shared" si="5"/>
        <v>-2.3007935861341631</v>
      </c>
      <c r="J11">
        <f t="shared" si="6"/>
        <v>18.422472250812248</v>
      </c>
    </row>
    <row r="12" spans="1:10" x14ac:dyDescent="0.25">
      <c r="A12">
        <v>0.52134000000000003</v>
      </c>
      <c r="B12">
        <v>3603.0539800000001</v>
      </c>
      <c r="C12" s="7">
        <f t="shared" si="0"/>
        <v>108.72769999999991</v>
      </c>
      <c r="D12">
        <f t="shared" si="1"/>
        <v>183.09124898949275</v>
      </c>
      <c r="E12">
        <f t="shared" si="2"/>
        <v>5.0815572013576317E-2</v>
      </c>
      <c r="F12" s="23">
        <f t="shared" si="3"/>
        <v>9.9706677362052618E-2</v>
      </c>
      <c r="H12">
        <f t="shared" si="4"/>
        <v>-2.9795524356698486</v>
      </c>
      <c r="I12">
        <f t="shared" si="5"/>
        <v>-2.3055226297128804</v>
      </c>
      <c r="J12">
        <f t="shared" si="6"/>
        <v>18.417743207233531</v>
      </c>
    </row>
    <row r="13" spans="1:10" x14ac:dyDescent="0.25">
      <c r="A13">
        <v>0.57033999999999996</v>
      </c>
      <c r="B13">
        <v>3612.6248700000001</v>
      </c>
      <c r="C13" s="7">
        <f t="shared" si="0"/>
        <v>118.29858999999988</v>
      </c>
      <c r="D13">
        <f t="shared" si="1"/>
        <v>191.46719803801028</v>
      </c>
      <c r="E13">
        <f t="shared" si="2"/>
        <v>5.299946851055428E-2</v>
      </c>
      <c r="F13" s="23">
        <f t="shared" si="3"/>
        <v>9.9181433329202498E-2</v>
      </c>
      <c r="H13">
        <f t="shared" si="4"/>
        <v>-2.9374733935830464</v>
      </c>
      <c r="I13">
        <f t="shared" si="5"/>
        <v>-2.3108044462288171</v>
      </c>
      <c r="J13">
        <f t="shared" si="6"/>
        <v>18.412461390717596</v>
      </c>
    </row>
    <row r="14" spans="1:10" x14ac:dyDescent="0.25">
      <c r="A14">
        <v>0.61919999999999997</v>
      </c>
      <c r="B14">
        <v>3621.7909599999998</v>
      </c>
      <c r="C14" s="7">
        <f t="shared" si="0"/>
        <v>127.46467999999959</v>
      </c>
      <c r="D14">
        <f t="shared" si="1"/>
        <v>184.13538681948151</v>
      </c>
      <c r="E14">
        <f t="shared" si="2"/>
        <v>5.0840975874400417E-2</v>
      </c>
      <c r="F14" s="23">
        <f t="shared" si="3"/>
        <v>9.8682285621981197E-2</v>
      </c>
      <c r="H14">
        <f t="shared" si="4"/>
        <v>-2.9790526378332958</v>
      </c>
      <c r="I14">
        <f t="shared" si="5"/>
        <v>-2.3158498256315623</v>
      </c>
      <c r="J14">
        <f t="shared" si="6"/>
        <v>18.407416011314851</v>
      </c>
    </row>
    <row r="15" spans="1:10" x14ac:dyDescent="0.25">
      <c r="A15">
        <v>0.66805999999999999</v>
      </c>
      <c r="B15">
        <v>3630.6185799999998</v>
      </c>
      <c r="C15" s="7">
        <f t="shared" si="0"/>
        <v>136.29229999999961</v>
      </c>
      <c r="D15">
        <f t="shared" si="1"/>
        <v>176.46314496314787</v>
      </c>
      <c r="E15">
        <f t="shared" si="2"/>
        <v>4.8604154106198581E-2</v>
      </c>
      <c r="F15" s="23">
        <f t="shared" si="3"/>
        <v>9.820512305309885E-2</v>
      </c>
      <c r="H15">
        <f t="shared" si="4"/>
        <v>-3.0240462762923213</v>
      </c>
      <c r="I15">
        <f t="shared" si="5"/>
        <v>-2.3206968953990108</v>
      </c>
      <c r="J15">
        <f t="shared" si="6"/>
        <v>18.402568941547401</v>
      </c>
    </row>
    <row r="16" spans="1:10" x14ac:dyDescent="0.25">
      <c r="A16">
        <v>0.71687999999999996</v>
      </c>
      <c r="B16">
        <v>3639.0278800000001</v>
      </c>
      <c r="C16" s="7">
        <f t="shared" si="0"/>
        <v>144.70159999999987</v>
      </c>
      <c r="D16">
        <f t="shared" si="1"/>
        <v>170.4372059725938</v>
      </c>
      <c r="E16">
        <f t="shared" si="2"/>
        <v>4.6835916512020181E-2</v>
      </c>
      <c r="F16" s="23">
        <f t="shared" si="3"/>
        <v>9.7753783582886222E-2</v>
      </c>
      <c r="H16">
        <f t="shared" si="4"/>
        <v>-3.0611049235572403</v>
      </c>
      <c r="I16">
        <f t="shared" si="5"/>
        <v>-2.3253033741354541</v>
      </c>
      <c r="J16">
        <f t="shared" si="6"/>
        <v>18.397962462810955</v>
      </c>
    </row>
    <row r="17" spans="1:10" x14ac:dyDescent="0.25">
      <c r="A17">
        <v>0.76583999999999997</v>
      </c>
      <c r="B17">
        <v>3647.2839300000001</v>
      </c>
      <c r="C17" s="7">
        <f t="shared" si="0"/>
        <v>152.95764999999983</v>
      </c>
      <c r="D17">
        <f t="shared" si="1"/>
        <v>163.3345042151729</v>
      </c>
      <c r="E17">
        <f t="shared" si="2"/>
        <v>4.4782503185918102E-2</v>
      </c>
      <c r="F17" s="23">
        <f t="shared" si="3"/>
        <v>9.7313689431344857E-2</v>
      </c>
      <c r="H17">
        <f t="shared" si="4"/>
        <v>-3.1059377697329862</v>
      </c>
      <c r="I17">
        <f t="shared" si="5"/>
        <v>-2.329815606661386</v>
      </c>
      <c r="J17">
        <f t="shared" si="6"/>
        <v>18.393450230285026</v>
      </c>
    </row>
    <row r="18" spans="1:10" x14ac:dyDescent="0.25">
      <c r="A18">
        <v>0.81652000000000002</v>
      </c>
      <c r="B18">
        <v>3655.3025299999999</v>
      </c>
      <c r="C18" s="7">
        <f t="shared" si="0"/>
        <v>160.97624999999971</v>
      </c>
      <c r="D18">
        <f t="shared" si="1"/>
        <v>146.04047311032838</v>
      </c>
      <c r="E18">
        <f t="shared" si="2"/>
        <v>3.9953046816709963E-2</v>
      </c>
      <c r="F18" s="23">
        <f t="shared" si="3"/>
        <v>9.6889091594163673E-2</v>
      </c>
      <c r="H18">
        <f t="shared" si="4"/>
        <v>-3.2200503439280013</v>
      </c>
      <c r="I18">
        <f t="shared" si="5"/>
        <v>-2.3341883402699675</v>
      </c>
      <c r="J18">
        <f t="shared" si="6"/>
        <v>18.389077496676443</v>
      </c>
    </row>
    <row r="19" spans="1:10" x14ac:dyDescent="0.25">
      <c r="A19">
        <v>0.87405999999999995</v>
      </c>
      <c r="B19">
        <v>3663.0884299999998</v>
      </c>
      <c r="C19" s="7">
        <f t="shared" si="0"/>
        <v>168.76214999999956</v>
      </c>
      <c r="D19">
        <f t="shared" si="1"/>
        <v>144.11305317962305</v>
      </c>
      <c r="E19">
        <f t="shared" si="2"/>
        <v>3.9341953090557269E-2</v>
      </c>
      <c r="F19" s="23">
        <f t="shared" si="3"/>
        <v>9.647946915403631E-2</v>
      </c>
      <c r="H19">
        <f t="shared" si="4"/>
        <v>-3.23546382082354</v>
      </c>
      <c r="I19">
        <f t="shared" si="5"/>
        <v>-2.3384250481531796</v>
      </c>
      <c r="J19">
        <f t="shared" si="6"/>
        <v>18.38484078879323</v>
      </c>
    </row>
    <row r="20" spans="1:10" x14ac:dyDescent="0.25">
      <c r="A20">
        <v>0.92408000000000001</v>
      </c>
      <c r="B20">
        <v>3670.8033300000002</v>
      </c>
      <c r="C20" s="7">
        <f t="shared" si="0"/>
        <v>176.47704999999996</v>
      </c>
      <c r="D20">
        <f t="shared" si="1"/>
        <v>156.21415403523244</v>
      </c>
      <c r="E20">
        <f t="shared" si="2"/>
        <v>4.2555849494457232E-2</v>
      </c>
      <c r="F20" s="23">
        <f t="shared" si="3"/>
        <v>9.6076139002191085E-2</v>
      </c>
      <c r="H20">
        <f t="shared" si="4"/>
        <v>-3.1569379599811076</v>
      </c>
      <c r="I20">
        <f t="shared" si="5"/>
        <v>-2.3426142872573337</v>
      </c>
      <c r="J20">
        <f t="shared" si="6"/>
        <v>18.380651549689077</v>
      </c>
    </row>
    <row r="21" spans="1:10" x14ac:dyDescent="0.25">
      <c r="A21">
        <v>0.97170000000000001</v>
      </c>
      <c r="B21">
        <v>3678.3411799999999</v>
      </c>
      <c r="C21" s="7">
        <f t="shared" si="0"/>
        <v>184.01489999999967</v>
      </c>
      <c r="D21">
        <f t="shared" si="1"/>
        <v>153.20773095457625</v>
      </c>
      <c r="E21">
        <f t="shared" si="2"/>
        <v>4.1651310592829852E-2</v>
      </c>
      <c r="F21" s="23">
        <f t="shared" si="3"/>
        <v>9.5684502760161549E-2</v>
      </c>
      <c r="H21">
        <f t="shared" si="4"/>
        <v>-3.1784224440497129</v>
      </c>
      <c r="I21">
        <f t="shared" si="5"/>
        <v>-2.3466989292667142</v>
      </c>
      <c r="J21">
        <f t="shared" si="6"/>
        <v>18.376566907679695</v>
      </c>
    </row>
    <row r="22" spans="1:10" x14ac:dyDescent="0.25">
      <c r="A22">
        <v>1.0216099999999999</v>
      </c>
      <c r="B22">
        <v>3685.74568</v>
      </c>
      <c r="C22" s="7">
        <f t="shared" si="0"/>
        <v>191.41939999999977</v>
      </c>
      <c r="D22">
        <f t="shared" si="1"/>
        <v>144.85972401469172</v>
      </c>
      <c r="E22">
        <f t="shared" si="2"/>
        <v>3.9302691121838804E-2</v>
      </c>
      <c r="F22" s="23">
        <f t="shared" si="3"/>
        <v>9.5302121706230966E-2</v>
      </c>
      <c r="H22">
        <f t="shared" si="4"/>
        <v>-3.2364622860686554</v>
      </c>
      <c r="I22">
        <f t="shared" si="5"/>
        <v>-2.3507032051256207</v>
      </c>
      <c r="J22">
        <f t="shared" si="6"/>
        <v>18.372562631820792</v>
      </c>
    </row>
    <row r="23" spans="1:10" x14ac:dyDescent="0.25">
      <c r="A23">
        <v>1.07243</v>
      </c>
      <c r="B23">
        <v>3692.9328999999998</v>
      </c>
      <c r="C23" s="7">
        <f t="shared" si="0"/>
        <v>198.60661999999957</v>
      </c>
      <c r="D23">
        <f t="shared" si="1"/>
        <v>143.08562261881053</v>
      </c>
      <c r="E23">
        <f t="shared" si="2"/>
        <v>3.8745795413399071E-2</v>
      </c>
      <c r="F23" s="23">
        <f t="shared" si="3"/>
        <v>9.4933149417162022E-2</v>
      </c>
      <c r="H23">
        <f t="shared" si="4"/>
        <v>-3.2507330345305934</v>
      </c>
      <c r="I23">
        <f t="shared" si="5"/>
        <v>-2.354582325433523</v>
      </c>
      <c r="J23">
        <f t="shared" si="6"/>
        <v>18.368683511512888</v>
      </c>
    </row>
    <row r="24" spans="1:10" x14ac:dyDescent="0.25">
      <c r="A24">
        <v>1.1213500000000001</v>
      </c>
      <c r="B24">
        <v>3700.0170400000002</v>
      </c>
      <c r="C24" s="7">
        <f t="shared" si="0"/>
        <v>205.69075999999995</v>
      </c>
      <c r="D24">
        <f t="shared" si="1"/>
        <v>143.24626560262189</v>
      </c>
      <c r="E24">
        <f t="shared" si="2"/>
        <v>3.8715028621225452E-2</v>
      </c>
      <c r="F24" s="23">
        <f t="shared" si="3"/>
        <v>9.4571561908837393E-2</v>
      </c>
      <c r="H24">
        <f t="shared" si="4"/>
        <v>-3.2515274178637168</v>
      </c>
      <c r="I24">
        <f t="shared" si="5"/>
        <v>-2.3583984621892582</v>
      </c>
      <c r="J24">
        <f t="shared" si="6"/>
        <v>18.364867374757154</v>
      </c>
    </row>
    <row r="25" spans="1:10" x14ac:dyDescent="0.25">
      <c r="A25">
        <v>1.1701699999999999</v>
      </c>
      <c r="B25">
        <v>3706.93379</v>
      </c>
      <c r="C25" s="7">
        <f t="shared" si="0"/>
        <v>212.60750999999982</v>
      </c>
      <c r="D25">
        <f t="shared" si="1"/>
        <v>139.18149574381832</v>
      </c>
      <c r="E25">
        <f t="shared" si="2"/>
        <v>3.7546258883630702E-2</v>
      </c>
      <c r="F25" s="23">
        <f t="shared" si="3"/>
        <v>9.4220507848739324E-2</v>
      </c>
      <c r="H25">
        <f t="shared" si="4"/>
        <v>-3.2821815359982485</v>
      </c>
      <c r="I25">
        <f t="shared" si="5"/>
        <v>-2.362117415693572</v>
      </c>
      <c r="J25">
        <f t="shared" si="6"/>
        <v>18.361148421252839</v>
      </c>
    </row>
    <row r="26" spans="1:10" x14ac:dyDescent="0.25">
      <c r="A26">
        <v>1.2200299999999999</v>
      </c>
      <c r="B26">
        <v>3713.7514700000002</v>
      </c>
      <c r="C26" s="7">
        <f t="shared" si="0"/>
        <v>219.42518999999993</v>
      </c>
      <c r="D26">
        <f t="shared" si="1"/>
        <v>137.78471441708294</v>
      </c>
      <c r="E26">
        <f t="shared" si="2"/>
        <v>3.7101221104890718E-2</v>
      </c>
      <c r="F26" s="23">
        <f t="shared" si="3"/>
        <v>9.38763914398177E-2</v>
      </c>
      <c r="H26">
        <f t="shared" si="4"/>
        <v>-3.2941053960319415</v>
      </c>
      <c r="I26">
        <f t="shared" si="5"/>
        <v>-2.3657763467459803</v>
      </c>
      <c r="J26">
        <f t="shared" si="6"/>
        <v>18.357489490200432</v>
      </c>
    </row>
    <row r="27" spans="1:10" x14ac:dyDescent="0.25">
      <c r="A27">
        <v>1.2680400000000001</v>
      </c>
      <c r="B27">
        <v>3720.41878</v>
      </c>
      <c r="C27" s="7">
        <f t="shared" si="0"/>
        <v>226.09249999999975</v>
      </c>
      <c r="D27">
        <f t="shared" si="1"/>
        <v>134.10555272542044</v>
      </c>
      <c r="E27">
        <f t="shared" si="2"/>
        <v>3.6045821896808196E-2</v>
      </c>
      <c r="F27" s="23">
        <f t="shared" si="3"/>
        <v>9.3541684895073376E-2</v>
      </c>
      <c r="H27">
        <f t="shared" si="4"/>
        <v>-3.3229643194211174</v>
      </c>
      <c r="I27">
        <f t="shared" si="5"/>
        <v>-2.369348114284366</v>
      </c>
      <c r="J27">
        <f t="shared" si="6"/>
        <v>18.353917722662047</v>
      </c>
    </row>
    <row r="28" spans="1:10" x14ac:dyDescent="0.25">
      <c r="A28">
        <v>1.3181799999999999</v>
      </c>
      <c r="B28">
        <v>3726.9139300000002</v>
      </c>
      <c r="C28" s="7">
        <f t="shared" si="0"/>
        <v>232.58764999999994</v>
      </c>
      <c r="D28">
        <f t="shared" si="1"/>
        <v>121.23669309173127</v>
      </c>
      <c r="E28">
        <f t="shared" si="2"/>
        <v>3.253004908855818E-2</v>
      </c>
      <c r="F28" s="23">
        <f t="shared" si="3"/>
        <v>9.3217339337381591E-2</v>
      </c>
      <c r="H28">
        <f t="shared" si="4"/>
        <v>-3.4255910294737864</v>
      </c>
      <c r="I28">
        <f t="shared" si="5"/>
        <v>-2.3728215302021969</v>
      </c>
      <c r="J28">
        <f t="shared" si="6"/>
        <v>18.350444306744215</v>
      </c>
    </row>
    <row r="29" spans="1:10" x14ac:dyDescent="0.25">
      <c r="A29">
        <v>1.3740000000000001</v>
      </c>
      <c r="B29">
        <v>3733.2650199999998</v>
      </c>
      <c r="C29" s="7">
        <f t="shared" si="0"/>
        <v>238.9387399999996</v>
      </c>
      <c r="D29">
        <f t="shared" si="1"/>
        <v>118.20448099829891</v>
      </c>
      <c r="E29">
        <f t="shared" si="2"/>
        <v>3.1662493920214349E-2</v>
      </c>
      <c r="F29" s="23">
        <f t="shared" si="3"/>
        <v>9.2901816153221864E-2</v>
      </c>
      <c r="H29">
        <f t="shared" si="4"/>
        <v>-3.4526224556728584</v>
      </c>
      <c r="I29">
        <f t="shared" si="5"/>
        <v>-2.3762120838031451</v>
      </c>
      <c r="J29">
        <f t="shared" si="6"/>
        <v>18.347053753143268</v>
      </c>
    </row>
    <row r="30" spans="1:10" x14ac:dyDescent="0.25">
      <c r="A30">
        <v>1.4239599999999999</v>
      </c>
      <c r="B30">
        <v>3739.4176000000002</v>
      </c>
      <c r="C30" s="7">
        <f t="shared" si="0"/>
        <v>245.09132</v>
      </c>
      <c r="D30">
        <f t="shared" si="1"/>
        <v>116.05868478158558</v>
      </c>
      <c r="E30">
        <f t="shared" si="2"/>
        <v>3.1036566972778214E-2</v>
      </c>
      <c r="F30" s="23">
        <f t="shared" si="3"/>
        <v>9.2597680168996208E-2</v>
      </c>
      <c r="H30">
        <f t="shared" si="4"/>
        <v>-3.472589189887556</v>
      </c>
      <c r="I30">
        <f t="shared" si="5"/>
        <v>-2.3794911898144813</v>
      </c>
      <c r="J30">
        <f t="shared" si="6"/>
        <v>18.34377464713193</v>
      </c>
    </row>
    <row r="31" spans="1:10" x14ac:dyDescent="0.25">
      <c r="A31">
        <v>1.4799899999999999</v>
      </c>
      <c r="B31">
        <v>3745.5660800000001</v>
      </c>
      <c r="C31" s="7">
        <f t="shared" si="0"/>
        <v>251.23979999999983</v>
      </c>
      <c r="D31">
        <f t="shared" si="1"/>
        <v>113.04699423040967</v>
      </c>
      <c r="E31">
        <f t="shared" si="2"/>
        <v>3.0181551150316285E-2</v>
      </c>
      <c r="F31" s="23">
        <f t="shared" si="3"/>
        <v>9.2295236428697108E-2</v>
      </c>
      <c r="H31">
        <f t="shared" si="4"/>
        <v>-3.5005244303324377</v>
      </c>
      <c r="I31">
        <f t="shared" si="5"/>
        <v>-2.3827627484617406</v>
      </c>
      <c r="J31">
        <f t="shared" si="6"/>
        <v>18.34050308848467</v>
      </c>
    </row>
    <row r="32" spans="1:10" x14ac:dyDescent="0.25">
      <c r="A32">
        <v>1.53142</v>
      </c>
      <c r="B32">
        <v>3751.5656300000001</v>
      </c>
      <c r="C32" s="7">
        <f t="shared" si="0"/>
        <v>257.23934999999983</v>
      </c>
      <c r="D32">
        <f t="shared" si="1"/>
        <v>117.53088727129705</v>
      </c>
      <c r="E32">
        <f t="shared" si="2"/>
        <v>3.1328490252560785E-2</v>
      </c>
      <c r="F32" s="23">
        <f t="shared" si="3"/>
        <v>9.2001544675699043E-2</v>
      </c>
      <c r="H32">
        <f t="shared" si="4"/>
        <v>-3.4632273637344957</v>
      </c>
      <c r="I32">
        <f t="shared" si="5"/>
        <v>-2.3859499121207959</v>
      </c>
      <c r="J32">
        <f t="shared" si="6"/>
        <v>18.337315924825614</v>
      </c>
    </row>
    <row r="33" spans="1:10" x14ac:dyDescent="0.25">
      <c r="A33">
        <v>1.58165</v>
      </c>
      <c r="B33">
        <v>3757.5142700000001</v>
      </c>
      <c r="C33" s="7">
        <f t="shared" si="0"/>
        <v>263.1879899999999</v>
      </c>
      <c r="D33">
        <f t="shared" si="1"/>
        <v>112.63033859176537</v>
      </c>
      <c r="E33">
        <f t="shared" si="2"/>
        <v>2.9974693507089561E-2</v>
      </c>
      <c r="F33" s="23">
        <f t="shared" si="3"/>
        <v>9.1711726956472103E-2</v>
      </c>
      <c r="H33">
        <f t="shared" si="4"/>
        <v>-3.5074018030719749</v>
      </c>
      <c r="I33">
        <f t="shared" si="5"/>
        <v>-2.3891050239651768</v>
      </c>
      <c r="J33">
        <f t="shared" si="6"/>
        <v>18.334160812981235</v>
      </c>
    </row>
    <row r="34" spans="1:10" x14ac:dyDescent="0.25">
      <c r="A34">
        <v>1.6353800000000001</v>
      </c>
      <c r="B34">
        <v>3763.27468</v>
      </c>
      <c r="C34" s="7">
        <f t="shared" si="0"/>
        <v>268.94839999999976</v>
      </c>
      <c r="D34">
        <f t="shared" si="1"/>
        <v>111.5723569350112</v>
      </c>
      <c r="E34">
        <f t="shared" si="2"/>
        <v>2.9647678264880517E-2</v>
      </c>
      <c r="F34" s="23">
        <f t="shared" si="3"/>
        <v>9.1432382979813209E-2</v>
      </c>
      <c r="H34">
        <f t="shared" si="4"/>
        <v>-3.5183714613301613</v>
      </c>
      <c r="I34">
        <f t="shared" si="5"/>
        <v>-2.3921555637109813</v>
      </c>
      <c r="J34">
        <f t="shared" si="6"/>
        <v>18.331110273235431</v>
      </c>
    </row>
    <row r="35" spans="1:10" x14ac:dyDescent="0.25">
      <c r="A35">
        <v>1.68475</v>
      </c>
      <c r="B35">
        <v>3769.0173799999998</v>
      </c>
      <c r="C35" s="7">
        <f t="shared" si="0"/>
        <v>274.69109999999955</v>
      </c>
      <c r="D35">
        <f t="shared" si="1"/>
        <v>111.6629016553062</v>
      </c>
      <c r="E35">
        <f t="shared" si="2"/>
        <v>2.9626528720147795E-2</v>
      </c>
      <c r="F35" s="23">
        <f t="shared" si="3"/>
        <v>9.1155166308956578E-2</v>
      </c>
      <c r="H35">
        <f t="shared" si="4"/>
        <v>-3.51908507849034</v>
      </c>
      <c r="I35">
        <f t="shared" si="5"/>
        <v>-2.395192100265024</v>
      </c>
      <c r="J35">
        <f t="shared" si="6"/>
        <v>18.328073736681386</v>
      </c>
    </row>
    <row r="36" spans="1:10" x14ac:dyDescent="0.25">
      <c r="A36">
        <v>1.7380800000000001</v>
      </c>
      <c r="B36">
        <v>3774.7424599999999</v>
      </c>
      <c r="C36" s="7">
        <f t="shared" si="0"/>
        <v>280.41617999999971</v>
      </c>
      <c r="D36">
        <f t="shared" si="1"/>
        <v>107.3876896974284</v>
      </c>
      <c r="E36">
        <f t="shared" si="2"/>
        <v>2.8449010981646788E-2</v>
      </c>
      <c r="F36" s="23">
        <f t="shared" si="3"/>
        <v>9.0880053278114756E-2</v>
      </c>
      <c r="H36">
        <f t="shared" si="4"/>
        <v>-3.5596418824008138</v>
      </c>
      <c r="I36">
        <f t="shared" si="5"/>
        <v>-2.3982147377626064</v>
      </c>
      <c r="J36">
        <f t="shared" si="6"/>
        <v>18.325051099183806</v>
      </c>
    </row>
    <row r="37" spans="1:10" x14ac:dyDescent="0.25">
      <c r="A37">
        <v>1.79084</v>
      </c>
      <c r="B37">
        <v>3780.41014</v>
      </c>
      <c r="C37" s="7">
        <f t="shared" si="0"/>
        <v>286.08385999999973</v>
      </c>
      <c r="D37">
        <f t="shared" si="1"/>
        <v>109.59002254238956</v>
      </c>
      <c r="E37">
        <f t="shared" si="2"/>
        <v>2.898892408070558E-2</v>
      </c>
      <c r="F37" s="23">
        <f t="shared" si="3"/>
        <v>9.0608923529836183E-2</v>
      </c>
      <c r="H37">
        <f t="shared" si="4"/>
        <v>-3.5408414502003653</v>
      </c>
      <c r="I37">
        <f t="shared" si="5"/>
        <v>-2.4012025770765888</v>
      </c>
      <c r="J37">
        <f t="shared" si="6"/>
        <v>18.322063259869822</v>
      </c>
    </row>
    <row r="38" spans="1:10" x14ac:dyDescent="0.25">
      <c r="A38">
        <v>1.8401099999999999</v>
      </c>
      <c r="B38">
        <v>3785.9239299999999</v>
      </c>
      <c r="C38" s="7">
        <f t="shared" si="0"/>
        <v>291.5976499999997</v>
      </c>
      <c r="D38">
        <f t="shared" si="1"/>
        <v>109.23769999999867</v>
      </c>
      <c r="E38">
        <f t="shared" si="2"/>
        <v>2.8853643659976724E-2</v>
      </c>
      <c r="F38" s="23">
        <f t="shared" si="3"/>
        <v>9.0346318242260734E-2</v>
      </c>
      <c r="H38">
        <f t="shared" si="4"/>
        <v>-3.5455189972964871</v>
      </c>
      <c r="I38">
        <f t="shared" si="5"/>
        <v>-2.4041050127215091</v>
      </c>
      <c r="J38">
        <f t="shared" si="6"/>
        <v>18.319160824224902</v>
      </c>
    </row>
    <row r="39" spans="1:10" x14ac:dyDescent="0.25">
      <c r="A39">
        <v>1.8908400000000001</v>
      </c>
      <c r="B39">
        <v>3791.3339099999998</v>
      </c>
      <c r="C39" s="7">
        <f t="shared" si="0"/>
        <v>297.00762999999961</v>
      </c>
      <c r="D39">
        <f t="shared" si="1"/>
        <v>107.53675077291257</v>
      </c>
      <c r="E39">
        <f t="shared" si="2"/>
        <v>2.8363830072912936E-2</v>
      </c>
      <c r="F39" s="23">
        <f t="shared" si="3"/>
        <v>9.0089765151286846E-2</v>
      </c>
      <c r="H39">
        <f t="shared" si="4"/>
        <v>-3.5626405345006207</v>
      </c>
      <c r="I39">
        <f t="shared" si="5"/>
        <v>-2.4069487151455093</v>
      </c>
      <c r="J39">
        <f t="shared" si="6"/>
        <v>18.316317121800903</v>
      </c>
    </row>
    <row r="40" spans="1:10" x14ac:dyDescent="0.25">
      <c r="A40">
        <v>1.94038</v>
      </c>
      <c r="B40">
        <v>3796.7066399999999</v>
      </c>
      <c r="C40" s="7">
        <f t="shared" si="0"/>
        <v>302.38035999999965</v>
      </c>
      <c r="D40">
        <f t="shared" si="1"/>
        <v>107.44310292785995</v>
      </c>
      <c r="E40">
        <f t="shared" si="2"/>
        <v>2.8299026792299113E-2</v>
      </c>
      <c r="F40" s="23">
        <f t="shared" si="3"/>
        <v>8.9836058549809888E-2</v>
      </c>
      <c r="H40">
        <f t="shared" si="4"/>
        <v>-3.5649278638889546</v>
      </c>
      <c r="I40">
        <f t="shared" si="5"/>
        <v>-2.4097688413998131</v>
      </c>
      <c r="J40">
        <f t="shared" si="6"/>
        <v>18.313496995546597</v>
      </c>
    </row>
    <row r="41" spans="1:10" x14ac:dyDescent="0.25">
      <c r="A41">
        <v>1.9902299999999999</v>
      </c>
      <c r="B41">
        <v>3802.0126799999998</v>
      </c>
      <c r="C41" s="7">
        <f t="shared" si="0"/>
        <v>307.68639999999959</v>
      </c>
      <c r="D41">
        <f t="shared" si="1"/>
        <v>107.98669668440785</v>
      </c>
      <c r="E41">
        <f t="shared" si="2"/>
        <v>2.8402508295792387E-2</v>
      </c>
      <c r="F41" s="23">
        <f t="shared" si="3"/>
        <v>8.9586551523244268E-2</v>
      </c>
      <c r="H41">
        <f t="shared" si="4"/>
        <v>-3.5612778174406028</v>
      </c>
      <c r="I41">
        <f t="shared" si="5"/>
        <v>-2.4125500648732237</v>
      </c>
      <c r="J41">
        <f t="shared" si="6"/>
        <v>18.310715772073188</v>
      </c>
    </row>
    <row r="42" spans="1:10" x14ac:dyDescent="0.25">
      <c r="A42">
        <v>2.0381</v>
      </c>
      <c r="B42">
        <v>3807.2591000000002</v>
      </c>
      <c r="C42" s="7">
        <f t="shared" si="0"/>
        <v>312.93281999999999</v>
      </c>
      <c r="D42">
        <f t="shared" si="1"/>
        <v>106.22334765705001</v>
      </c>
      <c r="E42">
        <f t="shared" si="2"/>
        <v>2.7900215054197389E-2</v>
      </c>
      <c r="F42" s="23">
        <f t="shared" si="3"/>
        <v>8.9340868632642428E-2</v>
      </c>
      <c r="H42">
        <f t="shared" si="4"/>
        <v>-3.579120882148775</v>
      </c>
      <c r="I42">
        <f t="shared" si="5"/>
        <v>-2.4152962403312817</v>
      </c>
      <c r="J42">
        <f t="shared" si="6"/>
        <v>18.307969596615131</v>
      </c>
    </row>
    <row r="43" spans="1:10" x14ac:dyDescent="0.25">
      <c r="A43">
        <v>2.0879699999999999</v>
      </c>
      <c r="B43">
        <v>3812.3949499999999</v>
      </c>
      <c r="C43" s="7">
        <f t="shared" si="0"/>
        <v>318.06866999999966</v>
      </c>
      <c r="D43">
        <f t="shared" si="1"/>
        <v>103.67290949584707</v>
      </c>
      <c r="E43">
        <f t="shared" si="2"/>
        <v>2.719364359032295E-2</v>
      </c>
      <c r="F43" s="23">
        <f t="shared" si="3"/>
        <v>8.9101341210551938E-2</v>
      </c>
      <c r="H43">
        <f t="shared" si="4"/>
        <v>-3.6047720245225507</v>
      </c>
      <c r="I43">
        <f t="shared" si="5"/>
        <v>-2.4179808917505192</v>
      </c>
      <c r="J43">
        <f t="shared" si="6"/>
        <v>18.305284945195893</v>
      </c>
    </row>
    <row r="44" spans="1:10" x14ac:dyDescent="0.25">
      <c r="A44">
        <v>2.1368800000000001</v>
      </c>
      <c r="B44">
        <v>3817.49991</v>
      </c>
      <c r="C44" s="7">
        <f t="shared" si="0"/>
        <v>323.17362999999978</v>
      </c>
      <c r="D44">
        <f t="shared" si="1"/>
        <v>104.21515338686689</v>
      </c>
      <c r="E44">
        <f t="shared" si="2"/>
        <v>2.7299320456792592E-2</v>
      </c>
      <c r="F44" s="23">
        <f t="shared" si="3"/>
        <v>8.8864207788786564E-2</v>
      </c>
      <c r="H44">
        <f t="shared" si="4"/>
        <v>-3.6008934687936054</v>
      </c>
      <c r="I44">
        <f t="shared" si="5"/>
        <v>-2.4206458295819147</v>
      </c>
      <c r="J44">
        <f t="shared" si="6"/>
        <v>18.302620007364496</v>
      </c>
    </row>
    <row r="45" spans="1:10" x14ac:dyDescent="0.25">
      <c r="A45">
        <v>2.1851099999999999</v>
      </c>
      <c r="B45">
        <v>3822.5184100000001</v>
      </c>
      <c r="C45" s="7">
        <f t="shared" si="0"/>
        <v>328.19212999999991</v>
      </c>
      <c r="D45">
        <f t="shared" si="1"/>
        <v>101.76544715447093</v>
      </c>
      <c r="E45">
        <f t="shared" si="2"/>
        <v>2.6622617928600358E-2</v>
      </c>
      <c r="F45" s="23">
        <f t="shared" si="3"/>
        <v>8.8632012119861686E-2</v>
      </c>
      <c r="H45">
        <f t="shared" si="4"/>
        <v>-3.6259941264254096</v>
      </c>
      <c r="I45">
        <f t="shared" si="5"/>
        <v>-2.4232621760201414</v>
      </c>
      <c r="J45">
        <f t="shared" si="6"/>
        <v>18.300003660926269</v>
      </c>
    </row>
    <row r="46" spans="1:10" x14ac:dyDescent="0.25">
      <c r="A46">
        <v>2.2352799999999999</v>
      </c>
      <c r="B46">
        <v>3827.5136299999999</v>
      </c>
      <c r="C46" s="7">
        <f t="shared" si="0"/>
        <v>333.1873499999997</v>
      </c>
      <c r="D46">
        <f t="shared" si="1"/>
        <v>98.675114291390557</v>
      </c>
      <c r="E46">
        <f t="shared" si="2"/>
        <v>2.5780473652131857E-2</v>
      </c>
      <c r="F46" s="23">
        <f t="shared" si="3"/>
        <v>8.8401796144798012E-2</v>
      </c>
      <c r="H46">
        <f t="shared" si="4"/>
        <v>-3.6581379087875914</v>
      </c>
      <c r="I46">
        <f t="shared" si="5"/>
        <v>-2.4258629911648866</v>
      </c>
      <c r="J46">
        <f t="shared" si="6"/>
        <v>18.297402845781523</v>
      </c>
    </row>
    <row r="47" spans="1:10" x14ac:dyDescent="0.25">
      <c r="A47">
        <v>2.28573</v>
      </c>
      <c r="B47">
        <v>3832.4470999999999</v>
      </c>
      <c r="C47" s="7">
        <f t="shared" si="0"/>
        <v>338.12081999999964</v>
      </c>
      <c r="D47">
        <f t="shared" si="1"/>
        <v>94.48011253395623</v>
      </c>
      <c r="E47">
        <f t="shared" si="2"/>
        <v>2.4652685364908555E-2</v>
      </c>
      <c r="F47" s="23">
        <f t="shared" si="3"/>
        <v>8.8175305333127188E-2</v>
      </c>
      <c r="H47">
        <f t="shared" si="4"/>
        <v>-3.7028694446740595</v>
      </c>
      <c r="I47">
        <f t="shared" si="5"/>
        <v>-2.4284283400576565</v>
      </c>
      <c r="J47">
        <f t="shared" si="6"/>
        <v>18.294837496888753</v>
      </c>
    </row>
    <row r="48" spans="1:10" x14ac:dyDescent="0.25">
      <c r="A48">
        <v>2.3383600000000002</v>
      </c>
      <c r="B48">
        <v>3837.2526400000002</v>
      </c>
      <c r="C48" s="7">
        <f t="shared" si="0"/>
        <v>342.92635999999993</v>
      </c>
      <c r="D48">
        <f t="shared" si="1"/>
        <v>88.082373377217337</v>
      </c>
      <c r="E48">
        <f t="shared" si="2"/>
        <v>2.2954541084690562E-2</v>
      </c>
      <c r="F48" s="23">
        <f t="shared" si="3"/>
        <v>8.7955523495671969E-2</v>
      </c>
      <c r="H48">
        <f t="shared" si="4"/>
        <v>-3.7742394934350272</v>
      </c>
      <c r="I48">
        <f t="shared" si="5"/>
        <v>-2.4309240070909626</v>
      </c>
      <c r="J48">
        <f t="shared" si="6"/>
        <v>18.292341829855449</v>
      </c>
    </row>
    <row r="49" spans="1:10" x14ac:dyDescent="0.25">
      <c r="A49">
        <v>2.3951099999999999</v>
      </c>
      <c r="B49">
        <v>3842.0815499999999</v>
      </c>
      <c r="C49" s="7">
        <f t="shared" si="0"/>
        <v>347.75526999999965</v>
      </c>
      <c r="D49">
        <f t="shared" si="1"/>
        <v>88.506410847706661</v>
      </c>
      <c r="E49">
        <f t="shared" si="2"/>
        <v>2.3036057328795288E-2</v>
      </c>
      <c r="F49" s="23">
        <f t="shared" si="3"/>
        <v>8.7735499528451749E-2</v>
      </c>
      <c r="H49">
        <f t="shared" si="4"/>
        <v>-3.7706945806797862</v>
      </c>
      <c r="I49">
        <f t="shared" si="5"/>
        <v>-2.4334286778300522</v>
      </c>
      <c r="J49">
        <f t="shared" si="6"/>
        <v>18.28983715911636</v>
      </c>
    </row>
    <row r="50" spans="1:10" x14ac:dyDescent="0.25">
      <c r="A50">
        <v>2.4467699999999999</v>
      </c>
      <c r="B50">
        <v>3846.84762</v>
      </c>
      <c r="C50" s="7">
        <f t="shared" si="0"/>
        <v>352.52133999999978</v>
      </c>
      <c r="D50">
        <f t="shared" si="1"/>
        <v>83.338882074647742</v>
      </c>
      <c r="E50">
        <f t="shared" si="2"/>
        <v>2.1664201524740339E-2</v>
      </c>
      <c r="F50" s="23">
        <f t="shared" si="3"/>
        <v>8.7519147358917873E-2</v>
      </c>
      <c r="H50">
        <f t="shared" si="4"/>
        <v>-3.8320940800087797</v>
      </c>
      <c r="I50">
        <f t="shared" si="5"/>
        <v>-2.4358976825986338</v>
      </c>
      <c r="J50">
        <f t="shared" si="6"/>
        <v>18.287368154347778</v>
      </c>
    </row>
    <row r="51" spans="1:10" x14ac:dyDescent="0.25">
      <c r="A51">
        <v>2.5092500000000002</v>
      </c>
      <c r="B51">
        <v>3851.5938500000002</v>
      </c>
      <c r="C51" s="7">
        <f t="shared" si="0"/>
        <v>357.26756999999998</v>
      </c>
      <c r="D51">
        <f t="shared" si="1"/>
        <v>80.271182119486852</v>
      </c>
      <c r="E51">
        <f t="shared" si="2"/>
        <v>2.0841029777707961E-2</v>
      </c>
      <c r="F51" s="23">
        <f t="shared" si="3"/>
        <v>8.730449012534755E-2</v>
      </c>
      <c r="H51">
        <f t="shared" si="4"/>
        <v>-3.8708316498001221</v>
      </c>
      <c r="I51">
        <f t="shared" si="5"/>
        <v>-2.438353384179186</v>
      </c>
      <c r="J51">
        <f t="shared" si="6"/>
        <v>18.284912452767227</v>
      </c>
    </row>
    <row r="52" spans="1:10" x14ac:dyDescent="0.25">
      <c r="A52">
        <v>2.5644399999999998</v>
      </c>
      <c r="B52">
        <v>3856.29313</v>
      </c>
      <c r="C52" s="7">
        <f t="shared" si="0"/>
        <v>361.96684999999979</v>
      </c>
      <c r="D52">
        <f t="shared" si="1"/>
        <v>85.240989141343718</v>
      </c>
      <c r="E52">
        <f t="shared" si="2"/>
        <v>2.2104385291204176E-2</v>
      </c>
      <c r="F52" s="23">
        <f t="shared" si="3"/>
        <v>8.7092733410073175E-2</v>
      </c>
      <c r="H52">
        <f t="shared" si="4"/>
        <v>-3.8119792606767002</v>
      </c>
      <c r="I52">
        <f t="shared" si="5"/>
        <v>-2.4407818267317474</v>
      </c>
      <c r="J52">
        <f t="shared" si="6"/>
        <v>18.282484010214663</v>
      </c>
    </row>
    <row r="53" spans="1:10" x14ac:dyDescent="0.25">
      <c r="A53">
        <v>2.6188400000000001</v>
      </c>
      <c r="B53">
        <v>3860.93541</v>
      </c>
      <c r="C53" s="7">
        <f t="shared" si="0"/>
        <v>366.60912999999982</v>
      </c>
      <c r="D53">
        <f t="shared" si="1"/>
        <v>87.376138952164197</v>
      </c>
      <c r="E53">
        <f t="shared" si="2"/>
        <v>2.2630821206139833E-2</v>
      </c>
      <c r="F53" s="23">
        <f t="shared" si="3"/>
        <v>8.6884300766590344E-2</v>
      </c>
      <c r="H53">
        <f t="shared" si="4"/>
        <v>-3.7884425316106607</v>
      </c>
      <c r="I53">
        <f t="shared" si="5"/>
        <v>-2.4431779216438323</v>
      </c>
      <c r="J53">
        <f t="shared" si="6"/>
        <v>18.28008791530258</v>
      </c>
    </row>
    <row r="54" spans="1:10" x14ac:dyDescent="0.25">
      <c r="A54">
        <v>2.6698</v>
      </c>
      <c r="B54">
        <v>3865.49908</v>
      </c>
      <c r="C54" s="7">
        <f t="shared" si="0"/>
        <v>371.17279999999982</v>
      </c>
      <c r="D54">
        <f t="shared" si="1"/>
        <v>88.871338811021346</v>
      </c>
      <c r="E54">
        <f t="shared" si="2"/>
        <v>2.2990909316429418E-2</v>
      </c>
      <c r="F54" s="23">
        <f t="shared" si="3"/>
        <v>8.6680126108894473E-2</v>
      </c>
      <c r="H54">
        <f t="shared" si="4"/>
        <v>-3.7726563882954793</v>
      </c>
      <c r="I54">
        <f t="shared" si="5"/>
        <v>-2.4455306474362359</v>
      </c>
      <c r="J54">
        <f t="shared" si="6"/>
        <v>18.277735189510175</v>
      </c>
    </row>
    <row r="55" spans="1:10" x14ac:dyDescent="0.25">
      <c r="A55">
        <v>2.7222900000000001</v>
      </c>
      <c r="B55">
        <v>3870.1291500000002</v>
      </c>
      <c r="C55" s="7">
        <f t="shared" si="0"/>
        <v>375.80286999999998</v>
      </c>
      <c r="D55">
        <f t="shared" si="1"/>
        <v>89.890623465878505</v>
      </c>
      <c r="E55">
        <f t="shared" si="2"/>
        <v>2.3226776157038196E-2</v>
      </c>
      <c r="F55" s="23">
        <f t="shared" si="3"/>
        <v>8.6473715383717467E-2</v>
      </c>
      <c r="H55">
        <f t="shared" si="4"/>
        <v>-3.7624495211229285</v>
      </c>
      <c r="I55">
        <f t="shared" si="5"/>
        <v>-2.4479147796179892</v>
      </c>
      <c r="J55">
        <f t="shared" si="6"/>
        <v>18.275351057328422</v>
      </c>
    </row>
    <row r="56" spans="1:10" x14ac:dyDescent="0.25">
      <c r="A56">
        <v>2.7716500000000002</v>
      </c>
      <c r="B56">
        <v>3874.6544399999998</v>
      </c>
      <c r="C56" s="7">
        <f t="shared" si="0"/>
        <v>380.32815999999957</v>
      </c>
      <c r="D56">
        <f t="shared" si="1"/>
        <v>88.072796934862509</v>
      </c>
      <c r="E56">
        <f t="shared" si="2"/>
        <v>2.2730490756967352E-2</v>
      </c>
      <c r="F56" s="23">
        <f t="shared" si="3"/>
        <v>8.627268743087646E-2</v>
      </c>
      <c r="H56">
        <f t="shared" si="4"/>
        <v>-3.7840480506350835</v>
      </c>
      <c r="I56">
        <f t="shared" si="5"/>
        <v>-2.4502422149834988</v>
      </c>
      <c r="J56">
        <f t="shared" si="6"/>
        <v>18.273023621962913</v>
      </c>
    </row>
    <row r="57" spans="1:10" x14ac:dyDescent="0.25">
      <c r="A57">
        <v>2.8240799999999999</v>
      </c>
      <c r="B57">
        <v>3879.0940799999998</v>
      </c>
      <c r="C57" s="7">
        <f t="shared" si="0"/>
        <v>384.76779999999962</v>
      </c>
      <c r="D57">
        <f t="shared" si="1"/>
        <v>83.478652751424903</v>
      </c>
      <c r="E57">
        <f t="shared" si="2"/>
        <v>2.1520141308721472E-2</v>
      </c>
      <c r="F57" s="23">
        <f t="shared" si="3"/>
        <v>8.60761447867813E-2</v>
      </c>
      <c r="H57">
        <f t="shared" si="4"/>
        <v>-3.8387659773197091</v>
      </c>
      <c r="I57">
        <f t="shared" si="5"/>
        <v>-2.4525229699705196</v>
      </c>
      <c r="J57">
        <f t="shared" si="6"/>
        <v>18.27074286697589</v>
      </c>
    </row>
    <row r="58" spans="1:10" x14ac:dyDescent="0.25">
      <c r="A58">
        <v>2.8770500000000001</v>
      </c>
      <c r="B58">
        <v>3883.45309</v>
      </c>
      <c r="C58" s="7">
        <f t="shared" si="0"/>
        <v>389.12680999999975</v>
      </c>
      <c r="D58">
        <f t="shared" si="1"/>
        <v>84.98044033811864</v>
      </c>
      <c r="E58">
        <f t="shared" si="2"/>
        <v>2.1882700361939646E-2</v>
      </c>
      <c r="F58" s="23">
        <f t="shared" si="3"/>
        <v>8.5883824353389926E-2</v>
      </c>
      <c r="H58">
        <f t="shared" si="4"/>
        <v>-3.8220588921359346</v>
      </c>
      <c r="I58">
        <f t="shared" si="5"/>
        <v>-2.4547597756007997</v>
      </c>
      <c r="J58">
        <f t="shared" si="6"/>
        <v>18.268506061345612</v>
      </c>
    </row>
    <row r="59" spans="1:10" x14ac:dyDescent="0.25">
      <c r="A59">
        <v>2.9258199999999999</v>
      </c>
      <c r="B59">
        <v>3887.73999</v>
      </c>
      <c r="C59" s="7">
        <f t="shared" si="0"/>
        <v>393.41370999999981</v>
      </c>
      <c r="D59">
        <f t="shared" si="1"/>
        <v>86.049626790398108</v>
      </c>
      <c r="E59">
        <f t="shared" si="2"/>
        <v>2.2133585839519607E-2</v>
      </c>
      <c r="F59" s="23">
        <f t="shared" si="3"/>
        <v>8.5695313393985353E-2</v>
      </c>
      <c r="H59">
        <f t="shared" si="4"/>
        <v>-3.8106591028209036</v>
      </c>
      <c r="I59">
        <f t="shared" si="5"/>
        <v>-2.456957141058282</v>
      </c>
      <c r="J59">
        <f t="shared" si="6"/>
        <v>18.266308695888128</v>
      </c>
    </row>
    <row r="60" spans="1:10" x14ac:dyDescent="0.25">
      <c r="A60">
        <v>2.9761899999999999</v>
      </c>
      <c r="B60">
        <v>3891.98405</v>
      </c>
      <c r="C60" s="7">
        <f t="shared" si="0"/>
        <v>397.6577699999998</v>
      </c>
      <c r="D60">
        <f t="shared" si="1"/>
        <v>83.618537074149742</v>
      </c>
      <c r="E60">
        <f t="shared" si="2"/>
        <v>2.1484809803922433E-2</v>
      </c>
      <c r="F60" s="23">
        <f t="shared" si="3"/>
        <v>8.5509296997552858E-2</v>
      </c>
      <c r="H60">
        <f t="shared" si="4"/>
        <v>-3.8404091142997179</v>
      </c>
      <c r="I60">
        <f t="shared" si="5"/>
        <v>-2.4591301721373577</v>
      </c>
      <c r="J60">
        <f t="shared" si="6"/>
        <v>18.264135664809054</v>
      </c>
    </row>
    <row r="61" spans="1:10" x14ac:dyDescent="0.25">
      <c r="A61">
        <v>3.02562</v>
      </c>
      <c r="B61">
        <v>3896.0851200000002</v>
      </c>
      <c r="C61" s="7">
        <f t="shared" si="0"/>
        <v>401.75883999999996</v>
      </c>
      <c r="D61">
        <f t="shared" si="1"/>
        <v>80.375368586591676</v>
      </c>
      <c r="E61">
        <f t="shared" si="2"/>
        <v>2.0629777356248231E-2</v>
      </c>
      <c r="F61" s="23">
        <f t="shared" si="3"/>
        <v>8.5330122640247738E-2</v>
      </c>
      <c r="H61">
        <f t="shared" si="4"/>
        <v>-3.8810197441894849</v>
      </c>
      <c r="I61">
        <f t="shared" si="5"/>
        <v>-2.4612277491881307</v>
      </c>
      <c r="J61">
        <f t="shared" si="6"/>
        <v>18.262038087758281</v>
      </c>
    </row>
    <row r="62" spans="1:10" x14ac:dyDescent="0.25">
      <c r="A62">
        <v>3.0779299999999998</v>
      </c>
      <c r="B62">
        <v>3900.1614399999999</v>
      </c>
      <c r="C62" s="7">
        <f t="shared" si="0"/>
        <v>405.83515999999963</v>
      </c>
      <c r="D62">
        <f t="shared" si="1"/>
        <v>78.57707702821169</v>
      </c>
      <c r="E62">
        <f t="shared" si="2"/>
        <v>2.0147134480723364E-2</v>
      </c>
      <c r="F62" s="23">
        <f t="shared" si="3"/>
        <v>8.5152587095304641E-2</v>
      </c>
      <c r="H62">
        <f t="shared" si="4"/>
        <v>-3.9046932100955409</v>
      </c>
      <c r="I62">
        <f t="shared" si="5"/>
        <v>-2.4633104895363425</v>
      </c>
      <c r="J62">
        <f t="shared" si="6"/>
        <v>18.25995534741007</v>
      </c>
    </row>
    <row r="63" spans="1:10" x14ac:dyDescent="0.25">
      <c r="A63">
        <v>3.12805</v>
      </c>
      <c r="B63">
        <v>3904.1337699999999</v>
      </c>
      <c r="C63" s="7">
        <f t="shared" si="0"/>
        <v>409.80748999999969</v>
      </c>
      <c r="D63">
        <f t="shared" si="1"/>
        <v>77.918937463242685</v>
      </c>
      <c r="E63">
        <f t="shared" si="2"/>
        <v>1.9958060367189386E-2</v>
      </c>
      <c r="F63" s="23">
        <f t="shared" si="3"/>
        <v>8.4980113125935799E-2</v>
      </c>
      <c r="H63">
        <f t="shared" si="4"/>
        <v>-3.9141221888132276</v>
      </c>
      <c r="I63">
        <f t="shared" si="5"/>
        <v>-2.4653380130897702</v>
      </c>
      <c r="J63">
        <f t="shared" si="6"/>
        <v>18.25792782385664</v>
      </c>
    </row>
    <row r="64" spans="1:10" x14ac:dyDescent="0.25">
      <c r="A64">
        <v>3.1799499999999998</v>
      </c>
      <c r="B64">
        <v>3908.1107299999999</v>
      </c>
      <c r="C64" s="7">
        <f t="shared" si="0"/>
        <v>413.78444999999965</v>
      </c>
      <c r="D64">
        <f t="shared" si="1"/>
        <v>74.195167987918779</v>
      </c>
      <c r="E64">
        <f t="shared" si="2"/>
        <v>1.8984919597689796E-2</v>
      </c>
      <c r="F64" s="23">
        <f t="shared" si="3"/>
        <v>8.4807962526064484E-2</v>
      </c>
      <c r="H64">
        <f t="shared" si="4"/>
        <v>-3.9641103203513319</v>
      </c>
      <c r="I64">
        <f t="shared" si="5"/>
        <v>-2.4673658428793694</v>
      </c>
      <c r="J64">
        <f t="shared" si="6"/>
        <v>18.255899994067043</v>
      </c>
    </row>
    <row r="65" spans="1:10" x14ac:dyDescent="0.25">
      <c r="A65">
        <v>3.2340100000000001</v>
      </c>
      <c r="B65">
        <v>3911.9954899999998</v>
      </c>
      <c r="C65" s="7">
        <f t="shared" si="0"/>
        <v>417.66920999999957</v>
      </c>
      <c r="D65">
        <f t="shared" si="1"/>
        <v>73.147739072972968</v>
      </c>
      <c r="E65">
        <f t="shared" si="2"/>
        <v>1.8698318865641887E-2</v>
      </c>
      <c r="F65" s="23">
        <f t="shared" si="3"/>
        <v>8.4640307550579705E-2</v>
      </c>
      <c r="H65">
        <f t="shared" si="4"/>
        <v>-3.9793216593959184</v>
      </c>
      <c r="I65">
        <f t="shared" si="5"/>
        <v>-2.4693446772471366</v>
      </c>
      <c r="J65">
        <f t="shared" si="6"/>
        <v>18.253921159699274</v>
      </c>
    </row>
    <row r="66" spans="1:10" x14ac:dyDescent="0.25">
      <c r="A66">
        <v>3.2858800000000001</v>
      </c>
      <c r="B66">
        <v>3915.8592699999999</v>
      </c>
      <c r="C66" s="7">
        <f t="shared" si="0"/>
        <v>421.5329899999997</v>
      </c>
      <c r="D66">
        <f t="shared" si="1"/>
        <v>75.334894156668611</v>
      </c>
      <c r="E66">
        <f t="shared" si="2"/>
        <v>1.9238406940162742E-2</v>
      </c>
      <c r="F66" s="23">
        <f t="shared" si="3"/>
        <v>8.4474050660379274E-2</v>
      </c>
      <c r="H66">
        <f t="shared" si="4"/>
        <v>-3.9508466365404744</v>
      </c>
      <c r="I66">
        <f t="shared" si="5"/>
        <v>-2.4713108845582279</v>
      </c>
      <c r="J66">
        <f t="shared" si="6"/>
        <v>18.251954952388182</v>
      </c>
    </row>
    <row r="67" spans="1:10" x14ac:dyDescent="0.25">
      <c r="A67">
        <v>3.3365200000000002</v>
      </c>
      <c r="B67">
        <v>3919.7180699999999</v>
      </c>
      <c r="C67" s="7">
        <f t="shared" ref="C67:C99" si="7">B67-$B$2</f>
        <v>425.39178999999967</v>
      </c>
      <c r="D67">
        <f t="shared" si="1"/>
        <v>75.958382995632846</v>
      </c>
      <c r="E67">
        <f t="shared" si="2"/>
        <v>1.9378532241129488E-2</v>
      </c>
      <c r="F67" s="23">
        <f t="shared" si="3"/>
        <v>8.4308496496301705E-2</v>
      </c>
      <c r="H67">
        <f t="shared" si="4"/>
        <v>-3.9435894111394463</v>
      </c>
      <c r="I67">
        <f t="shared" si="5"/>
        <v>-2.4732726302477008</v>
      </c>
      <c r="J67">
        <f t="shared" si="6"/>
        <v>18.249993206698711</v>
      </c>
    </row>
    <row r="68" spans="1:10" x14ac:dyDescent="0.25">
      <c r="A68">
        <v>3.3865599999999998</v>
      </c>
      <c r="B68">
        <v>3923.5067600000002</v>
      </c>
      <c r="C68" s="7">
        <f t="shared" si="7"/>
        <v>429.18047999999999</v>
      </c>
      <c r="D68">
        <f t="shared" ref="D68:D98" si="8">(B69-B67)/(A69-A67)</f>
        <v>77.605968639353577</v>
      </c>
      <c r="E68">
        <f t="shared" ref="E68:E99" si="9">(1/B68)*D68</f>
        <v>1.9779746381615403E-2</v>
      </c>
      <c r="F68" s="23">
        <f t="shared" ref="F68:F99" si="10">((0.032)/((0.0000008*B68*0.000000001)+(0.0000000245*0.000000001*B68^2)))*10^-9</f>
        <v>8.4146423314911262E-2</v>
      </c>
      <c r="H68">
        <f t="shared" ref="H68:H99" si="11">LN(E68)</f>
        <v>-3.9230967748305718</v>
      </c>
      <c r="I68">
        <f t="shared" ref="I68:I99" si="12">LN((0.032)/((0.0000008*B68)+(0.0000000245*B68^2)))</f>
        <v>-2.4751968629335814</v>
      </c>
      <c r="J68">
        <f t="shared" ref="J68:J99" si="13">LN(F68*10^9)</f>
        <v>18.248068974012831</v>
      </c>
    </row>
    <row r="69" spans="1:10" x14ac:dyDescent="0.25">
      <c r="A69">
        <v>3.4353699999999998</v>
      </c>
      <c r="B69">
        <v>3927.38942</v>
      </c>
      <c r="C69" s="7">
        <f t="shared" si="7"/>
        <v>433.06313999999975</v>
      </c>
      <c r="D69">
        <f t="shared" si="8"/>
        <v>77.877625943295882</v>
      </c>
      <c r="E69">
        <f t="shared" si="9"/>
        <v>1.9829361852101716E-2</v>
      </c>
      <c r="F69" s="23">
        <f t="shared" si="10"/>
        <v>8.3980814672781873E-2</v>
      </c>
      <c r="H69">
        <f t="shared" si="11"/>
        <v>-3.9205915179010931</v>
      </c>
      <c r="I69">
        <f t="shared" si="12"/>
        <v>-2.4771669029779306</v>
      </c>
      <c r="J69">
        <f t="shared" si="13"/>
        <v>18.246098933968479</v>
      </c>
    </row>
    <row r="70" spans="1:10" x14ac:dyDescent="0.25">
      <c r="A70">
        <v>3.4846200000000001</v>
      </c>
      <c r="B70">
        <v>3931.1434399999998</v>
      </c>
      <c r="C70" s="7">
        <f t="shared" si="7"/>
        <v>436.8171599999996</v>
      </c>
      <c r="D70">
        <f t="shared" si="8"/>
        <v>75.192334846192708</v>
      </c>
      <c r="E70">
        <f t="shared" si="9"/>
        <v>1.9127344497557357E-2</v>
      </c>
      <c r="F70" s="23">
        <f t="shared" si="10"/>
        <v>8.3821157402245217E-2</v>
      </c>
      <c r="H70">
        <f t="shared" si="11"/>
        <v>-3.9566363186752711</v>
      </c>
      <c r="I70">
        <f t="shared" si="12"/>
        <v>-2.4790698283934138</v>
      </c>
      <c r="J70">
        <f t="shared" si="13"/>
        <v>18.244196008552997</v>
      </c>
    </row>
    <row r="71" spans="1:10" x14ac:dyDescent="0.25">
      <c r="A71">
        <v>3.5345200000000001</v>
      </c>
      <c r="B71">
        <v>3934.84474</v>
      </c>
      <c r="C71" s="7">
        <f t="shared" si="7"/>
        <v>440.51845999999978</v>
      </c>
      <c r="D71">
        <f t="shared" si="8"/>
        <v>74.368154671524877</v>
      </c>
      <c r="E71">
        <f t="shared" si="9"/>
        <v>1.8899895570345902E-2</v>
      </c>
      <c r="F71" s="23">
        <f t="shared" si="10"/>
        <v>8.3664187628071152E-2</v>
      </c>
      <c r="H71">
        <f t="shared" si="11"/>
        <v>-3.9685988823103289</v>
      </c>
      <c r="I71">
        <f t="shared" si="12"/>
        <v>-2.4809442589008111</v>
      </c>
      <c r="J71">
        <f t="shared" si="13"/>
        <v>18.242321578045601</v>
      </c>
    </row>
    <row r="72" spans="1:10" x14ac:dyDescent="0.25">
      <c r="A72">
        <v>3.5834100000000002</v>
      </c>
      <c r="B72">
        <v>3938.4902699999998</v>
      </c>
      <c r="C72" s="7">
        <f t="shared" si="7"/>
        <v>444.16398999999956</v>
      </c>
      <c r="D72">
        <f t="shared" si="8"/>
        <v>72.537079320958938</v>
      </c>
      <c r="E72">
        <f t="shared" si="9"/>
        <v>1.8417483438637246E-2</v>
      </c>
      <c r="F72" s="23">
        <f t="shared" si="10"/>
        <v>8.3510013645755013E-2</v>
      </c>
      <c r="H72">
        <f t="shared" si="11"/>
        <v>-3.994454878626537</v>
      </c>
      <c r="I72">
        <f t="shared" si="12"/>
        <v>-2.4827887304143657</v>
      </c>
      <c r="J72">
        <f t="shared" si="13"/>
        <v>18.240477106532044</v>
      </c>
    </row>
    <row r="73" spans="1:10" x14ac:dyDescent="0.25">
      <c r="A73">
        <v>3.6352500000000001</v>
      </c>
      <c r="B73">
        <v>3942.1514000000002</v>
      </c>
      <c r="C73" s="7">
        <f t="shared" si="7"/>
        <v>447.82511999999997</v>
      </c>
      <c r="D73">
        <f t="shared" si="8"/>
        <v>73.284107871431516</v>
      </c>
      <c r="E73">
        <f t="shared" si="9"/>
        <v>1.8589876551020214E-2</v>
      </c>
      <c r="F73" s="23">
        <f t="shared" si="10"/>
        <v>8.3355608425919159E-2</v>
      </c>
      <c r="H73">
        <f t="shared" si="11"/>
        <v>-3.985138117882979</v>
      </c>
      <c r="I73">
        <f t="shared" si="12"/>
        <v>-2.4846393843955474</v>
      </c>
      <c r="J73">
        <f t="shared" si="13"/>
        <v>18.238626452550864</v>
      </c>
    </row>
    <row r="74" spans="1:10" x14ac:dyDescent="0.25">
      <c r="A74">
        <v>3.6839</v>
      </c>
      <c r="B74">
        <v>3945.8545899999999</v>
      </c>
      <c r="C74" s="7">
        <f t="shared" si="7"/>
        <v>451.52830999999969</v>
      </c>
      <c r="D74">
        <f t="shared" si="8"/>
        <v>76.559573145461329</v>
      </c>
      <c r="E74">
        <f t="shared" si="9"/>
        <v>1.9402532809872586E-2</v>
      </c>
      <c r="F74" s="23">
        <f t="shared" si="10"/>
        <v>8.3199864590497052E-2</v>
      </c>
      <c r="H74">
        <f t="shared" si="11"/>
        <v>-3.9423516642247782</v>
      </c>
      <c r="I74">
        <f t="shared" si="12"/>
        <v>-2.4865095586743626</v>
      </c>
      <c r="J74">
        <f t="shared" si="13"/>
        <v>18.236756278272047</v>
      </c>
    </row>
    <row r="75" spans="1:10" x14ac:dyDescent="0.25">
      <c r="A75">
        <v>3.73177</v>
      </c>
      <c r="B75">
        <v>3949.5409300000001</v>
      </c>
      <c r="C75" s="7">
        <f t="shared" si="7"/>
        <v>455.21464999999989</v>
      </c>
      <c r="D75">
        <f t="shared" si="8"/>
        <v>73.452908447141724</v>
      </c>
      <c r="E75">
        <f t="shared" si="9"/>
        <v>1.8597834469623212E-2</v>
      </c>
      <c r="F75" s="23">
        <f t="shared" si="10"/>
        <v>8.3045262529436781E-2</v>
      </c>
      <c r="H75">
        <f t="shared" si="11"/>
        <v>-3.9847101314054001</v>
      </c>
      <c r="I75">
        <f t="shared" si="12"/>
        <v>-2.4883694881448624</v>
      </c>
      <c r="J75">
        <f t="shared" si="13"/>
        <v>18.234896348801549</v>
      </c>
    </row>
    <row r="76" spans="1:10" x14ac:dyDescent="0.25">
      <c r="A76">
        <v>3.7827500000000001</v>
      </c>
      <c r="B76">
        <v>3953.1154099999999</v>
      </c>
      <c r="C76" s="7">
        <f t="shared" si="7"/>
        <v>458.78912999999966</v>
      </c>
      <c r="D76">
        <f t="shared" si="8"/>
        <v>71.536901295308681</v>
      </c>
      <c r="E76">
        <f t="shared" si="9"/>
        <v>1.8096335137179485E-2</v>
      </c>
      <c r="F76" s="23">
        <f t="shared" si="10"/>
        <v>8.2895762927082062E-2</v>
      </c>
      <c r="H76">
        <f t="shared" si="11"/>
        <v>-4.0120458398207859</v>
      </c>
      <c r="I76">
        <f t="shared" si="12"/>
        <v>-2.4901713287974787</v>
      </c>
      <c r="J76">
        <f t="shared" si="13"/>
        <v>18.233094508148934</v>
      </c>
    </row>
    <row r="77" spans="1:10" x14ac:dyDescent="0.25">
      <c r="A77">
        <v>3.8313600000000001</v>
      </c>
      <c r="B77">
        <v>3956.6652899999999</v>
      </c>
      <c r="C77" s="7">
        <f t="shared" si="7"/>
        <v>462.33900999999969</v>
      </c>
      <c r="D77">
        <f t="shared" si="8"/>
        <v>71.93149710336715</v>
      </c>
      <c r="E77">
        <f t="shared" si="9"/>
        <v>1.8179828676730739E-2</v>
      </c>
      <c r="F77" s="23">
        <f t="shared" si="10"/>
        <v>8.2747691385122168E-2</v>
      </c>
      <c r="H77">
        <f t="shared" si="11"/>
        <v>-4.0074426139993893</v>
      </c>
      <c r="I77">
        <f t="shared" si="12"/>
        <v>-2.491959163783358</v>
      </c>
      <c r="J77">
        <f t="shared" si="13"/>
        <v>18.231306673163054</v>
      </c>
    </row>
    <row r="78" spans="1:10" x14ac:dyDescent="0.25">
      <c r="A78">
        <v>3.8811399999999998</v>
      </c>
      <c r="B78">
        <v>3960.1927500000002</v>
      </c>
      <c r="C78" s="7">
        <f t="shared" si="7"/>
        <v>465.86646999999994</v>
      </c>
      <c r="D78">
        <f t="shared" si="8"/>
        <v>71.310562744510875</v>
      </c>
      <c r="E78">
        <f t="shared" si="9"/>
        <v>1.8006841395412098E-2</v>
      </c>
      <c r="F78" s="23">
        <f t="shared" si="10"/>
        <v>8.2600947659888957E-2</v>
      </c>
      <c r="H78">
        <f t="shared" si="11"/>
        <v>-4.0170035157742428</v>
      </c>
      <c r="I78">
        <f t="shared" si="12"/>
        <v>-2.4937341256410059</v>
      </c>
      <c r="J78">
        <f t="shared" si="13"/>
        <v>18.229531711305405</v>
      </c>
    </row>
    <row r="79" spans="1:10" x14ac:dyDescent="0.25">
      <c r="A79">
        <v>3.9310499999999999</v>
      </c>
      <c r="B79">
        <v>3963.7742400000002</v>
      </c>
      <c r="C79" s="7">
        <f t="shared" si="7"/>
        <v>469.44795999999997</v>
      </c>
      <c r="D79">
        <f t="shared" si="8"/>
        <v>68.598963829988179</v>
      </c>
      <c r="E79">
        <f t="shared" si="9"/>
        <v>1.7306476019176151E-2</v>
      </c>
      <c r="F79" s="23">
        <f t="shared" si="10"/>
        <v>8.2452355271072225E-2</v>
      </c>
      <c r="H79">
        <f t="shared" si="11"/>
        <v>-4.0566745111562188</v>
      </c>
      <c r="I79">
        <f t="shared" si="12"/>
        <v>-2.495534664331502</v>
      </c>
      <c r="J79">
        <f t="shared" si="13"/>
        <v>18.227731172614909</v>
      </c>
    </row>
    <row r="80" spans="1:10" x14ac:dyDescent="0.25">
      <c r="A80">
        <v>3.9853700000000001</v>
      </c>
      <c r="B80">
        <v>3967.3428199999998</v>
      </c>
      <c r="C80" s="7">
        <f t="shared" si="7"/>
        <v>473.01653999999962</v>
      </c>
      <c r="D80">
        <f t="shared" si="8"/>
        <v>66.925274309495663</v>
      </c>
      <c r="E80">
        <f t="shared" si="9"/>
        <v>1.6869042416025864E-2</v>
      </c>
      <c r="F80" s="23">
        <f t="shared" si="10"/>
        <v>8.2304696943687985E-2</v>
      </c>
      <c r="H80">
        <f t="shared" si="11"/>
        <v>-4.0822751465708285</v>
      </c>
      <c r="I80">
        <f t="shared" si="12"/>
        <v>-2.4973271019228864</v>
      </c>
      <c r="J80">
        <f t="shared" si="13"/>
        <v>18.225938735023526</v>
      </c>
    </row>
    <row r="81" spans="1:10" x14ac:dyDescent="0.25">
      <c r="A81">
        <v>4.0367699999999997</v>
      </c>
      <c r="B81">
        <v>3970.8495800000001</v>
      </c>
      <c r="C81" s="7">
        <f t="shared" si="7"/>
        <v>476.52329999999984</v>
      </c>
      <c r="D81">
        <f t="shared" si="8"/>
        <v>67.594732780244613</v>
      </c>
      <c r="E81">
        <f t="shared" si="9"/>
        <v>1.7022738186986325E-2</v>
      </c>
      <c r="F81" s="23">
        <f t="shared" si="10"/>
        <v>8.2159982627049696E-2</v>
      </c>
      <c r="H81">
        <f t="shared" si="11"/>
        <v>-4.0732052882253091</v>
      </c>
      <c r="I81">
        <f t="shared" si="12"/>
        <v>-2.4990869248145136</v>
      </c>
      <c r="J81">
        <f t="shared" si="13"/>
        <v>18.224178912131897</v>
      </c>
    </row>
    <row r="82" spans="1:10" x14ac:dyDescent="0.25">
      <c r="A82">
        <v>4.0890300000000002</v>
      </c>
      <c r="B82">
        <v>3974.34969</v>
      </c>
      <c r="C82" s="7">
        <f t="shared" si="7"/>
        <v>480.02340999999979</v>
      </c>
      <c r="D82">
        <f t="shared" si="8"/>
        <v>68.316642120762737</v>
      </c>
      <c r="E82">
        <f t="shared" si="9"/>
        <v>1.71893888181648E-2</v>
      </c>
      <c r="F82" s="23">
        <f t="shared" si="10"/>
        <v>8.2015922992657309E-2</v>
      </c>
      <c r="H82">
        <f t="shared" si="11"/>
        <v>-4.0634630147183035</v>
      </c>
      <c r="I82">
        <f t="shared" si="12"/>
        <v>-2.5008418677316464</v>
      </c>
      <c r="J82">
        <f t="shared" si="13"/>
        <v>18.222423969214766</v>
      </c>
    </row>
    <row r="83" spans="1:10" x14ac:dyDescent="0.25">
      <c r="A83">
        <v>4.1386200000000004</v>
      </c>
      <c r="B83">
        <v>3977.8076299999998</v>
      </c>
      <c r="C83" s="7">
        <f t="shared" si="7"/>
        <v>483.48134999999957</v>
      </c>
      <c r="D83">
        <f t="shared" si="8"/>
        <v>67.453553495558481</v>
      </c>
      <c r="E83">
        <f t="shared" si="9"/>
        <v>1.6957469985937577E-2</v>
      </c>
      <c r="F83" s="23">
        <f t="shared" si="10"/>
        <v>8.1873970770017734E-2</v>
      </c>
      <c r="H83">
        <f t="shared" si="11"/>
        <v>-4.0770468351035847</v>
      </c>
      <c r="I83">
        <f t="shared" si="12"/>
        <v>-2.5025741558536083</v>
      </c>
      <c r="J83">
        <f t="shared" si="13"/>
        <v>18.220691681092802</v>
      </c>
    </row>
    <row r="84" spans="1:10" x14ac:dyDescent="0.25">
      <c r="A84">
        <v>4.19259</v>
      </c>
      <c r="B84">
        <v>3981.33518</v>
      </c>
      <c r="C84" s="7">
        <f t="shared" si="7"/>
        <v>487.00889999999981</v>
      </c>
      <c r="D84">
        <f t="shared" si="8"/>
        <v>67.375936239681025</v>
      </c>
      <c r="E84">
        <f t="shared" si="9"/>
        <v>1.6922950013889819E-2</v>
      </c>
      <c r="F84" s="23">
        <f t="shared" si="10"/>
        <v>8.1729540382358884E-2</v>
      </c>
      <c r="H84">
        <f t="shared" si="11"/>
        <v>-4.0790845892986693</v>
      </c>
      <c r="I84">
        <f t="shared" si="12"/>
        <v>-2.5043397710798603</v>
      </c>
      <c r="J84">
        <f t="shared" si="13"/>
        <v>18.218926065866551</v>
      </c>
    </row>
    <row r="85" spans="1:10" x14ac:dyDescent="0.25">
      <c r="A85">
        <v>4.2427599999999996</v>
      </c>
      <c r="B85">
        <v>3984.8241600000001</v>
      </c>
      <c r="C85" s="7">
        <f t="shared" si="7"/>
        <v>490.4978799999999</v>
      </c>
      <c r="D85">
        <f t="shared" si="8"/>
        <v>67.903620352250627</v>
      </c>
      <c r="E85">
        <f t="shared" si="9"/>
        <v>1.7040556276955172E-2</v>
      </c>
      <c r="F85" s="23">
        <f t="shared" si="10"/>
        <v>8.1587064792745162E-2</v>
      </c>
      <c r="H85">
        <f t="shared" si="11"/>
        <v>-4.0721591127525967</v>
      </c>
      <c r="I85">
        <f t="shared" si="12"/>
        <v>-2.5060845492744011</v>
      </c>
      <c r="J85">
        <f t="shared" si="13"/>
        <v>18.217181287672009</v>
      </c>
    </row>
    <row r="86" spans="1:10" x14ac:dyDescent="0.25">
      <c r="A86">
        <v>4.2947899999999999</v>
      </c>
      <c r="B86">
        <v>3988.27493</v>
      </c>
      <c r="C86" s="7">
        <f t="shared" si="7"/>
        <v>493.94864999999982</v>
      </c>
      <c r="D86">
        <f t="shared" si="8"/>
        <v>61.164855885784768</v>
      </c>
      <c r="E86">
        <f t="shared" si="9"/>
        <v>1.5336168383402987E-2</v>
      </c>
      <c r="F86" s="23">
        <f t="shared" si="10"/>
        <v>8.1446515689381882E-2</v>
      </c>
      <c r="H86">
        <f t="shared" si="11"/>
        <v>-4.1775412936822862</v>
      </c>
      <c r="I86">
        <f t="shared" si="12"/>
        <v>-2.5078087233711246</v>
      </c>
      <c r="J86">
        <f t="shared" si="13"/>
        <v>18.215457113575287</v>
      </c>
    </row>
    <row r="87" spans="1:10" x14ac:dyDescent="0.25">
      <c r="A87">
        <v>4.3541299999999996</v>
      </c>
      <c r="B87">
        <v>3991.63609</v>
      </c>
      <c r="C87" s="7">
        <f t="shared" si="7"/>
        <v>497.30980999999974</v>
      </c>
      <c r="D87">
        <f t="shared" si="8"/>
        <v>60.591976252586598</v>
      </c>
      <c r="E87">
        <f t="shared" si="9"/>
        <v>1.5179734546539437E-2</v>
      </c>
      <c r="F87" s="23">
        <f t="shared" si="10"/>
        <v>8.1309965252599259E-2</v>
      </c>
      <c r="H87">
        <f t="shared" si="11"/>
        <v>-4.1877939942202911</v>
      </c>
      <c r="I87">
        <f t="shared" si="12"/>
        <v>-2.5094866961072215</v>
      </c>
      <c r="J87">
        <f t="shared" si="13"/>
        <v>18.21377914083919</v>
      </c>
    </row>
    <row r="88" spans="1:10" x14ac:dyDescent="0.25">
      <c r="A88">
        <v>4.4059600000000003</v>
      </c>
      <c r="B88">
        <v>3995.0109400000001</v>
      </c>
      <c r="C88" s="7">
        <f t="shared" si="7"/>
        <v>500.68465999999989</v>
      </c>
      <c r="D88">
        <f t="shared" si="8"/>
        <v>66.60422369964877</v>
      </c>
      <c r="E88">
        <f t="shared" si="9"/>
        <v>1.6671850140077157E-2</v>
      </c>
      <c r="F88" s="23">
        <f t="shared" si="10"/>
        <v>8.1173203861549567E-2</v>
      </c>
      <c r="H88">
        <f t="shared" si="11"/>
        <v>-4.0940336021705601</v>
      </c>
      <c r="I88">
        <f t="shared" si="12"/>
        <v>-2.5111700879821042</v>
      </c>
      <c r="J88">
        <f t="shared" si="13"/>
        <v>18.212095748964305</v>
      </c>
    </row>
    <row r="89" spans="1:10" x14ac:dyDescent="0.25">
      <c r="A89">
        <v>4.45641</v>
      </c>
      <c r="B89">
        <v>3998.4483700000001</v>
      </c>
      <c r="C89" s="7">
        <f t="shared" si="7"/>
        <v>504.12208999999984</v>
      </c>
      <c r="D89">
        <f t="shared" si="8"/>
        <v>67.116238146445241</v>
      </c>
      <c r="E89">
        <f t="shared" si="9"/>
        <v>1.6785570785410753E-2</v>
      </c>
      <c r="F89" s="23">
        <f t="shared" si="10"/>
        <v>8.1034260894794041E-2</v>
      </c>
      <c r="H89">
        <f t="shared" si="11"/>
        <v>-4.087235643444032</v>
      </c>
      <c r="I89">
        <f t="shared" si="12"/>
        <v>-2.5128832397281853</v>
      </c>
      <c r="J89">
        <f t="shared" si="13"/>
        <v>18.210382597218224</v>
      </c>
    </row>
    <row r="90" spans="1:10" x14ac:dyDescent="0.25">
      <c r="A90">
        <v>4.5082500000000003</v>
      </c>
      <c r="B90">
        <v>4001.87626</v>
      </c>
      <c r="C90" s="7">
        <f t="shared" si="7"/>
        <v>507.54997999999978</v>
      </c>
      <c r="D90">
        <f t="shared" si="8"/>
        <v>66.279175098776236</v>
      </c>
      <c r="E90">
        <f t="shared" si="9"/>
        <v>1.6562025108386592E-2</v>
      </c>
      <c r="F90" s="23">
        <f t="shared" si="10"/>
        <v>8.089605849597227E-2</v>
      </c>
      <c r="H90">
        <f t="shared" si="11"/>
        <v>-4.1006428483479525</v>
      </c>
      <c r="I90">
        <f t="shared" si="12"/>
        <v>-2.5145901767971379</v>
      </c>
      <c r="J90">
        <f t="shared" si="13"/>
        <v>18.208675660149272</v>
      </c>
    </row>
    <row r="91" spans="1:10" x14ac:dyDescent="0.25">
      <c r="A91">
        <v>4.5601799999999999</v>
      </c>
      <c r="B91">
        <v>4005.3261600000001</v>
      </c>
      <c r="C91" s="7">
        <f t="shared" si="7"/>
        <v>510.99987999999985</v>
      </c>
      <c r="D91">
        <f t="shared" si="8"/>
        <v>66.850713719269763</v>
      </c>
      <c r="E91">
        <f t="shared" si="9"/>
        <v>1.6690454422136188E-2</v>
      </c>
      <c r="F91" s="23">
        <f t="shared" si="10"/>
        <v>8.0757325378980713E-2</v>
      </c>
      <c r="H91">
        <f t="shared" si="11"/>
        <v>-4.09291831446897</v>
      </c>
      <c r="I91">
        <f t="shared" si="12"/>
        <v>-2.5163066042263251</v>
      </c>
      <c r="J91">
        <f t="shared" si="13"/>
        <v>18.206959232720084</v>
      </c>
    </row>
    <row r="92" spans="1:10" x14ac:dyDescent="0.25">
      <c r="A92">
        <v>4.6091300000000004</v>
      </c>
      <c r="B92">
        <v>4008.6201599999999</v>
      </c>
      <c r="C92" s="7">
        <f t="shared" si="7"/>
        <v>514.29387999999972</v>
      </c>
      <c r="D92">
        <f t="shared" si="8"/>
        <v>63.049474689587825</v>
      </c>
      <c r="E92">
        <f t="shared" si="9"/>
        <v>1.5728473183547483E-2</v>
      </c>
      <c r="F92" s="23">
        <f t="shared" si="10"/>
        <v>8.0625194360689739E-2</v>
      </c>
      <c r="H92">
        <f t="shared" si="11"/>
        <v>-4.152282630605959</v>
      </c>
      <c r="I92">
        <f t="shared" si="12"/>
        <v>-2.5179440931938846</v>
      </c>
      <c r="J92">
        <f t="shared" si="13"/>
        <v>18.205321743752528</v>
      </c>
    </row>
    <row r="93" spans="1:10" x14ac:dyDescent="0.25">
      <c r="A93">
        <v>4.6648800000000001</v>
      </c>
      <c r="B93">
        <v>4011.9274399999999</v>
      </c>
      <c r="C93" s="7">
        <f t="shared" si="7"/>
        <v>517.60115999999971</v>
      </c>
      <c r="D93">
        <f t="shared" si="8"/>
        <v>62.672618482289479</v>
      </c>
      <c r="E93">
        <f t="shared" si="9"/>
        <v>1.562157327608335E-2</v>
      </c>
      <c r="F93" s="23">
        <f t="shared" si="10"/>
        <v>8.0492856622991674E-2</v>
      </c>
      <c r="H93">
        <f t="shared" si="11"/>
        <v>-4.159102417742365</v>
      </c>
      <c r="I93">
        <f t="shared" si="12"/>
        <v>-2.5195868360976212</v>
      </c>
      <c r="J93">
        <f t="shared" si="13"/>
        <v>18.203679000848791</v>
      </c>
    </row>
    <row r="94" spans="1:10" x14ac:dyDescent="0.25">
      <c r="A94">
        <v>4.7144199999999996</v>
      </c>
      <c r="B94">
        <v>4015.2189600000002</v>
      </c>
      <c r="C94" s="7">
        <f t="shared" si="7"/>
        <v>520.89267999999993</v>
      </c>
      <c r="D94">
        <f t="shared" si="8"/>
        <v>65.998785916635342</v>
      </c>
      <c r="E94">
        <f t="shared" si="9"/>
        <v>1.6437157369030588E-2</v>
      </c>
      <c r="F94" s="23">
        <f t="shared" si="10"/>
        <v>8.0361472747556451E-2</v>
      </c>
      <c r="H94">
        <f t="shared" si="11"/>
        <v>-4.1082108137310245</v>
      </c>
      <c r="I94">
        <f t="shared" si="12"/>
        <v>-2.5212204123298134</v>
      </c>
      <c r="J94">
        <f t="shared" si="13"/>
        <v>18.202045424616596</v>
      </c>
    </row>
    <row r="95" spans="1:10" x14ac:dyDescent="0.25">
      <c r="A95">
        <v>4.7637200000000002</v>
      </c>
      <c r="B95">
        <v>4018.4507600000002</v>
      </c>
      <c r="C95" s="7">
        <f t="shared" si="7"/>
        <v>524.12447999999995</v>
      </c>
      <c r="D95">
        <f t="shared" si="8"/>
        <v>62.211488005995236</v>
      </c>
      <c r="E95">
        <f t="shared" si="9"/>
        <v>1.5481460821979869E-2</v>
      </c>
      <c r="F95" s="23">
        <f t="shared" si="10"/>
        <v>8.0232785374329291E-2</v>
      </c>
      <c r="H95">
        <f t="shared" si="11"/>
        <v>-4.1681120469280151</v>
      </c>
      <c r="I95">
        <f t="shared" si="12"/>
        <v>-2.5228230524525195</v>
      </c>
      <c r="J95">
        <f t="shared" si="13"/>
        <v>18.200442784493891</v>
      </c>
    </row>
    <row r="96" spans="1:10" x14ac:dyDescent="0.25">
      <c r="A96">
        <v>4.8211399999999998</v>
      </c>
      <c r="B96">
        <v>4021.85817</v>
      </c>
      <c r="C96" s="7">
        <f t="shared" si="7"/>
        <v>527.53188999999975</v>
      </c>
      <c r="D96">
        <f t="shared" si="8"/>
        <v>57.367855223075857</v>
      </c>
      <c r="E96">
        <f t="shared" si="9"/>
        <v>1.4264017476050345E-2</v>
      </c>
      <c r="F96" s="23">
        <f t="shared" si="10"/>
        <v>8.0097439845947513E-2</v>
      </c>
      <c r="H96">
        <f t="shared" si="11"/>
        <v>-4.2500151732362417</v>
      </c>
      <c r="I96">
        <f t="shared" si="12"/>
        <v>-2.5245113873918079</v>
      </c>
      <c r="J96">
        <f t="shared" si="13"/>
        <v>18.198754449554603</v>
      </c>
    </row>
    <row r="97" spans="1:10" x14ac:dyDescent="0.25">
      <c r="A97">
        <v>4.8753399999999996</v>
      </c>
      <c r="B97">
        <v>4024.8541599999999</v>
      </c>
      <c r="C97" s="7">
        <f t="shared" si="7"/>
        <v>530.52787999999964</v>
      </c>
      <c r="D97">
        <f t="shared" si="8"/>
        <v>59.606829362398734</v>
      </c>
      <c r="E97">
        <f t="shared" si="9"/>
        <v>1.4809686759531863E-2</v>
      </c>
      <c r="F97" s="23">
        <f t="shared" si="10"/>
        <v>7.9978719051471331E-2</v>
      </c>
      <c r="H97">
        <f t="shared" si="11"/>
        <v>-4.2124738015316527</v>
      </c>
      <c r="I97">
        <f t="shared" si="12"/>
        <v>-2.5259946915522935</v>
      </c>
      <c r="J97">
        <f t="shared" si="13"/>
        <v>18.197271145394119</v>
      </c>
    </row>
    <row r="98" spans="1:10" x14ac:dyDescent="0.25">
      <c r="A98">
        <v>4.9248099999999999</v>
      </c>
      <c r="B98">
        <v>4028.0376099999999</v>
      </c>
      <c r="C98" s="7">
        <f t="shared" si="7"/>
        <v>533.71132999999963</v>
      </c>
      <c r="D98">
        <f t="shared" si="8"/>
        <v>70.821995573943241</v>
      </c>
      <c r="E98">
        <f t="shared" si="9"/>
        <v>1.7582257771903781E-2</v>
      </c>
      <c r="F98" s="23">
        <f t="shared" si="10"/>
        <v>7.9852858873354068E-2</v>
      </c>
      <c r="H98">
        <f t="shared" si="11"/>
        <v>-4.040864966535394</v>
      </c>
      <c r="I98">
        <f t="shared" si="12"/>
        <v>-2.5275696019143892</v>
      </c>
      <c r="J98">
        <f t="shared" si="13"/>
        <v>18.19569623503202</v>
      </c>
    </row>
    <row r="99" spans="1:10" x14ac:dyDescent="0.25">
      <c r="A99">
        <v>4.9792699999999996</v>
      </c>
      <c r="B99">
        <v>4032.2146899999998</v>
      </c>
      <c r="C99" s="7">
        <f t="shared" si="7"/>
        <v>537.88840999999957</v>
      </c>
      <c r="D99">
        <f>(B100-B98)/(A100-A98)</f>
        <v>817.90721063350668</v>
      </c>
      <c r="E99">
        <f t="shared" si="9"/>
        <v>0.20284317019675027</v>
      </c>
      <c r="F99" s="23">
        <f t="shared" si="10"/>
        <v>7.9688164919473697E-2</v>
      </c>
      <c r="H99">
        <f t="shared" si="11"/>
        <v>-1.5953221591262272</v>
      </c>
      <c r="I99">
        <f t="shared" si="12"/>
        <v>-2.5296341995766904</v>
      </c>
      <c r="J99">
        <f t="shared" si="13"/>
        <v>18.19363163736972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9F399-A483-4439-AC8D-0F1BF2E22E33}">
  <dimension ref="A1:J100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2" max="2" width="12.7109375" customWidth="1"/>
    <col min="3" max="3" width="20.85546875" style="7" bestFit="1" customWidth="1"/>
    <col min="5" max="5" width="13.140625" customWidth="1"/>
    <col min="6" max="6" width="18.7109375" style="23" bestFit="1" customWidth="1"/>
    <col min="8" max="8" width="14" customWidth="1"/>
    <col min="9" max="9" width="18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777.65846999999997</v>
      </c>
      <c r="C2" s="7">
        <f>B2-$B$2</f>
        <v>0</v>
      </c>
    </row>
    <row r="3" spans="1:10" x14ac:dyDescent="0.25">
      <c r="A3">
        <v>5.3030000000000001E-2</v>
      </c>
      <c r="B3">
        <v>779.06691000000001</v>
      </c>
      <c r="C3" s="7">
        <f t="shared" ref="C3:C66" si="0">B3-$B$2</f>
        <v>1.4084400000000414</v>
      </c>
      <c r="D3">
        <f>(B4-B2)/(A4-A2)</f>
        <v>27.074052717482292</v>
      </c>
      <c r="E3">
        <f>(1/B3)*D3</f>
        <v>3.4751896621411239E-2</v>
      </c>
      <c r="F3" s="23">
        <f>((0.002)/((0.0000008*B3*0.000000001)+(0.0000000245*0.000000001*B3^2)))*10^-9</f>
        <v>0.12908712292921903</v>
      </c>
      <c r="H3">
        <f>LN(E3)</f>
        <v>-3.3595211294273004</v>
      </c>
      <c r="I3">
        <f>LN((0.002)/((0.0000008*B3)+(0.0000000245*B3^2)))</f>
        <v>-2.0472677310368597</v>
      </c>
      <c r="J3">
        <f>LN(F3*10^9)</f>
        <v>18.675998105909553</v>
      </c>
    </row>
    <row r="4" spans="1:10" x14ac:dyDescent="0.25">
      <c r="A4">
        <v>0.10231999999999999</v>
      </c>
      <c r="B4">
        <v>780.42866000000004</v>
      </c>
      <c r="C4" s="7">
        <f t="shared" si="0"/>
        <v>2.7701900000000705</v>
      </c>
      <c r="D4">
        <f t="shared" ref="D4:D67" si="1">(B5-B3)/(A5-A3)</f>
        <v>28.997989747712996</v>
      </c>
      <c r="E4">
        <f t="shared" ref="E4:E67" si="2">(1/B4)*D4</f>
        <v>3.7156490059851201E-2</v>
      </c>
      <c r="F4" s="23">
        <f t="shared" ref="F4:F67" si="3">((0.002)/((0.0000008*B4*0.000000001)+(0.0000000245*0.000000001*B4^2)))*10^-9</f>
        <v>0.12864606411499635</v>
      </c>
      <c r="H4">
        <f t="shared" ref="H4:H67" si="4">LN(E4)</f>
        <v>-3.2926168242917355</v>
      </c>
      <c r="I4">
        <f t="shared" ref="I4:I67" si="5">LN((0.002)/((0.0000008*B4)+(0.0000000245*B4^2)))</f>
        <v>-2.0506903344651231</v>
      </c>
      <c r="J4">
        <f t="shared" ref="J4:J67" si="6">LN(F4*10^9)</f>
        <v>18.672575502481287</v>
      </c>
    </row>
    <row r="5" spans="1:10" x14ac:dyDescent="0.25">
      <c r="A5">
        <v>0.15251999999999999</v>
      </c>
      <c r="B5">
        <v>781.95191999999997</v>
      </c>
      <c r="C5" s="7">
        <f t="shared" si="0"/>
        <v>4.2934500000000071</v>
      </c>
      <c r="D5">
        <f t="shared" si="1"/>
        <v>28.943744506298867</v>
      </c>
      <c r="E5">
        <f t="shared" si="2"/>
        <v>3.701473679647576E-2</v>
      </c>
      <c r="F5" s="23">
        <f t="shared" si="3"/>
        <v>0.12815536725708354</v>
      </c>
      <c r="H5">
        <f t="shared" si="4"/>
        <v>-3.296439153838393</v>
      </c>
      <c r="I5">
        <f t="shared" si="5"/>
        <v>-2.0545119444343332</v>
      </c>
      <c r="J5">
        <f t="shared" si="6"/>
        <v>18.668753892512079</v>
      </c>
    </row>
    <row r="6" spans="1:10" x14ac:dyDescent="0.25">
      <c r="A6">
        <v>0.20471</v>
      </c>
      <c r="B6">
        <v>783.39220999999998</v>
      </c>
      <c r="C6" s="7">
        <f t="shared" si="0"/>
        <v>5.7337400000000116</v>
      </c>
      <c r="D6">
        <f t="shared" si="1"/>
        <v>26.628665440820441</v>
      </c>
      <c r="E6">
        <f t="shared" si="2"/>
        <v>3.3991486130326008E-2</v>
      </c>
      <c r="F6" s="23">
        <f t="shared" si="3"/>
        <v>0.12769397611199393</v>
      </c>
      <c r="H6">
        <f t="shared" si="4"/>
        <v>-3.3816451936548648</v>
      </c>
      <c r="I6">
        <f t="shared" si="5"/>
        <v>-2.0581186892411418</v>
      </c>
      <c r="J6">
        <f t="shared" si="6"/>
        <v>18.66514714770527</v>
      </c>
    </row>
    <row r="7" spans="1:10" x14ac:dyDescent="0.25">
      <c r="A7">
        <v>0.25585000000000002</v>
      </c>
      <c r="B7">
        <v>784.70345999999995</v>
      </c>
      <c r="C7" s="7">
        <f t="shared" si="0"/>
        <v>7.0449899999999843</v>
      </c>
      <c r="D7">
        <f t="shared" si="1"/>
        <v>24.321869158878521</v>
      </c>
      <c r="E7">
        <f t="shared" si="2"/>
        <v>3.0994981414862784E-2</v>
      </c>
      <c r="F7" s="23">
        <f t="shared" si="3"/>
        <v>0.12727608611256871</v>
      </c>
      <c r="H7">
        <f t="shared" si="4"/>
        <v>-3.4739299774457018</v>
      </c>
      <c r="I7">
        <f t="shared" si="5"/>
        <v>-2.0613966456409223</v>
      </c>
      <c r="J7">
        <f t="shared" si="6"/>
        <v>18.661869191305488</v>
      </c>
    </row>
    <row r="8" spans="1:10" x14ac:dyDescent="0.25">
      <c r="A8">
        <v>0.31170999999999999</v>
      </c>
      <c r="B8">
        <v>785.99464999999998</v>
      </c>
      <c r="C8" s="7">
        <f t="shared" si="0"/>
        <v>8.336180000000013</v>
      </c>
      <c r="D8">
        <f t="shared" si="1"/>
        <v>21.709662505779896</v>
      </c>
      <c r="E8">
        <f t="shared" si="2"/>
        <v>2.762062376096313E-2</v>
      </c>
      <c r="F8" s="23">
        <f t="shared" si="3"/>
        <v>0.12686659076012391</v>
      </c>
      <c r="H8">
        <f t="shared" si="4"/>
        <v>-3.5891925475860806</v>
      </c>
      <c r="I8">
        <f t="shared" si="5"/>
        <v>-2.0646192111058443</v>
      </c>
      <c r="J8">
        <f t="shared" si="6"/>
        <v>18.658646625840568</v>
      </c>
    </row>
    <row r="9" spans="1:10" x14ac:dyDescent="0.25">
      <c r="A9">
        <v>0.36399999999999999</v>
      </c>
      <c r="B9">
        <v>787.05136000000005</v>
      </c>
      <c r="C9" s="7">
        <f t="shared" si="0"/>
        <v>9.3928900000000795</v>
      </c>
      <c r="D9">
        <f t="shared" si="1"/>
        <v>20.236869015524615</v>
      </c>
      <c r="E9">
        <f t="shared" si="2"/>
        <v>2.5712259763485592E-2</v>
      </c>
      <c r="F9" s="23">
        <f t="shared" si="3"/>
        <v>0.12653292865029145</v>
      </c>
      <c r="H9">
        <f t="shared" si="4"/>
        <v>-3.6607873672266571</v>
      </c>
      <c r="I9">
        <f t="shared" si="5"/>
        <v>-2.0672526991522693</v>
      </c>
      <c r="J9">
        <f t="shared" si="6"/>
        <v>18.65601313779414</v>
      </c>
    </row>
    <row r="10" spans="1:10" x14ac:dyDescent="0.25">
      <c r="A10">
        <v>0.41927999999999999</v>
      </c>
      <c r="B10">
        <v>788.17152999999996</v>
      </c>
      <c r="C10" s="7">
        <f t="shared" si="0"/>
        <v>10.513059999999996</v>
      </c>
      <c r="D10">
        <f t="shared" si="1"/>
        <v>21.36307751416766</v>
      </c>
      <c r="E10">
        <f t="shared" si="2"/>
        <v>2.7104604392609387E-2</v>
      </c>
      <c r="F10" s="23">
        <f t="shared" si="3"/>
        <v>0.12618066410500131</v>
      </c>
      <c r="H10">
        <f t="shared" si="4"/>
        <v>-3.6080516617421714</v>
      </c>
      <c r="I10">
        <f t="shared" si="5"/>
        <v>-2.0700405568975042</v>
      </c>
      <c r="J10">
        <f t="shared" si="6"/>
        <v>18.653225280048908</v>
      </c>
    </row>
    <row r="11" spans="1:10" x14ac:dyDescent="0.25">
      <c r="A11">
        <v>0.46811000000000003</v>
      </c>
      <c r="B11">
        <v>789.27547000000004</v>
      </c>
      <c r="C11" s="7">
        <f t="shared" si="0"/>
        <v>11.617000000000075</v>
      </c>
      <c r="D11">
        <f t="shared" si="1"/>
        <v>22.02893507010074</v>
      </c>
      <c r="E11">
        <f t="shared" si="2"/>
        <v>2.7910325238032215E-2</v>
      </c>
      <c r="F11" s="23">
        <f t="shared" si="3"/>
        <v>0.12583494093741177</v>
      </c>
      <c r="H11">
        <f t="shared" si="4"/>
        <v>-3.5787585784014011</v>
      </c>
      <c r="I11">
        <f t="shared" si="5"/>
        <v>-2.072784223381225</v>
      </c>
      <c r="J11">
        <f t="shared" si="6"/>
        <v>18.650481613565187</v>
      </c>
    </row>
    <row r="12" spans="1:10" x14ac:dyDescent="0.25">
      <c r="A12">
        <v>0.51985000000000003</v>
      </c>
      <c r="B12">
        <v>790.38697999999999</v>
      </c>
      <c r="C12" s="7">
        <f t="shared" si="0"/>
        <v>12.728510000000028</v>
      </c>
      <c r="D12">
        <f t="shared" si="1"/>
        <v>22.0638832511831</v>
      </c>
      <c r="E12">
        <f t="shared" si="2"/>
        <v>2.7915291888010476E-2</v>
      </c>
      <c r="F12" s="23">
        <f t="shared" si="3"/>
        <v>0.12548828079254248</v>
      </c>
      <c r="H12">
        <f t="shared" si="4"/>
        <v>-3.578580643960295</v>
      </c>
      <c r="I12">
        <f t="shared" si="5"/>
        <v>-2.0755429049095988</v>
      </c>
      <c r="J12">
        <f t="shared" si="6"/>
        <v>18.647722932036814</v>
      </c>
    </row>
    <row r="13" spans="1:10" x14ac:dyDescent="0.25">
      <c r="A13">
        <v>0.57157999999999998</v>
      </c>
      <c r="B13">
        <v>791.55841999999996</v>
      </c>
      <c r="C13" s="7">
        <f t="shared" si="0"/>
        <v>13.89994999999999</v>
      </c>
      <c r="D13">
        <f t="shared" si="1"/>
        <v>23.043626781182681</v>
      </c>
      <c r="E13">
        <f t="shared" si="2"/>
        <v>2.9111719614052848E-2</v>
      </c>
      <c r="F13" s="23">
        <f t="shared" si="3"/>
        <v>0.12512447792310014</v>
      </c>
      <c r="H13">
        <f t="shared" si="4"/>
        <v>-3.5366144500029115</v>
      </c>
      <c r="I13">
        <f t="shared" si="5"/>
        <v>-2.0784462137982134</v>
      </c>
      <c r="J13">
        <f t="shared" si="6"/>
        <v>18.644819623148198</v>
      </c>
    </row>
    <row r="14" spans="1:10" x14ac:dyDescent="0.25">
      <c r="A14">
        <v>0.62231000000000003</v>
      </c>
      <c r="B14">
        <v>792.74802999999997</v>
      </c>
      <c r="C14" s="7">
        <f t="shared" si="0"/>
        <v>15.089560000000006</v>
      </c>
      <c r="D14">
        <f t="shared" si="1"/>
        <v>22.540861244019798</v>
      </c>
      <c r="E14">
        <f t="shared" si="2"/>
        <v>2.8433828140853025E-2</v>
      </c>
      <c r="F14" s="23">
        <f t="shared" si="3"/>
        <v>0.1247566490473251</v>
      </c>
      <c r="H14">
        <f t="shared" si="4"/>
        <v>-3.5601757109293661</v>
      </c>
      <c r="I14">
        <f t="shared" si="5"/>
        <v>-2.0813902467942951</v>
      </c>
      <c r="J14">
        <f t="shared" si="6"/>
        <v>18.641875590152114</v>
      </c>
    </row>
    <row r="15" spans="1:10" x14ac:dyDescent="0.25">
      <c r="A15">
        <v>0.67608000000000001</v>
      </c>
      <c r="B15">
        <v>793.91394000000003</v>
      </c>
      <c r="C15" s="7">
        <f t="shared" si="0"/>
        <v>16.255470000000059</v>
      </c>
      <c r="D15">
        <f t="shared" si="1"/>
        <v>21.616306253653462</v>
      </c>
      <c r="E15">
        <f t="shared" si="2"/>
        <v>2.7227518203866607E-2</v>
      </c>
      <c r="F15" s="23">
        <f t="shared" si="3"/>
        <v>0.12439772001762593</v>
      </c>
      <c r="H15">
        <f t="shared" si="4"/>
        <v>-3.6035271184308124</v>
      </c>
      <c r="I15">
        <f t="shared" si="5"/>
        <v>-2.0842714266776037</v>
      </c>
      <c r="J15">
        <f t="shared" si="6"/>
        <v>18.638994410268808</v>
      </c>
    </row>
    <row r="16" spans="1:10" x14ac:dyDescent="0.25">
      <c r="A16">
        <v>0.72497</v>
      </c>
      <c r="B16">
        <v>794.96716000000004</v>
      </c>
      <c r="C16" s="7">
        <f t="shared" si="0"/>
        <v>17.30869000000007</v>
      </c>
      <c r="D16">
        <f t="shared" si="1"/>
        <v>20.860050125313073</v>
      </c>
      <c r="E16">
        <f t="shared" si="2"/>
        <v>2.6240140693752773E-2</v>
      </c>
      <c r="F16" s="23">
        <f t="shared" si="3"/>
        <v>0.12407481310744312</v>
      </c>
      <c r="H16">
        <f t="shared" si="4"/>
        <v>-3.6404649531160205</v>
      </c>
      <c r="I16">
        <f t="shared" si="5"/>
        <v>-2.0868705637967455</v>
      </c>
      <c r="J16">
        <f t="shared" si="6"/>
        <v>18.636395273149667</v>
      </c>
    </row>
    <row r="17" spans="1:10" x14ac:dyDescent="0.25">
      <c r="A17">
        <v>0.77583000000000002</v>
      </c>
      <c r="B17">
        <v>795.99473</v>
      </c>
      <c r="C17" s="7">
        <f t="shared" si="0"/>
        <v>18.336260000000038</v>
      </c>
      <c r="D17">
        <f t="shared" si="1"/>
        <v>20.727300334041654</v>
      </c>
      <c r="E17">
        <f t="shared" si="2"/>
        <v>2.6039494424845818E-2</v>
      </c>
      <c r="F17" s="23">
        <f t="shared" si="3"/>
        <v>0.12376098060587318</v>
      </c>
      <c r="H17">
        <f t="shared" si="4"/>
        <v>-3.6481408771587502</v>
      </c>
      <c r="I17">
        <f t="shared" si="5"/>
        <v>-2.0894031493011309</v>
      </c>
      <c r="J17">
        <f t="shared" si="6"/>
        <v>18.63386268764528</v>
      </c>
    </row>
    <row r="18" spans="1:10" x14ac:dyDescent="0.25">
      <c r="A18">
        <v>0.82376000000000005</v>
      </c>
      <c r="B18">
        <v>797.01481000000001</v>
      </c>
      <c r="C18" s="7">
        <f t="shared" si="0"/>
        <v>19.356340000000046</v>
      </c>
      <c r="D18">
        <f t="shared" si="1"/>
        <v>20.90643093465658</v>
      </c>
      <c r="E18">
        <f t="shared" si="2"/>
        <v>2.623091901473773E-2</v>
      </c>
      <c r="F18" s="23">
        <f t="shared" si="3"/>
        <v>0.12345061204288291</v>
      </c>
      <c r="H18">
        <f t="shared" si="4"/>
        <v>-3.6408164489371919</v>
      </c>
      <c r="I18">
        <f t="shared" si="5"/>
        <v>-2.0919141053832067</v>
      </c>
      <c r="J18">
        <f t="shared" si="6"/>
        <v>18.631351731563203</v>
      </c>
    </row>
    <row r="19" spans="1:10" x14ac:dyDescent="0.25">
      <c r="A19">
        <v>0.87255000000000005</v>
      </c>
      <c r="B19">
        <v>798.01679999999999</v>
      </c>
      <c r="C19" s="7">
        <f t="shared" si="0"/>
        <v>20.358330000000024</v>
      </c>
      <c r="D19">
        <f t="shared" si="1"/>
        <v>19.902514109799426</v>
      </c>
      <c r="E19">
        <f t="shared" si="2"/>
        <v>2.4939968819953948E-2</v>
      </c>
      <c r="F19" s="23">
        <f t="shared" si="3"/>
        <v>0.12314688293088827</v>
      </c>
      <c r="H19">
        <f t="shared" si="4"/>
        <v>-3.6912835889333557</v>
      </c>
      <c r="I19">
        <f t="shared" si="5"/>
        <v>-2.0943774658939556</v>
      </c>
      <c r="J19">
        <f t="shared" si="6"/>
        <v>18.628888371052454</v>
      </c>
    </row>
    <row r="20" spans="1:10" x14ac:dyDescent="0.25">
      <c r="A20">
        <v>0.92120999999999997</v>
      </c>
      <c r="B20">
        <v>798.95430999999996</v>
      </c>
      <c r="C20" s="7">
        <f t="shared" si="0"/>
        <v>21.295839999999998</v>
      </c>
      <c r="D20">
        <f t="shared" si="1"/>
        <v>19.547811657332939</v>
      </c>
      <c r="E20">
        <f t="shared" si="2"/>
        <v>2.446674536036102E-2</v>
      </c>
      <c r="F20" s="23">
        <f t="shared" si="3"/>
        <v>0.12286371340351275</v>
      </c>
      <c r="H20">
        <f t="shared" si="4"/>
        <v>-3.7104404156714197</v>
      </c>
      <c r="I20">
        <f t="shared" si="5"/>
        <v>-2.0966795590285821</v>
      </c>
      <c r="J20">
        <f t="shared" si="6"/>
        <v>18.626586277917831</v>
      </c>
    </row>
    <row r="21" spans="1:10" x14ac:dyDescent="0.25">
      <c r="A21">
        <v>0.96897</v>
      </c>
      <c r="B21">
        <v>799.90160000000003</v>
      </c>
      <c r="C21" s="7">
        <f t="shared" si="0"/>
        <v>22.243130000000065</v>
      </c>
      <c r="D21">
        <f t="shared" si="1"/>
        <v>19.528781097116575</v>
      </c>
      <c r="E21">
        <f t="shared" si="2"/>
        <v>2.4413979290848493E-2</v>
      </c>
      <c r="F21" s="23">
        <f t="shared" si="3"/>
        <v>0.12257858089558701</v>
      </c>
      <c r="H21">
        <f t="shared" si="4"/>
        <v>-3.712599388983906</v>
      </c>
      <c r="I21">
        <f t="shared" si="5"/>
        <v>-2.0990029779569177</v>
      </c>
      <c r="J21">
        <f t="shared" si="6"/>
        <v>18.624262858989493</v>
      </c>
    </row>
    <row r="22" spans="1:10" x14ac:dyDescent="0.25">
      <c r="A22">
        <v>1.01728</v>
      </c>
      <c r="B22">
        <v>800.83043999999995</v>
      </c>
      <c r="C22" s="7">
        <f t="shared" si="0"/>
        <v>23.171969999999988</v>
      </c>
      <c r="D22">
        <f t="shared" si="1"/>
        <v>18.890007115990507</v>
      </c>
      <c r="E22">
        <f t="shared" si="2"/>
        <v>2.3588023347352417E-2</v>
      </c>
      <c r="F22" s="23">
        <f t="shared" si="3"/>
        <v>0.12229996460304968</v>
      </c>
      <c r="H22">
        <f t="shared" si="4"/>
        <v>-3.7470161810464884</v>
      </c>
      <c r="I22">
        <f t="shared" si="5"/>
        <v>-2.1012785257162832</v>
      </c>
      <c r="J22">
        <f t="shared" si="6"/>
        <v>18.621987311230129</v>
      </c>
    </row>
    <row r="23" spans="1:10" x14ac:dyDescent="0.25">
      <c r="A23">
        <v>1.06734</v>
      </c>
      <c r="B23">
        <v>801.75981000000002</v>
      </c>
      <c r="C23" s="7">
        <f t="shared" si="0"/>
        <v>24.10134000000005</v>
      </c>
      <c r="D23">
        <f t="shared" si="1"/>
        <v>18.007016859955463</v>
      </c>
      <c r="E23">
        <f t="shared" si="2"/>
        <v>2.2459365804274305E-2</v>
      </c>
      <c r="F23" s="23">
        <f t="shared" si="3"/>
        <v>0.12202213911564032</v>
      </c>
      <c r="H23">
        <f t="shared" si="4"/>
        <v>-3.7960475667457336</v>
      </c>
      <c r="I23">
        <f t="shared" si="5"/>
        <v>-2.1035527825512492</v>
      </c>
      <c r="J23">
        <f t="shared" si="6"/>
        <v>18.619713054395163</v>
      </c>
    </row>
    <row r="24" spans="1:10" x14ac:dyDescent="0.25">
      <c r="A24">
        <v>1.1198900000000001</v>
      </c>
      <c r="B24">
        <v>802.67813999999998</v>
      </c>
      <c r="C24" s="7">
        <f t="shared" si="0"/>
        <v>25.019670000000019</v>
      </c>
      <c r="D24">
        <f t="shared" si="1"/>
        <v>17.047028566179794</v>
      </c>
      <c r="E24">
        <f t="shared" si="2"/>
        <v>2.1237688827778212E-2</v>
      </c>
      <c r="F24" s="23">
        <f t="shared" si="3"/>
        <v>0.12174854289678046</v>
      </c>
      <c r="H24">
        <f t="shared" si="4"/>
        <v>-3.8519779007803781</v>
      </c>
      <c r="I24">
        <f t="shared" si="5"/>
        <v>-2.1057974850846444</v>
      </c>
      <c r="J24">
        <f t="shared" si="6"/>
        <v>18.617468351861767</v>
      </c>
    </row>
    <row r="25" spans="1:10" x14ac:dyDescent="0.25">
      <c r="A25">
        <v>1.17621</v>
      </c>
      <c r="B25">
        <v>803.61572000000001</v>
      </c>
      <c r="C25" s="7">
        <f t="shared" si="0"/>
        <v>25.957250000000045</v>
      </c>
      <c r="D25">
        <f t="shared" si="1"/>
        <v>17.670401322435414</v>
      </c>
      <c r="E25">
        <f t="shared" si="2"/>
        <v>2.1988620783121832E-2</v>
      </c>
      <c r="F25" s="23">
        <f t="shared" si="3"/>
        <v>0.12147015991163253</v>
      </c>
      <c r="H25">
        <f t="shared" si="4"/>
        <v>-3.8172301965679161</v>
      </c>
      <c r="I25">
        <f t="shared" si="5"/>
        <v>-2.1080866438006458</v>
      </c>
      <c r="J25">
        <f t="shared" si="6"/>
        <v>18.615179193145764</v>
      </c>
    </row>
    <row r="26" spans="1:10" x14ac:dyDescent="0.25">
      <c r="A26">
        <v>1.22878</v>
      </c>
      <c r="B26">
        <v>804.60226999999998</v>
      </c>
      <c r="C26" s="7">
        <f t="shared" si="0"/>
        <v>26.94380000000001</v>
      </c>
      <c r="D26">
        <f t="shared" si="1"/>
        <v>19.251896964856201</v>
      </c>
      <c r="E26">
        <f t="shared" si="2"/>
        <v>2.3927221787301448E-2</v>
      </c>
      <c r="F26" s="23">
        <f t="shared" si="3"/>
        <v>0.12117826670862991</v>
      </c>
      <c r="H26">
        <f t="shared" si="4"/>
        <v>-3.7327384812817792</v>
      </c>
      <c r="I26">
        <f t="shared" si="5"/>
        <v>-2.1104925390118052</v>
      </c>
      <c r="J26">
        <f t="shared" si="6"/>
        <v>18.612773297934606</v>
      </c>
    </row>
    <row r="27" spans="1:10" x14ac:dyDescent="0.25">
      <c r="A27">
        <v>1.27637</v>
      </c>
      <c r="B27">
        <v>805.54399000000001</v>
      </c>
      <c r="C27" s="7">
        <f t="shared" si="0"/>
        <v>27.885520000000042</v>
      </c>
      <c r="D27">
        <f t="shared" si="1"/>
        <v>19.515808023219904</v>
      </c>
      <c r="E27">
        <f t="shared" si="2"/>
        <v>2.4226868135680465E-2</v>
      </c>
      <c r="F27" s="23">
        <f t="shared" si="3"/>
        <v>0.12090061800220032</v>
      </c>
      <c r="H27">
        <f t="shared" si="4"/>
        <v>-3.7202930081546333</v>
      </c>
      <c r="I27">
        <f t="shared" si="5"/>
        <v>-2.1127864096937241</v>
      </c>
      <c r="J27">
        <f t="shared" si="6"/>
        <v>18.610479427252688</v>
      </c>
    </row>
    <row r="28" spans="1:10" x14ac:dyDescent="0.25">
      <c r="A28">
        <v>1.32525</v>
      </c>
      <c r="B28">
        <v>806.48496</v>
      </c>
      <c r="C28" s="7">
        <f t="shared" si="0"/>
        <v>28.826490000000035</v>
      </c>
      <c r="D28">
        <f t="shared" si="1"/>
        <v>19.019107622391527</v>
      </c>
      <c r="E28">
        <f t="shared" si="2"/>
        <v>2.358271829693083E-2</v>
      </c>
      <c r="F28" s="23">
        <f t="shared" si="3"/>
        <v>0.1206241425554101</v>
      </c>
      <c r="H28">
        <f t="shared" si="4"/>
        <v>-3.7472411107490551</v>
      </c>
      <c r="I28">
        <f t="shared" si="5"/>
        <v>-2.1150758276971833</v>
      </c>
      <c r="J28">
        <f t="shared" si="6"/>
        <v>18.608190009249228</v>
      </c>
    </row>
    <row r="29" spans="1:10" x14ac:dyDescent="0.25">
      <c r="A29">
        <v>1.3731899999999999</v>
      </c>
      <c r="B29">
        <v>807.38541999999995</v>
      </c>
      <c r="C29" s="7">
        <f t="shared" si="0"/>
        <v>29.726949999999988</v>
      </c>
      <c r="D29">
        <f t="shared" si="1"/>
        <v>19.545891197660634</v>
      </c>
      <c r="E29">
        <f t="shared" si="2"/>
        <v>2.4208873127360454E-2</v>
      </c>
      <c r="F29" s="23">
        <f t="shared" si="3"/>
        <v>0.12036045690334701</v>
      </c>
      <c r="H29">
        <f t="shared" si="4"/>
        <v>-3.7210360548667807</v>
      </c>
      <c r="I29">
        <f t="shared" si="5"/>
        <v>-2.1172642310880243</v>
      </c>
      <c r="J29">
        <f t="shared" si="6"/>
        <v>18.606001605858388</v>
      </c>
    </row>
    <row r="30" spans="1:10" x14ac:dyDescent="0.25">
      <c r="A30">
        <v>1.4210199999999999</v>
      </c>
      <c r="B30">
        <v>808.35686999999996</v>
      </c>
      <c r="C30" s="7">
        <f t="shared" si="0"/>
        <v>30.698399999999992</v>
      </c>
      <c r="D30">
        <f t="shared" si="1"/>
        <v>19.456169679239775</v>
      </c>
      <c r="E30">
        <f t="shared" si="2"/>
        <v>2.4068787439438445E-2</v>
      </c>
      <c r="F30" s="23">
        <f t="shared" si="3"/>
        <v>0.12007695145891398</v>
      </c>
      <c r="H30">
        <f t="shared" si="4"/>
        <v>-3.7268394048815816</v>
      </c>
      <c r="I30">
        <f t="shared" si="5"/>
        <v>-2.1196224795631946</v>
      </c>
      <c r="J30">
        <f t="shared" si="6"/>
        <v>18.603643357383216</v>
      </c>
    </row>
    <row r="31" spans="1:10" x14ac:dyDescent="0.25">
      <c r="A31">
        <v>1.4689000000000001</v>
      </c>
      <c r="B31">
        <v>809.24757</v>
      </c>
      <c r="C31" s="7">
        <f t="shared" si="0"/>
        <v>31.58910000000003</v>
      </c>
      <c r="D31">
        <f t="shared" si="1"/>
        <v>17.815641314361716</v>
      </c>
      <c r="E31">
        <f t="shared" si="2"/>
        <v>2.2015069275230219E-2</v>
      </c>
      <c r="F31" s="23">
        <f t="shared" si="3"/>
        <v>0.11981789132713153</v>
      </c>
      <c r="H31">
        <f t="shared" si="4"/>
        <v>-3.8160280930507668</v>
      </c>
      <c r="I31">
        <f t="shared" si="5"/>
        <v>-2.1217822611531285</v>
      </c>
      <c r="J31">
        <f t="shared" si="6"/>
        <v>18.601483575793281</v>
      </c>
    </row>
    <row r="32" spans="1:10" x14ac:dyDescent="0.25">
      <c r="A32">
        <v>1.51871</v>
      </c>
      <c r="B32">
        <v>810.09727999999996</v>
      </c>
      <c r="C32" s="7">
        <f t="shared" si="0"/>
        <v>32.438809999999989</v>
      </c>
      <c r="D32">
        <f t="shared" si="1"/>
        <v>17.142959038108888</v>
      </c>
      <c r="E32">
        <f t="shared" si="2"/>
        <v>2.1161605477935795E-2</v>
      </c>
      <c r="F32" s="23">
        <f t="shared" si="3"/>
        <v>0.119571533829331</v>
      </c>
      <c r="H32">
        <f t="shared" si="4"/>
        <v>-3.855566801621884</v>
      </c>
      <c r="I32">
        <f t="shared" si="5"/>
        <v>-2.1238404772552717</v>
      </c>
      <c r="J32">
        <f t="shared" si="6"/>
        <v>18.599425359691139</v>
      </c>
    </row>
    <row r="33" spans="1:10" x14ac:dyDescent="0.25">
      <c r="A33">
        <v>1.56704</v>
      </c>
      <c r="B33">
        <v>810.92998</v>
      </c>
      <c r="C33" s="7">
        <f t="shared" si="0"/>
        <v>33.271510000000035</v>
      </c>
      <c r="D33">
        <f t="shared" si="1"/>
        <v>16.316767068273869</v>
      </c>
      <c r="E33">
        <f t="shared" si="2"/>
        <v>2.0121055418710589E-2</v>
      </c>
      <c r="F33" s="23">
        <f t="shared" si="3"/>
        <v>0.11933084456121966</v>
      </c>
      <c r="H33">
        <f t="shared" si="4"/>
        <v>-3.9059884789280375</v>
      </c>
      <c r="I33">
        <f t="shared" si="5"/>
        <v>-2.1258554370992653</v>
      </c>
      <c r="J33">
        <f t="shared" si="6"/>
        <v>18.597410399847146</v>
      </c>
    </row>
    <row r="34" spans="1:10" x14ac:dyDescent="0.25">
      <c r="A34">
        <v>1.6183099999999999</v>
      </c>
      <c r="B34">
        <v>811.72243000000003</v>
      </c>
      <c r="C34" s="7">
        <f t="shared" si="0"/>
        <v>34.063960000000066</v>
      </c>
      <c r="D34">
        <f t="shared" si="1"/>
        <v>14.752494244051668</v>
      </c>
      <c r="E34">
        <f t="shared" si="2"/>
        <v>1.8174308974130072E-2</v>
      </c>
      <c r="F34" s="23">
        <f t="shared" si="3"/>
        <v>0.11910246377234757</v>
      </c>
      <c r="H34">
        <f t="shared" si="4"/>
        <v>-4.0077462769659595</v>
      </c>
      <c r="I34">
        <f t="shared" si="5"/>
        <v>-2.127771116249225</v>
      </c>
      <c r="J34">
        <f t="shared" si="6"/>
        <v>18.595494720697186</v>
      </c>
    </row>
    <row r="35" spans="1:10" x14ac:dyDescent="0.25">
      <c r="A35">
        <v>1.6712800000000001</v>
      </c>
      <c r="B35">
        <v>812.46777999999995</v>
      </c>
      <c r="C35" s="7">
        <f t="shared" si="0"/>
        <v>34.809309999999982</v>
      </c>
      <c r="D35">
        <f t="shared" si="1"/>
        <v>13.705865764241455</v>
      </c>
      <c r="E35">
        <f t="shared" si="2"/>
        <v>1.6869426827290871E-2</v>
      </c>
      <c r="F35" s="23">
        <f t="shared" si="3"/>
        <v>0.1188882548922897</v>
      </c>
      <c r="H35">
        <f t="shared" si="4"/>
        <v>-4.0822523588585442</v>
      </c>
      <c r="I35">
        <f t="shared" si="5"/>
        <v>-2.1295712615582989</v>
      </c>
      <c r="J35">
        <f t="shared" si="6"/>
        <v>18.593694575388113</v>
      </c>
    </row>
    <row r="36" spans="1:10" x14ac:dyDescent="0.25">
      <c r="A36">
        <v>1.7246900000000001</v>
      </c>
      <c r="B36">
        <v>813.18046000000004</v>
      </c>
      <c r="C36" s="7">
        <f t="shared" si="0"/>
        <v>35.521990000000073</v>
      </c>
      <c r="D36">
        <f t="shared" si="1"/>
        <v>14.164195909176602</v>
      </c>
      <c r="E36">
        <f t="shared" si="2"/>
        <v>1.7418268890987125E-2</v>
      </c>
      <c r="F36" s="23">
        <f t="shared" si="3"/>
        <v>0.11868397522677783</v>
      </c>
      <c r="H36">
        <f t="shared" si="4"/>
        <v>-4.0502356872956033</v>
      </c>
      <c r="I36">
        <f t="shared" si="5"/>
        <v>-2.1312909887819331</v>
      </c>
      <c r="J36">
        <f t="shared" si="6"/>
        <v>18.59197484816448</v>
      </c>
    </row>
    <row r="37" spans="1:10" x14ac:dyDescent="0.25">
      <c r="A37">
        <v>1.77786</v>
      </c>
      <c r="B37">
        <v>813.97739999999999</v>
      </c>
      <c r="C37" s="7">
        <f t="shared" si="0"/>
        <v>36.318930000000023</v>
      </c>
      <c r="D37">
        <f t="shared" si="1"/>
        <v>15.636284972598212</v>
      </c>
      <c r="E37">
        <f t="shared" si="2"/>
        <v>1.9209728639392461E-2</v>
      </c>
      <c r="F37" s="23">
        <f t="shared" si="3"/>
        <v>0.11845616663964149</v>
      </c>
      <c r="H37">
        <f t="shared" si="4"/>
        <v>-3.9523384283091252</v>
      </c>
      <c r="I37">
        <f t="shared" si="5"/>
        <v>-2.1332122886126657</v>
      </c>
      <c r="J37">
        <f t="shared" si="6"/>
        <v>18.590053548333746</v>
      </c>
    </row>
    <row r="38" spans="1:10" x14ac:dyDescent="0.25">
      <c r="A38">
        <v>1.8287</v>
      </c>
      <c r="B38">
        <v>814.80678999999998</v>
      </c>
      <c r="C38" s="7">
        <f t="shared" si="0"/>
        <v>37.148320000000012</v>
      </c>
      <c r="D38">
        <f t="shared" si="1"/>
        <v>15.709026478983802</v>
      </c>
      <c r="E38">
        <f t="shared" si="2"/>
        <v>1.9279449645950793E-2</v>
      </c>
      <c r="F38" s="23">
        <f t="shared" si="3"/>
        <v>0.11821977797857645</v>
      </c>
      <c r="H38">
        <f t="shared" si="4"/>
        <v>-3.9487155355416657</v>
      </c>
      <c r="I38">
        <f t="shared" si="5"/>
        <v>-2.1352098616237418</v>
      </c>
      <c r="J38">
        <f t="shared" si="6"/>
        <v>18.588055975322668</v>
      </c>
    </row>
    <row r="39" spans="1:10" x14ac:dyDescent="0.25">
      <c r="A39">
        <v>1.8794500000000001</v>
      </c>
      <c r="B39">
        <v>815.57327999999995</v>
      </c>
      <c r="C39" s="7">
        <f t="shared" si="0"/>
        <v>37.914809999999989</v>
      </c>
      <c r="D39">
        <f t="shared" si="1"/>
        <v>15.067643854610496</v>
      </c>
      <c r="E39">
        <f t="shared" si="2"/>
        <v>1.8474911113579514E-2</v>
      </c>
      <c r="F39" s="23">
        <f t="shared" si="3"/>
        <v>0.11800194542128854</v>
      </c>
      <c r="H39">
        <f t="shared" si="4"/>
        <v>-3.9913416233324082</v>
      </c>
      <c r="I39">
        <f t="shared" si="5"/>
        <v>-2.1370541680312858</v>
      </c>
      <c r="J39">
        <f t="shared" si="6"/>
        <v>18.586211668915126</v>
      </c>
    </row>
    <row r="40" spans="1:10" x14ac:dyDescent="0.25">
      <c r="A40">
        <v>1.92967</v>
      </c>
      <c r="B40">
        <v>816.32817</v>
      </c>
      <c r="C40" s="7">
        <f t="shared" si="0"/>
        <v>38.669700000000034</v>
      </c>
      <c r="D40">
        <f t="shared" si="1"/>
        <v>14.739288165507089</v>
      </c>
      <c r="E40">
        <f t="shared" si="2"/>
        <v>1.8055591742604068E-2</v>
      </c>
      <c r="F40" s="23">
        <f t="shared" si="3"/>
        <v>0.11778799754050286</v>
      </c>
      <c r="H40">
        <f t="shared" si="4"/>
        <v>-4.0142998503448091</v>
      </c>
      <c r="I40">
        <f t="shared" si="5"/>
        <v>-2.1388689014063713</v>
      </c>
      <c r="J40">
        <f t="shared" si="6"/>
        <v>18.584396935540038</v>
      </c>
    </row>
    <row r="41" spans="1:10" x14ac:dyDescent="0.25">
      <c r="A41">
        <v>1.9814400000000001</v>
      </c>
      <c r="B41">
        <v>817.07654000000002</v>
      </c>
      <c r="C41" s="7">
        <f t="shared" si="0"/>
        <v>39.418070000000057</v>
      </c>
      <c r="D41">
        <f t="shared" si="1"/>
        <v>14.952390131071887</v>
      </c>
      <c r="E41">
        <f t="shared" si="2"/>
        <v>1.8299864699422023E-2</v>
      </c>
      <c r="F41" s="23">
        <f t="shared" si="3"/>
        <v>0.11757647143375329</v>
      </c>
      <c r="H41">
        <f t="shared" si="4"/>
        <v>-4.0008616126363004</v>
      </c>
      <c r="I41">
        <f t="shared" si="5"/>
        <v>-2.1406663363770853</v>
      </c>
      <c r="J41">
        <f t="shared" si="6"/>
        <v>18.582599500569327</v>
      </c>
    </row>
    <row r="42" spans="1:10" x14ac:dyDescent="0.25">
      <c r="A42">
        <v>2.0334300000000001</v>
      </c>
      <c r="B42">
        <v>817.87963000000002</v>
      </c>
      <c r="C42" s="7">
        <f t="shared" si="0"/>
        <v>40.221160000000054</v>
      </c>
      <c r="D42">
        <f t="shared" si="1"/>
        <v>15.033874045801728</v>
      </c>
      <c r="E42">
        <f t="shared" si="2"/>
        <v>1.8381523997365881E-2</v>
      </c>
      <c r="F42" s="23">
        <f t="shared" si="3"/>
        <v>0.11735011203668783</v>
      </c>
      <c r="H42">
        <f t="shared" si="4"/>
        <v>-3.9964092494219825</v>
      </c>
      <c r="I42">
        <f t="shared" si="5"/>
        <v>-2.1425934019630395</v>
      </c>
      <c r="J42">
        <f t="shared" si="6"/>
        <v>18.58067243498337</v>
      </c>
    </row>
    <row r="43" spans="1:10" x14ac:dyDescent="0.25">
      <c r="A43">
        <v>2.0862400000000001</v>
      </c>
      <c r="B43">
        <v>818.65209000000004</v>
      </c>
      <c r="C43" s="7">
        <f t="shared" si="0"/>
        <v>40.993620000000078</v>
      </c>
      <c r="D43">
        <f t="shared" si="1"/>
        <v>14.220726272873927</v>
      </c>
      <c r="E43">
        <f t="shared" si="2"/>
        <v>1.7370903276963386E-2</v>
      </c>
      <c r="F43" s="23">
        <f t="shared" si="3"/>
        <v>0.117133002306058</v>
      </c>
      <c r="H43">
        <f t="shared" si="4"/>
        <v>-4.0529586979531862</v>
      </c>
      <c r="I43">
        <f t="shared" si="5"/>
        <v>-2.1444452179735993</v>
      </c>
      <c r="J43">
        <f t="shared" si="6"/>
        <v>18.578820618972813</v>
      </c>
    </row>
    <row r="44" spans="1:10" x14ac:dyDescent="0.25">
      <c r="A44">
        <v>2.1389</v>
      </c>
      <c r="B44">
        <v>819.37949000000003</v>
      </c>
      <c r="C44" s="7">
        <f t="shared" si="0"/>
        <v>41.721020000000067</v>
      </c>
      <c r="D44">
        <f t="shared" si="1"/>
        <v>13.647701766370174</v>
      </c>
      <c r="E44">
        <f t="shared" si="2"/>
        <v>1.665614276770605E-2</v>
      </c>
      <c r="F44" s="23">
        <f t="shared" si="3"/>
        <v>0.11692910768157967</v>
      </c>
      <c r="H44">
        <f t="shared" si="4"/>
        <v>-4.0949761955981057</v>
      </c>
      <c r="I44">
        <f t="shared" si="5"/>
        <v>-2.1461874450778793</v>
      </c>
      <c r="J44">
        <f t="shared" si="6"/>
        <v>18.577078391868532</v>
      </c>
    </row>
    <row r="45" spans="1:10" x14ac:dyDescent="0.25">
      <c r="A45">
        <v>2.1887099999999999</v>
      </c>
      <c r="B45">
        <v>820.05056999999999</v>
      </c>
      <c r="C45" s="7">
        <f t="shared" si="0"/>
        <v>42.392100000000028</v>
      </c>
      <c r="D45">
        <f t="shared" si="1"/>
        <v>13.916342412451119</v>
      </c>
      <c r="E45">
        <f t="shared" si="2"/>
        <v>1.6970102724824788E-2</v>
      </c>
      <c r="F45" s="23">
        <f t="shared" si="3"/>
        <v>0.11674147173304436</v>
      </c>
      <c r="H45">
        <f t="shared" si="4"/>
        <v>-4.0763021464352436</v>
      </c>
      <c r="I45">
        <f t="shared" si="5"/>
        <v>-2.1477934323556491</v>
      </c>
      <c r="J45">
        <f t="shared" si="6"/>
        <v>18.575472404590762</v>
      </c>
    </row>
    <row r="46" spans="1:10" x14ac:dyDescent="0.25">
      <c r="A46">
        <v>2.2365599999999999</v>
      </c>
      <c r="B46">
        <v>820.73856000000001</v>
      </c>
      <c r="C46" s="7">
        <f t="shared" si="0"/>
        <v>43.080090000000041</v>
      </c>
      <c r="D46">
        <f t="shared" si="1"/>
        <v>14.311937984496138</v>
      </c>
      <c r="E46">
        <f t="shared" si="2"/>
        <v>1.7437876909909215E-2</v>
      </c>
      <c r="F46" s="23">
        <f t="shared" si="3"/>
        <v>0.11654957623255413</v>
      </c>
      <c r="H46">
        <f t="shared" si="4"/>
        <v>-4.0491106047289636</v>
      </c>
      <c r="I46">
        <f t="shared" si="5"/>
        <v>-2.1494385494353021</v>
      </c>
      <c r="J46">
        <f t="shared" si="6"/>
        <v>18.573827287511108</v>
      </c>
    </row>
    <row r="47" spans="1:10" x14ac:dyDescent="0.25">
      <c r="A47">
        <v>2.28546</v>
      </c>
      <c r="B47">
        <v>821.43525</v>
      </c>
      <c r="C47" s="7">
        <f t="shared" si="0"/>
        <v>43.776780000000031</v>
      </c>
      <c r="D47">
        <f t="shared" si="1"/>
        <v>14.011762299273315</v>
      </c>
      <c r="E47">
        <f t="shared" si="2"/>
        <v>1.7057658895540843E-2</v>
      </c>
      <c r="F47" s="23">
        <f t="shared" si="3"/>
        <v>0.11635573592870242</v>
      </c>
      <c r="H47">
        <f t="shared" si="4"/>
        <v>-4.071155974029157</v>
      </c>
      <c r="I47">
        <f t="shared" si="5"/>
        <v>-2.1511030915344849</v>
      </c>
      <c r="J47">
        <f t="shared" si="6"/>
        <v>18.572162745411926</v>
      </c>
    </row>
    <row r="48" spans="1:10" x14ac:dyDescent="0.25">
      <c r="A48">
        <v>2.33433</v>
      </c>
      <c r="B48">
        <v>822.10848999999996</v>
      </c>
      <c r="C48" s="7">
        <f t="shared" si="0"/>
        <v>44.450019999999995</v>
      </c>
      <c r="D48">
        <f t="shared" si="1"/>
        <v>13.808758825334703</v>
      </c>
      <c r="E48">
        <f t="shared" si="2"/>
        <v>1.6796759786940899E-2</v>
      </c>
      <c r="F48" s="23">
        <f t="shared" si="3"/>
        <v>0.11616887925893747</v>
      </c>
      <c r="H48">
        <f t="shared" si="4"/>
        <v>-4.0865692809996466</v>
      </c>
      <c r="I48">
        <f t="shared" si="5"/>
        <v>-2.1527102909257101</v>
      </c>
      <c r="J48">
        <f t="shared" si="6"/>
        <v>18.570555546020699</v>
      </c>
    </row>
    <row r="49" spans="1:10" x14ac:dyDescent="0.25">
      <c r="A49">
        <v>2.3831899999999999</v>
      </c>
      <c r="B49">
        <v>822.78477999999996</v>
      </c>
      <c r="C49" s="7">
        <f t="shared" si="0"/>
        <v>45.126309999999989</v>
      </c>
      <c r="D49">
        <f t="shared" si="1"/>
        <v>13.780212963920926</v>
      </c>
      <c r="E49">
        <f t="shared" si="2"/>
        <v>1.6748259446317085E-2</v>
      </c>
      <c r="F49" s="23">
        <f t="shared" si="3"/>
        <v>0.11598162893334464</v>
      </c>
      <c r="H49">
        <f t="shared" si="4"/>
        <v>-4.0894609397631703</v>
      </c>
      <c r="I49">
        <f t="shared" si="5"/>
        <v>-2.1543234716820954</v>
      </c>
      <c r="J49">
        <f t="shared" si="6"/>
        <v>18.568942365264316</v>
      </c>
    </row>
    <row r="50" spans="1:10" x14ac:dyDescent="0.25">
      <c r="A50">
        <v>2.43106</v>
      </c>
      <c r="B50">
        <v>823.44145000000003</v>
      </c>
      <c r="C50" s="7">
        <f t="shared" si="0"/>
        <v>45.782980000000066</v>
      </c>
      <c r="D50">
        <f t="shared" si="1"/>
        <v>12.762429233144575</v>
      </c>
      <c r="E50">
        <f t="shared" si="2"/>
        <v>1.5498890945002312E-2</v>
      </c>
      <c r="F50" s="23">
        <f t="shared" si="3"/>
        <v>0.11580024391426687</v>
      </c>
      <c r="H50">
        <f t="shared" si="4"/>
        <v>-4.1669868095522329</v>
      </c>
      <c r="I50">
        <f t="shared" si="5"/>
        <v>-2.1558886075046413</v>
      </c>
      <c r="J50">
        <f t="shared" si="6"/>
        <v>18.567377229441771</v>
      </c>
    </row>
    <row r="51" spans="1:10" x14ac:dyDescent="0.25">
      <c r="A51">
        <v>2.48034</v>
      </c>
      <c r="B51">
        <v>824.02464999999995</v>
      </c>
      <c r="C51" s="7">
        <f t="shared" si="0"/>
        <v>46.366179999999986</v>
      </c>
      <c r="D51">
        <f t="shared" si="1"/>
        <v>12.435255489430686</v>
      </c>
      <c r="E51">
        <f t="shared" si="2"/>
        <v>1.5090878033115497E-2</v>
      </c>
      <c r="F51" s="23">
        <f t="shared" si="3"/>
        <v>0.11563950930339637</v>
      </c>
      <c r="H51">
        <f t="shared" si="4"/>
        <v>-4.1936648214726455</v>
      </c>
      <c r="I51">
        <f t="shared" si="5"/>
        <v>-2.1572776051550289</v>
      </c>
      <c r="J51">
        <f t="shared" si="6"/>
        <v>18.565988231791383</v>
      </c>
    </row>
    <row r="52" spans="1:10" x14ac:dyDescent="0.25">
      <c r="A52">
        <v>2.5285199999999999</v>
      </c>
      <c r="B52">
        <v>824.65338999999994</v>
      </c>
      <c r="C52" s="7">
        <f t="shared" si="0"/>
        <v>46.994919999999979</v>
      </c>
      <c r="D52">
        <f t="shared" si="1"/>
        <v>12.136065899166756</v>
      </c>
      <c r="E52">
        <f t="shared" si="2"/>
        <v>1.471656582793743E-2</v>
      </c>
      <c r="F52" s="23">
        <f t="shared" si="3"/>
        <v>0.11546659813831925</v>
      </c>
      <c r="H52">
        <f t="shared" si="4"/>
        <v>-4.2187814926325347</v>
      </c>
      <c r="I52">
        <f t="shared" si="5"/>
        <v>-2.1587739844524494</v>
      </c>
      <c r="J52">
        <f t="shared" si="6"/>
        <v>18.564491852493962</v>
      </c>
    </row>
    <row r="53" spans="1:10" x14ac:dyDescent="0.25">
      <c r="A53">
        <v>2.5811000000000002</v>
      </c>
      <c r="B53">
        <v>825.24748</v>
      </c>
      <c r="C53" s="7">
        <f t="shared" si="0"/>
        <v>47.58901000000003</v>
      </c>
      <c r="D53">
        <f t="shared" si="1"/>
        <v>12.499312106919323</v>
      </c>
      <c r="E53">
        <f t="shared" si="2"/>
        <v>1.5146137867539228E-2</v>
      </c>
      <c r="F53" s="23">
        <f t="shared" si="3"/>
        <v>0.11530357229401815</v>
      </c>
      <c r="H53">
        <f t="shared" si="4"/>
        <v>-4.1900097057610095</v>
      </c>
      <c r="I53">
        <f t="shared" si="5"/>
        <v>-2.1601868695850093</v>
      </c>
      <c r="J53">
        <f t="shared" si="6"/>
        <v>18.563078967361403</v>
      </c>
    </row>
    <row r="54" spans="1:10" x14ac:dyDescent="0.25">
      <c r="A54">
        <v>2.63028</v>
      </c>
      <c r="B54">
        <v>825.92532000000006</v>
      </c>
      <c r="C54" s="7">
        <f t="shared" si="0"/>
        <v>48.26685000000009</v>
      </c>
      <c r="D54">
        <f t="shared" si="1"/>
        <v>12.95944245474789</v>
      </c>
      <c r="E54">
        <f t="shared" si="2"/>
        <v>1.5690816277127682E-2</v>
      </c>
      <c r="F54" s="23">
        <f t="shared" si="3"/>
        <v>0.11511798578509205</v>
      </c>
      <c r="H54">
        <f t="shared" si="4"/>
        <v>-4.1546796882795869</v>
      </c>
      <c r="I54">
        <f t="shared" si="5"/>
        <v>-2.1617977132109569</v>
      </c>
      <c r="J54">
        <f t="shared" si="6"/>
        <v>18.561468123735455</v>
      </c>
    </row>
    <row r="55" spans="1:10" x14ac:dyDescent="0.25">
      <c r="A55">
        <v>2.6844100000000002</v>
      </c>
      <c r="B55">
        <v>826.58632</v>
      </c>
      <c r="C55" s="7">
        <f t="shared" si="0"/>
        <v>48.927850000000035</v>
      </c>
      <c r="D55">
        <f t="shared" si="1"/>
        <v>12.297702111824043</v>
      </c>
      <c r="E55">
        <f t="shared" si="2"/>
        <v>1.4877698570941801E-2</v>
      </c>
      <c r="F55" s="23">
        <f t="shared" si="3"/>
        <v>0.11493744114161308</v>
      </c>
      <c r="H55">
        <f t="shared" si="4"/>
        <v>-4.2078919274705306</v>
      </c>
      <c r="I55">
        <f t="shared" si="5"/>
        <v>-2.1633672887080979</v>
      </c>
      <c r="J55">
        <f t="shared" si="6"/>
        <v>18.559898548238312</v>
      </c>
    </row>
    <row r="56" spans="1:10" x14ac:dyDescent="0.25">
      <c r="A56">
        <v>2.7377699999999998</v>
      </c>
      <c r="B56">
        <v>827.24720000000002</v>
      </c>
      <c r="C56" s="7">
        <f t="shared" si="0"/>
        <v>49.588730000000055</v>
      </c>
      <c r="D56">
        <f t="shared" si="1"/>
        <v>12.829776915616316</v>
      </c>
      <c r="E56">
        <f t="shared" si="2"/>
        <v>1.5509000109781351E-2</v>
      </c>
      <c r="F56" s="23">
        <f t="shared" si="3"/>
        <v>0.1147573536136564</v>
      </c>
      <c r="H56">
        <f t="shared" si="4"/>
        <v>-4.1663347713262633</v>
      </c>
      <c r="I56">
        <f t="shared" si="5"/>
        <v>-2.1649353483156193</v>
      </c>
      <c r="J56">
        <f t="shared" si="6"/>
        <v>18.558330488630791</v>
      </c>
    </row>
    <row r="57" spans="1:10" x14ac:dyDescent="0.25">
      <c r="A57">
        <v>2.7875100000000002</v>
      </c>
      <c r="B57">
        <v>827.90907000000004</v>
      </c>
      <c r="C57" s="7">
        <f t="shared" si="0"/>
        <v>50.250600000000077</v>
      </c>
      <c r="D57">
        <f t="shared" si="1"/>
        <v>13.093855974465885</v>
      </c>
      <c r="E57">
        <f t="shared" si="2"/>
        <v>1.5815572565796247E-2</v>
      </c>
      <c r="F57" s="23">
        <f t="shared" si="3"/>
        <v>0.11457742023571192</v>
      </c>
      <c r="H57">
        <f t="shared" si="4"/>
        <v>-4.1467602189091961</v>
      </c>
      <c r="I57">
        <f t="shared" si="5"/>
        <v>-2.1665045252166655</v>
      </c>
      <c r="J57">
        <f t="shared" si="6"/>
        <v>18.556761311729744</v>
      </c>
    </row>
    <row r="58" spans="1:10" x14ac:dyDescent="0.25">
      <c r="A58">
        <v>2.8380299999999998</v>
      </c>
      <c r="B58">
        <v>828.55998999999997</v>
      </c>
      <c r="C58" s="7">
        <f t="shared" si="0"/>
        <v>50.901520000000005</v>
      </c>
      <c r="D58">
        <f t="shared" si="1"/>
        <v>13.394353640415227</v>
      </c>
      <c r="E58">
        <f t="shared" si="2"/>
        <v>1.6165822393156139E-2</v>
      </c>
      <c r="F58" s="23">
        <f t="shared" si="3"/>
        <v>0.11440087616169732</v>
      </c>
      <c r="H58">
        <f t="shared" si="4"/>
        <v>-4.1248559941742267</v>
      </c>
      <c r="I58">
        <f t="shared" si="5"/>
        <v>-2.1680465413096721</v>
      </c>
      <c r="J58">
        <f t="shared" si="6"/>
        <v>18.555219295636739</v>
      </c>
    </row>
    <row r="59" spans="1:10" x14ac:dyDescent="0.25">
      <c r="A59">
        <v>2.8884599999999998</v>
      </c>
      <c r="B59">
        <v>829.26122999999995</v>
      </c>
      <c r="C59" s="7">
        <f t="shared" si="0"/>
        <v>51.602759999999989</v>
      </c>
      <c r="D59">
        <f t="shared" si="1"/>
        <v>13.213691742410033</v>
      </c>
      <c r="E59">
        <f t="shared" si="2"/>
        <v>1.593429339800443E-2</v>
      </c>
      <c r="F59" s="23">
        <f t="shared" si="3"/>
        <v>0.11421114041697948</v>
      </c>
      <c r="H59">
        <f t="shared" si="4"/>
        <v>-4.1392816748632217</v>
      </c>
      <c r="I59">
        <f t="shared" si="5"/>
        <v>-2.1697064347056658</v>
      </c>
      <c r="J59">
        <f t="shared" si="6"/>
        <v>18.553559402240744</v>
      </c>
    </row>
    <row r="60" spans="1:10" x14ac:dyDescent="0.25">
      <c r="A60">
        <v>2.9414500000000001</v>
      </c>
      <c r="B60">
        <v>829.92655000000002</v>
      </c>
      <c r="C60" s="7">
        <f t="shared" si="0"/>
        <v>52.268080000000054</v>
      </c>
      <c r="D60">
        <f t="shared" si="1"/>
        <v>11.981319100267662</v>
      </c>
      <c r="E60">
        <f t="shared" si="2"/>
        <v>1.4436601769479071E-2</v>
      </c>
      <c r="F60" s="23">
        <f t="shared" si="3"/>
        <v>0.11403155969848495</v>
      </c>
      <c r="H60">
        <f t="shared" si="4"/>
        <v>-4.2379885077365813</v>
      </c>
      <c r="I60">
        <f t="shared" si="5"/>
        <v>-2.1712800294402199</v>
      </c>
      <c r="J60">
        <f t="shared" si="6"/>
        <v>18.551985807506192</v>
      </c>
    </row>
    <row r="61" spans="1:10" x14ac:dyDescent="0.25">
      <c r="A61">
        <v>2.9933800000000002</v>
      </c>
      <c r="B61">
        <v>830.51831000000004</v>
      </c>
      <c r="C61" s="7">
        <f t="shared" si="0"/>
        <v>52.859840000000077</v>
      </c>
      <c r="D61">
        <f t="shared" si="1"/>
        <v>11.931142717017739</v>
      </c>
      <c r="E61">
        <f t="shared" si="2"/>
        <v>1.4365899671757673E-2</v>
      </c>
      <c r="F61" s="23">
        <f t="shared" si="3"/>
        <v>0.11387218972239153</v>
      </c>
      <c r="H61">
        <f t="shared" si="4"/>
        <v>-4.242897959082323</v>
      </c>
      <c r="I61">
        <f t="shared" si="5"/>
        <v>-2.1726786023243934</v>
      </c>
      <c r="J61">
        <f t="shared" si="6"/>
        <v>18.550587234622018</v>
      </c>
    </row>
    <row r="62" spans="1:10" x14ac:dyDescent="0.25">
      <c r="A62">
        <v>3.0434000000000001</v>
      </c>
      <c r="B62">
        <v>831.14292999999998</v>
      </c>
      <c r="C62" s="7">
        <f t="shared" si="0"/>
        <v>53.484460000000013</v>
      </c>
      <c r="D62">
        <f t="shared" si="1"/>
        <v>12.160455278001066</v>
      </c>
      <c r="E62">
        <f t="shared" si="2"/>
        <v>1.4631003692711513E-2</v>
      </c>
      <c r="F62" s="23">
        <f t="shared" si="3"/>
        <v>0.11370433226688927</v>
      </c>
      <c r="H62">
        <f t="shared" si="4"/>
        <v>-4.2246124611965934</v>
      </c>
      <c r="I62">
        <f t="shared" si="5"/>
        <v>-2.1741537763403698</v>
      </c>
      <c r="J62">
        <f t="shared" si="6"/>
        <v>18.549112060606042</v>
      </c>
    </row>
    <row r="63" spans="1:10" x14ac:dyDescent="0.25">
      <c r="A63">
        <v>3.09266</v>
      </c>
      <c r="B63">
        <v>831.72559999999999</v>
      </c>
      <c r="C63" s="7">
        <f t="shared" si="0"/>
        <v>54.06713000000002</v>
      </c>
      <c r="D63">
        <f t="shared" si="1"/>
        <v>11.936148614354053</v>
      </c>
      <c r="E63">
        <f t="shared" si="2"/>
        <v>1.4351065560990372E-2</v>
      </c>
      <c r="F63" s="23">
        <f t="shared" si="3"/>
        <v>0.11354808267603507</v>
      </c>
      <c r="H63">
        <f t="shared" si="4"/>
        <v>-4.2439310844120017</v>
      </c>
      <c r="I63">
        <f t="shared" si="5"/>
        <v>-2.1755288958568344</v>
      </c>
      <c r="J63">
        <f t="shared" si="6"/>
        <v>18.547736941089578</v>
      </c>
    </row>
    <row r="64" spans="1:10" x14ac:dyDescent="0.25">
      <c r="A64">
        <v>3.1419100000000002</v>
      </c>
      <c r="B64">
        <v>832.31876</v>
      </c>
      <c r="C64" s="7">
        <f t="shared" si="0"/>
        <v>54.660290000000032</v>
      </c>
      <c r="D64">
        <f t="shared" si="1"/>
        <v>11.715239829993708</v>
      </c>
      <c r="E64">
        <f t="shared" si="2"/>
        <v>1.4075424456362976E-2</v>
      </c>
      <c r="F64" s="23">
        <f t="shared" si="3"/>
        <v>0.11338935070148683</v>
      </c>
      <c r="H64">
        <f t="shared" si="4"/>
        <v>-4.2633249486535059</v>
      </c>
      <c r="I64">
        <f t="shared" si="5"/>
        <v>-2.1769278012561908</v>
      </c>
      <c r="J64">
        <f t="shared" si="6"/>
        <v>18.546338035690219</v>
      </c>
    </row>
    <row r="65" spans="1:10" x14ac:dyDescent="0.25">
      <c r="A65">
        <v>3.1914799999999999</v>
      </c>
      <c r="B65">
        <v>832.88329999999996</v>
      </c>
      <c r="C65" s="7">
        <f t="shared" si="0"/>
        <v>55.224829999999997</v>
      </c>
      <c r="D65">
        <f t="shared" si="1"/>
        <v>10.674526400645105</v>
      </c>
      <c r="E65">
        <f t="shared" si="2"/>
        <v>1.281635302406124E-2</v>
      </c>
      <c r="F65" s="23">
        <f t="shared" si="3"/>
        <v>0.11323858653023854</v>
      </c>
      <c r="H65">
        <f t="shared" si="4"/>
        <v>-4.357033343462688</v>
      </c>
      <c r="I65">
        <f t="shared" si="5"/>
        <v>-2.1782583008877059</v>
      </c>
      <c r="J65">
        <f t="shared" si="6"/>
        <v>18.545007536058705</v>
      </c>
    </row>
    <row r="66" spans="1:10" x14ac:dyDescent="0.25">
      <c r="A66">
        <v>3.2411500000000002</v>
      </c>
      <c r="B66">
        <v>833.37810000000002</v>
      </c>
      <c r="C66" s="7">
        <f t="shared" si="0"/>
        <v>55.719630000000052</v>
      </c>
      <c r="D66">
        <f t="shared" si="1"/>
        <v>10.075890132248057</v>
      </c>
      <c r="E66">
        <f t="shared" si="2"/>
        <v>1.2090418661407178E-2</v>
      </c>
      <c r="F66" s="23">
        <f t="shared" si="3"/>
        <v>0.11310669404817217</v>
      </c>
      <c r="H66">
        <f t="shared" si="4"/>
        <v>-4.4153419862199117</v>
      </c>
      <c r="I66">
        <f t="shared" si="5"/>
        <v>-2.1794237106250516</v>
      </c>
      <c r="J66">
        <f t="shared" si="6"/>
        <v>18.543842126321358</v>
      </c>
    </row>
    <row r="67" spans="1:10" x14ac:dyDescent="0.25">
      <c r="A67">
        <v>3.2897799999999999</v>
      </c>
      <c r="B67">
        <v>833.87375999999995</v>
      </c>
      <c r="C67" s="7">
        <f t="shared" ref="C67:C100" si="7">B67-$B$2</f>
        <v>56.215289999999982</v>
      </c>
      <c r="D67">
        <f t="shared" si="1"/>
        <v>10.045739728799473</v>
      </c>
      <c r="E67">
        <f t="shared" si="2"/>
        <v>1.2047075001855766E-2</v>
      </c>
      <c r="F67" s="23">
        <f t="shared" si="3"/>
        <v>0.11297480325050965</v>
      </c>
      <c r="H67">
        <f t="shared" si="4"/>
        <v>-4.4189333869464216</v>
      </c>
      <c r="I67">
        <f t="shared" si="5"/>
        <v>-2.180590465217537</v>
      </c>
      <c r="J67">
        <f t="shared" si="6"/>
        <v>18.542675371728873</v>
      </c>
    </row>
    <row r="68" spans="1:10" x14ac:dyDescent="0.25">
      <c r="A68">
        <v>3.3399700000000001</v>
      </c>
      <c r="B68">
        <v>834.37081999999998</v>
      </c>
      <c r="C68" s="7">
        <f t="shared" si="7"/>
        <v>56.712350000000015</v>
      </c>
      <c r="D68">
        <f t="shared" ref="D68:D100" si="8">(B69-B67)/(A69-A67)</f>
        <v>10.387336504162372</v>
      </c>
      <c r="E68">
        <f t="shared" ref="E68:E100" si="9">(1/B68)*D68</f>
        <v>1.2449304619931904E-2</v>
      </c>
      <c r="F68" s="23">
        <f t="shared" ref="F68:F100" si="10">((0.002)/((0.0000008*B68*0.000000001)+(0.0000000245*0.000000001*B68^2)))*10^-9</f>
        <v>0.11284277148796823</v>
      </c>
      <c r="H68">
        <f t="shared" ref="H68:H100" si="11">LN(E68)</f>
        <v>-4.3860905114520339</v>
      </c>
      <c r="I68">
        <f t="shared" ref="I68:I100" si="12">LN((0.002)/((0.0000008*B68)+(0.0000000245*B68^2)))</f>
        <v>-2.1817598319308193</v>
      </c>
      <c r="J68">
        <f t="shared" ref="J68:J100" si="13">LN(F68*10^9)</f>
        <v>18.541506005015592</v>
      </c>
    </row>
    <row r="69" spans="1:10" x14ac:dyDescent="0.25">
      <c r="A69">
        <v>3.3906999999999998</v>
      </c>
      <c r="B69">
        <v>834.92205000000001</v>
      </c>
      <c r="C69" s="7">
        <f t="shared" si="7"/>
        <v>57.263580000000047</v>
      </c>
      <c r="D69">
        <f t="shared" si="8"/>
        <v>9.0545566178410031</v>
      </c>
      <c r="E69">
        <f t="shared" si="9"/>
        <v>1.0844792777770096E-2</v>
      </c>
      <c r="F69" s="23">
        <f t="shared" si="10"/>
        <v>0.11269662131515427</v>
      </c>
      <c r="H69">
        <f t="shared" si="11"/>
        <v>-4.5240702425142434</v>
      </c>
      <c r="I69">
        <f t="shared" si="12"/>
        <v>-2.1830558378431704</v>
      </c>
      <c r="J69">
        <f t="shared" si="13"/>
        <v>18.54020999910324</v>
      </c>
    </row>
    <row r="70" spans="1:10" x14ac:dyDescent="0.25">
      <c r="A70">
        <v>3.4539800000000001</v>
      </c>
      <c r="B70">
        <v>835.40313000000003</v>
      </c>
      <c r="C70" s="7">
        <f t="shared" si="7"/>
        <v>57.744660000000067</v>
      </c>
      <c r="D70">
        <f t="shared" si="8"/>
        <v>8.1710924660496254</v>
      </c>
      <c r="E70">
        <f t="shared" si="9"/>
        <v>9.7810172988574088E-3</v>
      </c>
      <c r="F70" s="23">
        <f t="shared" si="10"/>
        <v>0.11256930227371073</v>
      </c>
      <c r="H70">
        <f t="shared" si="11"/>
        <v>-4.6273117820568599</v>
      </c>
      <c r="I70">
        <f t="shared" si="12"/>
        <v>-2.1841862267894636</v>
      </c>
      <c r="J70">
        <f t="shared" si="13"/>
        <v>18.539079610156946</v>
      </c>
    </row>
    <row r="71" spans="1:10" x14ac:dyDescent="0.25">
      <c r="A71">
        <v>3.50631</v>
      </c>
      <c r="B71">
        <v>835.86671000000001</v>
      </c>
      <c r="C71" s="7">
        <f t="shared" si="7"/>
        <v>58.208240000000046</v>
      </c>
      <c r="D71">
        <f t="shared" si="8"/>
        <v>9.3073826821123902</v>
      </c>
      <c r="E71">
        <f t="shared" si="9"/>
        <v>1.1135008214542231E-2</v>
      </c>
      <c r="F71" s="23">
        <f t="shared" si="10"/>
        <v>0.11244681869496997</v>
      </c>
      <c r="H71">
        <f t="shared" si="11"/>
        <v>-4.4976612405503813</v>
      </c>
      <c r="I71">
        <f t="shared" si="12"/>
        <v>-2.1852748918176466</v>
      </c>
      <c r="J71">
        <f t="shared" si="13"/>
        <v>18.537990945128765</v>
      </c>
    </row>
    <row r="72" spans="1:10" x14ac:dyDescent="0.25">
      <c r="A72">
        <v>3.5558399999999999</v>
      </c>
      <c r="B72">
        <v>836.35118</v>
      </c>
      <c r="C72" s="7">
        <f t="shared" si="7"/>
        <v>58.692710000000034</v>
      </c>
      <c r="D72">
        <f t="shared" si="8"/>
        <v>9.6130252937658582</v>
      </c>
      <c r="E72">
        <f t="shared" si="9"/>
        <v>1.1494005776097379E-2</v>
      </c>
      <c r="F72" s="23">
        <f t="shared" si="10"/>
        <v>0.11231902924428802</v>
      </c>
      <c r="H72">
        <f t="shared" si="11"/>
        <v>-4.4659296163651856</v>
      </c>
      <c r="I72">
        <f t="shared" si="12"/>
        <v>-2.186411981510076</v>
      </c>
      <c r="J72">
        <f t="shared" si="13"/>
        <v>18.536853855436334</v>
      </c>
    </row>
    <row r="73" spans="1:10" x14ac:dyDescent="0.25">
      <c r="A73">
        <v>3.6067300000000002</v>
      </c>
      <c r="B73">
        <v>836.83204999999998</v>
      </c>
      <c r="C73" s="7">
        <f t="shared" si="7"/>
        <v>59.173580000000015</v>
      </c>
      <c r="D73">
        <f t="shared" si="8"/>
        <v>10.40575736805992</v>
      </c>
      <c r="E73">
        <f t="shared" si="9"/>
        <v>1.2434702241698225E-2</v>
      </c>
      <c r="F73" s="23">
        <f t="shared" si="10"/>
        <v>0.11219240469285087</v>
      </c>
      <c r="H73">
        <f t="shared" si="11"/>
        <v>-4.3872641471925329</v>
      </c>
      <c r="I73">
        <f t="shared" si="12"/>
        <v>-2.1875399825445254</v>
      </c>
      <c r="J73">
        <f t="shared" si="13"/>
        <v>18.535725854401885</v>
      </c>
    </row>
    <row r="74" spans="1:10" x14ac:dyDescent="0.25">
      <c r="A74">
        <v>3.6579700000000002</v>
      </c>
      <c r="B74">
        <v>837.41391999999996</v>
      </c>
      <c r="C74" s="7">
        <f t="shared" si="7"/>
        <v>59.755449999999996</v>
      </c>
      <c r="D74">
        <f t="shared" si="8"/>
        <v>10.925216871073816</v>
      </c>
      <c r="E74">
        <f t="shared" si="9"/>
        <v>1.3046376003725633E-2</v>
      </c>
      <c r="F74" s="23">
        <f t="shared" si="10"/>
        <v>0.11203947057172313</v>
      </c>
      <c r="H74">
        <f t="shared" si="11"/>
        <v>-4.3392448846433957</v>
      </c>
      <c r="I74">
        <f t="shared" si="12"/>
        <v>-2.1889040539519549</v>
      </c>
      <c r="J74">
        <f t="shared" si="13"/>
        <v>18.534361782994456</v>
      </c>
    </row>
    <row r="75" spans="1:10" x14ac:dyDescent="0.25">
      <c r="A75">
        <v>3.70702</v>
      </c>
      <c r="B75">
        <v>837.92773999999997</v>
      </c>
      <c r="C75" s="7">
        <f t="shared" si="7"/>
        <v>60.269270000000006</v>
      </c>
      <c r="D75">
        <f t="shared" si="8"/>
        <v>10.164806170083898</v>
      </c>
      <c r="E75">
        <f t="shared" si="9"/>
        <v>1.2130886334045817E-2</v>
      </c>
      <c r="F75" s="23">
        <f t="shared" si="10"/>
        <v>0.11190468204599373</v>
      </c>
      <c r="H75">
        <f t="shared" si="11"/>
        <v>-4.4120004891122981</v>
      </c>
      <c r="I75">
        <f t="shared" si="12"/>
        <v>-2.1901078231991558</v>
      </c>
      <c r="J75">
        <f t="shared" si="13"/>
        <v>18.533158013747254</v>
      </c>
    </row>
    <row r="76" spans="1:10" x14ac:dyDescent="0.25">
      <c r="A76">
        <v>3.75651</v>
      </c>
      <c r="B76">
        <v>838.41556000000003</v>
      </c>
      <c r="C76" s="7">
        <f t="shared" si="7"/>
        <v>60.757090000000062</v>
      </c>
      <c r="D76">
        <f t="shared" si="8"/>
        <v>9.8681240467722837</v>
      </c>
      <c r="E76">
        <f t="shared" si="9"/>
        <v>1.1769967683772808E-2</v>
      </c>
      <c r="F76" s="23">
        <f t="shared" si="10"/>
        <v>0.11177693899090022</v>
      </c>
      <c r="H76">
        <f t="shared" si="11"/>
        <v>-4.4422041033574926</v>
      </c>
      <c r="I76">
        <f t="shared" si="12"/>
        <v>-2.1912500097443801</v>
      </c>
      <c r="J76">
        <f t="shared" si="13"/>
        <v>18.532015827202031</v>
      </c>
    </row>
    <row r="77" spans="1:10" x14ac:dyDescent="0.25">
      <c r="A77">
        <v>3.8053699999999999</v>
      </c>
      <c r="B77">
        <v>838.89827000000002</v>
      </c>
      <c r="C77" s="7">
        <f t="shared" si="7"/>
        <v>61.239800000000059</v>
      </c>
      <c r="D77">
        <f t="shared" si="8"/>
        <v>10.156828644501548</v>
      </c>
      <c r="E77">
        <f t="shared" si="9"/>
        <v>1.2107342460607944E-2</v>
      </c>
      <c r="F77" s="23">
        <f t="shared" si="10"/>
        <v>0.11165074928144339</v>
      </c>
      <c r="H77">
        <f t="shared" si="11"/>
        <v>-4.4139431954908952</v>
      </c>
      <c r="I77">
        <f t="shared" si="12"/>
        <v>-2.1923795897337741</v>
      </c>
      <c r="J77">
        <f t="shared" si="13"/>
        <v>18.530886247212639</v>
      </c>
    </row>
    <row r="78" spans="1:10" x14ac:dyDescent="0.25">
      <c r="A78">
        <v>3.85426</v>
      </c>
      <c r="B78">
        <v>839.40839000000005</v>
      </c>
      <c r="C78" s="7">
        <f t="shared" si="7"/>
        <v>61.749920000000088</v>
      </c>
      <c r="D78">
        <f t="shared" si="8"/>
        <v>10.727291325694958</v>
      </c>
      <c r="E78">
        <f t="shared" si="9"/>
        <v>1.2779585543212115E-2</v>
      </c>
      <c r="F78" s="23">
        <f t="shared" si="10"/>
        <v>0.11151762619331927</v>
      </c>
      <c r="H78">
        <f t="shared" si="11"/>
        <v>-4.3599062606672137</v>
      </c>
      <c r="I78">
        <f t="shared" si="12"/>
        <v>-2.1935726181243833</v>
      </c>
      <c r="J78">
        <f t="shared" si="13"/>
        <v>18.529693218822029</v>
      </c>
    </row>
    <row r="79" spans="1:10" x14ac:dyDescent="0.25">
      <c r="A79">
        <v>3.90313</v>
      </c>
      <c r="B79">
        <v>839.94696999999996</v>
      </c>
      <c r="C79" s="7">
        <f t="shared" si="7"/>
        <v>62.288499999999999</v>
      </c>
      <c r="D79">
        <f t="shared" si="8"/>
        <v>10.285094066569577</v>
      </c>
      <c r="E79">
        <f t="shared" si="9"/>
        <v>1.2244932637318256E-2</v>
      </c>
      <c r="F79" s="23">
        <f t="shared" si="10"/>
        <v>0.11137733431078735</v>
      </c>
      <c r="H79">
        <f t="shared" si="11"/>
        <v>-4.4026430898329698</v>
      </c>
      <c r="I79">
        <f t="shared" si="12"/>
        <v>-2.1948314343913857</v>
      </c>
      <c r="J79">
        <f t="shared" si="13"/>
        <v>18.528434402555025</v>
      </c>
    </row>
    <row r="80" spans="1:10" x14ac:dyDescent="0.25">
      <c r="A80">
        <v>3.9510000000000001</v>
      </c>
      <c r="B80">
        <v>840.40337</v>
      </c>
      <c r="C80" s="7">
        <f t="shared" si="7"/>
        <v>62.74490000000003</v>
      </c>
      <c r="D80">
        <f t="shared" si="8"/>
        <v>9.7797052983596693</v>
      </c>
      <c r="E80">
        <f t="shared" si="9"/>
        <v>1.1636918231729212E-2</v>
      </c>
      <c r="F80" s="23">
        <f t="shared" si="10"/>
        <v>0.11125865621229528</v>
      </c>
      <c r="H80">
        <f t="shared" si="11"/>
        <v>-4.4535726284573887</v>
      </c>
      <c r="I80">
        <f t="shared" si="12"/>
        <v>-2.1958975523128781</v>
      </c>
      <c r="J80">
        <f t="shared" si="13"/>
        <v>18.527368284633532</v>
      </c>
    </row>
    <row r="81" spans="1:10" x14ac:dyDescent="0.25">
      <c r="A81">
        <v>3.9988199999999998</v>
      </c>
      <c r="B81">
        <v>840.88279</v>
      </c>
      <c r="C81" s="7">
        <f t="shared" si="7"/>
        <v>63.224320000000034</v>
      </c>
      <c r="D81">
        <f t="shared" si="8"/>
        <v>9.6311115754279797</v>
      </c>
      <c r="E81">
        <f t="shared" si="9"/>
        <v>1.1453571995959127E-2</v>
      </c>
      <c r="F81" s="23">
        <f t="shared" si="10"/>
        <v>0.11113419638984669</v>
      </c>
      <c r="H81">
        <f t="shared" si="11"/>
        <v>-4.4694536329201737</v>
      </c>
      <c r="I81">
        <f t="shared" si="12"/>
        <v>-2.1970168314082792</v>
      </c>
      <c r="J81">
        <f t="shared" si="13"/>
        <v>18.526249005538133</v>
      </c>
    </row>
    <row r="82" spans="1:10" x14ac:dyDescent="0.25">
      <c r="A82">
        <v>4.0467199999999997</v>
      </c>
      <c r="B82">
        <v>841.32525999999996</v>
      </c>
      <c r="C82" s="7">
        <f t="shared" si="7"/>
        <v>63.666789999999992</v>
      </c>
      <c r="D82">
        <f t="shared" si="8"/>
        <v>9.0088386433714174</v>
      </c>
      <c r="E82">
        <f t="shared" si="9"/>
        <v>1.0707914134625433E-2</v>
      </c>
      <c r="F82" s="23">
        <f t="shared" si="10"/>
        <v>0.11101951421854545</v>
      </c>
      <c r="H82">
        <f t="shared" si="11"/>
        <v>-4.5367721721621743</v>
      </c>
      <c r="I82">
        <f t="shared" si="12"/>
        <v>-2.198049289350795</v>
      </c>
      <c r="J82">
        <f t="shared" si="13"/>
        <v>18.525216547595615</v>
      </c>
    </row>
    <row r="83" spans="1:10" x14ac:dyDescent="0.25">
      <c r="A83">
        <v>4.09612</v>
      </c>
      <c r="B83">
        <v>841.75935000000004</v>
      </c>
      <c r="C83" s="7">
        <f t="shared" si="7"/>
        <v>64.100880000000075</v>
      </c>
      <c r="D83">
        <f t="shared" si="8"/>
        <v>8.6913466461862825</v>
      </c>
      <c r="E83">
        <f t="shared" si="9"/>
        <v>1.0325215450456574E-2</v>
      </c>
      <c r="F83" s="23">
        <f t="shared" si="10"/>
        <v>0.11090717646667399</v>
      </c>
      <c r="H83">
        <f t="shared" si="11"/>
        <v>-4.5731662734804432</v>
      </c>
      <c r="I83">
        <f t="shared" si="12"/>
        <v>-2.1990616755682386</v>
      </c>
      <c r="J83">
        <f t="shared" si="13"/>
        <v>18.524204161378172</v>
      </c>
    </row>
    <row r="84" spans="1:10" x14ac:dyDescent="0.25">
      <c r="A84">
        <v>4.1443700000000003</v>
      </c>
      <c r="B84">
        <v>842.17397000000005</v>
      </c>
      <c r="C84" s="7">
        <f t="shared" si="7"/>
        <v>64.515500000000088</v>
      </c>
      <c r="D84">
        <f t="shared" si="8"/>
        <v>8.3407452533247195</v>
      </c>
      <c r="E84">
        <f t="shared" si="9"/>
        <v>9.9038269412728575E-3</v>
      </c>
      <c r="F84" s="23">
        <f t="shared" si="10"/>
        <v>0.11080003648912785</v>
      </c>
      <c r="H84">
        <f t="shared" si="11"/>
        <v>-4.6148340368120229</v>
      </c>
      <c r="I84">
        <f t="shared" si="12"/>
        <v>-2.2000281753447495</v>
      </c>
      <c r="J84">
        <f t="shared" si="13"/>
        <v>18.523237661601662</v>
      </c>
    </row>
    <row r="85" spans="1:10" x14ac:dyDescent="0.25">
      <c r="A85">
        <v>4.1946099999999999</v>
      </c>
      <c r="B85">
        <v>842.58082999999999</v>
      </c>
      <c r="C85" s="7">
        <f t="shared" si="7"/>
        <v>64.922360000000026</v>
      </c>
      <c r="D85">
        <f t="shared" si="8"/>
        <v>8.2074956080415209</v>
      </c>
      <c r="E85">
        <f t="shared" si="9"/>
        <v>9.7409000012990098E-3</v>
      </c>
      <c r="F85" s="23">
        <f t="shared" si="10"/>
        <v>0.11069505260309614</v>
      </c>
      <c r="H85">
        <f t="shared" si="11"/>
        <v>-4.6314217629991159</v>
      </c>
      <c r="I85">
        <f t="shared" si="12"/>
        <v>-2.2009761321985439</v>
      </c>
      <c r="J85">
        <f t="shared" si="13"/>
        <v>18.522289704747866</v>
      </c>
    </row>
    <row r="86" spans="1:10" x14ac:dyDescent="0.25">
      <c r="A86">
        <v>4.2468300000000001</v>
      </c>
      <c r="B86">
        <v>843.01490999999999</v>
      </c>
      <c r="C86" s="7">
        <f t="shared" si="7"/>
        <v>65.356440000000021</v>
      </c>
      <c r="D86">
        <f t="shared" si="8"/>
        <v>9.0535645098802977</v>
      </c>
      <c r="E86">
        <f t="shared" si="9"/>
        <v>1.0739506979633726E-2</v>
      </c>
      <c r="F86" s="23">
        <f t="shared" si="10"/>
        <v>0.1105832094721972</v>
      </c>
      <c r="H86">
        <f t="shared" si="11"/>
        <v>-4.5338260960171244</v>
      </c>
      <c r="I86">
        <f t="shared" si="12"/>
        <v>-2.2019870145091174</v>
      </c>
      <c r="J86">
        <f t="shared" si="13"/>
        <v>18.521278822437292</v>
      </c>
    </row>
    <row r="87" spans="1:10" x14ac:dyDescent="0.25">
      <c r="A87">
        <v>4.2978500000000004</v>
      </c>
      <c r="B87">
        <v>843.51552000000004</v>
      </c>
      <c r="C87" s="7">
        <f t="shared" si="7"/>
        <v>65.857050000000072</v>
      </c>
      <c r="D87">
        <f t="shared" si="8"/>
        <v>9.9243355717394621</v>
      </c>
      <c r="E87">
        <f t="shared" si="9"/>
        <v>1.1765445135780622E-2</v>
      </c>
      <c r="F87" s="23">
        <f t="shared" si="10"/>
        <v>0.11045443487803676</v>
      </c>
      <c r="H87">
        <f t="shared" si="11"/>
        <v>-4.4425884219230962</v>
      </c>
      <c r="I87">
        <f t="shared" si="12"/>
        <v>-2.2031521971105539</v>
      </c>
      <c r="J87">
        <f t="shared" si="13"/>
        <v>18.520113639835856</v>
      </c>
    </row>
    <row r="88" spans="1:10" x14ac:dyDescent="0.25">
      <c r="A88">
        <v>4.3525600000000004</v>
      </c>
      <c r="B88">
        <v>844.06421</v>
      </c>
      <c r="C88" s="7">
        <f t="shared" si="7"/>
        <v>66.405740000000037</v>
      </c>
      <c r="D88">
        <f t="shared" si="8"/>
        <v>9.9145695979194617</v>
      </c>
      <c r="E88">
        <f t="shared" si="9"/>
        <v>1.1746226744905417E-2</v>
      </c>
      <c r="F88" s="23">
        <f t="shared" si="10"/>
        <v>0.11031355064981196</v>
      </c>
      <c r="H88">
        <f t="shared" si="11"/>
        <v>-4.4442232180577923</v>
      </c>
      <c r="I88">
        <f t="shared" si="12"/>
        <v>-2.2044285075956327</v>
      </c>
      <c r="J88">
        <f t="shared" si="13"/>
        <v>18.518837329350777</v>
      </c>
    </row>
    <row r="89" spans="1:10" x14ac:dyDescent="0.25">
      <c r="A89">
        <v>4.4055400000000002</v>
      </c>
      <c r="B89">
        <v>844.58321999999998</v>
      </c>
      <c r="C89" s="7">
        <f t="shared" si="7"/>
        <v>66.924750000000017</v>
      </c>
      <c r="D89">
        <f t="shared" si="8"/>
        <v>9.5038365535726133</v>
      </c>
      <c r="E89">
        <f t="shared" si="9"/>
        <v>1.1252694025311814E-2</v>
      </c>
      <c r="F89" s="23">
        <f t="shared" si="10"/>
        <v>0.11018053515084961</v>
      </c>
      <c r="H89">
        <f t="shared" si="11"/>
        <v>-4.4871477100832067</v>
      </c>
      <c r="I89">
        <f t="shared" si="12"/>
        <v>-2.2056350298895544</v>
      </c>
      <c r="J89">
        <f t="shared" si="13"/>
        <v>18.517630807056857</v>
      </c>
    </row>
    <row r="90" spans="1:10" x14ac:dyDescent="0.25">
      <c r="A90">
        <v>4.4607299999999999</v>
      </c>
      <c r="B90">
        <v>845.09223999999995</v>
      </c>
      <c r="C90" s="7">
        <f t="shared" si="7"/>
        <v>67.433769999999981</v>
      </c>
      <c r="D90">
        <f t="shared" si="8"/>
        <v>10.078737919272498</v>
      </c>
      <c r="E90">
        <f t="shared" si="9"/>
        <v>1.1926198635160227E-2</v>
      </c>
      <c r="F90" s="23">
        <f t="shared" si="10"/>
        <v>0.11005031353188351</v>
      </c>
      <c r="H90">
        <f t="shared" si="11"/>
        <v>-4.429017732780129</v>
      </c>
      <c r="I90">
        <f t="shared" si="12"/>
        <v>-2.2068176220188724</v>
      </c>
      <c r="J90">
        <f t="shared" si="13"/>
        <v>18.516448214927539</v>
      </c>
    </row>
    <row r="91" spans="1:10" x14ac:dyDescent="0.25">
      <c r="A91">
        <v>4.5110799999999998</v>
      </c>
      <c r="B91">
        <v>845.64693</v>
      </c>
      <c r="C91" s="7">
        <f t="shared" si="7"/>
        <v>67.988460000000032</v>
      </c>
      <c r="D91">
        <f t="shared" si="8"/>
        <v>10.813180288937835</v>
      </c>
      <c r="E91">
        <f t="shared" si="9"/>
        <v>1.2786873463772682E-2</v>
      </c>
      <c r="F91" s="23">
        <f t="shared" si="10"/>
        <v>0.10990867096239296</v>
      </c>
      <c r="H91">
        <f t="shared" si="11"/>
        <v>-4.3593361448951411</v>
      </c>
      <c r="I91">
        <f t="shared" si="12"/>
        <v>-2.2081055220279997</v>
      </c>
      <c r="J91">
        <f t="shared" si="13"/>
        <v>18.515160314918411</v>
      </c>
    </row>
    <row r="92" spans="1:10" x14ac:dyDescent="0.25">
      <c r="A92">
        <v>4.5617900000000002</v>
      </c>
      <c r="B92">
        <v>846.18502000000001</v>
      </c>
      <c r="C92" s="7">
        <f t="shared" si="7"/>
        <v>68.526550000000043</v>
      </c>
      <c r="D92">
        <f t="shared" si="8"/>
        <v>8.9746683953328699</v>
      </c>
      <c r="E92">
        <f t="shared" si="9"/>
        <v>1.0606035539760406E-2</v>
      </c>
      <c r="F92" s="23">
        <f t="shared" si="10"/>
        <v>0.10977152844997211</v>
      </c>
      <c r="H92">
        <f t="shared" si="11"/>
        <v>-4.5463320493619692</v>
      </c>
      <c r="I92">
        <f t="shared" si="12"/>
        <v>-2.2093540872660489</v>
      </c>
      <c r="J92">
        <f t="shared" si="13"/>
        <v>18.513911749680361</v>
      </c>
    </row>
    <row r="93" spans="1:10" x14ac:dyDescent="0.25">
      <c r="A93">
        <v>4.6113499999999998</v>
      </c>
      <c r="B93">
        <v>846.54682000000003</v>
      </c>
      <c r="C93" s="7">
        <f t="shared" si="7"/>
        <v>68.888350000000059</v>
      </c>
      <c r="D93">
        <f t="shared" si="8"/>
        <v>8.8270553217690857</v>
      </c>
      <c r="E93">
        <f t="shared" si="9"/>
        <v>1.0427131864684207E-2</v>
      </c>
      <c r="F93" s="23">
        <f t="shared" si="10"/>
        <v>0.10967946109556931</v>
      </c>
      <c r="H93">
        <f t="shared" si="11"/>
        <v>-4.563344036790256</v>
      </c>
      <c r="I93">
        <f t="shared" si="12"/>
        <v>-2.2101931571649365</v>
      </c>
      <c r="J93">
        <f t="shared" si="13"/>
        <v>18.513072679781473</v>
      </c>
    </row>
    <row r="94" spans="1:10" x14ac:dyDescent="0.25">
      <c r="A94">
        <v>4.6592200000000004</v>
      </c>
      <c r="B94">
        <v>847.04503999999997</v>
      </c>
      <c r="C94" s="7">
        <f t="shared" si="7"/>
        <v>69.386570000000006</v>
      </c>
      <c r="D94">
        <f t="shared" si="8"/>
        <v>8.56548986839368</v>
      </c>
      <c r="E94">
        <f t="shared" si="9"/>
        <v>1.0112201198172036E-2</v>
      </c>
      <c r="F94" s="23">
        <f t="shared" si="10"/>
        <v>0.10955286837861872</v>
      </c>
      <c r="H94">
        <f t="shared" si="11"/>
        <v>-4.5940125448044506</v>
      </c>
      <c r="I94">
        <f t="shared" si="12"/>
        <v>-2.2113480300007473</v>
      </c>
      <c r="J94">
        <f t="shared" si="13"/>
        <v>18.511917806945664</v>
      </c>
    </row>
    <row r="95" spans="1:10" x14ac:dyDescent="0.25">
      <c r="A95">
        <v>4.70709</v>
      </c>
      <c r="B95">
        <v>847.36688000000004</v>
      </c>
      <c r="C95" s="7">
        <f t="shared" si="7"/>
        <v>69.708410000000072</v>
      </c>
      <c r="D95">
        <f t="shared" si="8"/>
        <v>5.9594735742636802</v>
      </c>
      <c r="E95">
        <f t="shared" si="9"/>
        <v>7.0329319152333172E-3</v>
      </c>
      <c r="F95" s="23">
        <f t="shared" si="10"/>
        <v>0.10947120855223166</v>
      </c>
      <c r="H95">
        <f t="shared" si="11"/>
        <v>-4.9571516024604989</v>
      </c>
      <c r="I95">
        <f t="shared" si="12"/>
        <v>-2.2120936998952638</v>
      </c>
      <c r="J95">
        <f t="shared" si="13"/>
        <v>18.511172137051148</v>
      </c>
    </row>
    <row r="96" spans="1:10" x14ac:dyDescent="0.25">
      <c r="A96">
        <v>4.7549599999999996</v>
      </c>
      <c r="B96">
        <v>847.61559999999997</v>
      </c>
      <c r="C96" s="7">
        <f t="shared" si="7"/>
        <v>69.957130000000006</v>
      </c>
      <c r="D96">
        <f t="shared" si="8"/>
        <v>8.393651456614668</v>
      </c>
      <c r="E96">
        <f t="shared" si="9"/>
        <v>9.902662783241211E-3</v>
      </c>
      <c r="F96" s="23">
        <f t="shared" si="10"/>
        <v>0.10940816385406958</v>
      </c>
      <c r="H96">
        <f t="shared" si="11"/>
        <v>-4.6149515900028391</v>
      </c>
      <c r="I96">
        <f t="shared" si="12"/>
        <v>-2.2126697678838774</v>
      </c>
      <c r="J96">
        <f t="shared" si="13"/>
        <v>18.510596069062533</v>
      </c>
    </row>
    <row r="97" spans="1:10" x14ac:dyDescent="0.25">
      <c r="A97">
        <v>4.8028599999999999</v>
      </c>
      <c r="B97">
        <v>848.17074000000002</v>
      </c>
      <c r="C97" s="7">
        <f t="shared" si="7"/>
        <v>70.512270000000058</v>
      </c>
      <c r="D97">
        <f t="shared" si="8"/>
        <v>13.385328748567007</v>
      </c>
      <c r="E97">
        <f t="shared" si="9"/>
        <v>1.5781408291173787E-2</v>
      </c>
      <c r="F97" s="23">
        <f t="shared" si="10"/>
        <v>0.10926764516780509</v>
      </c>
      <c r="H97">
        <f t="shared" si="11"/>
        <v>-4.1489227222250031</v>
      </c>
      <c r="I97">
        <f t="shared" si="12"/>
        <v>-2.2139549462146135</v>
      </c>
      <c r="J97">
        <f t="shared" si="13"/>
        <v>18.509310890731797</v>
      </c>
    </row>
    <row r="98" spans="1:10" x14ac:dyDescent="0.25">
      <c r="A98">
        <v>4.85093</v>
      </c>
      <c r="B98">
        <v>848.90018999999995</v>
      </c>
      <c r="C98" s="7">
        <f t="shared" si="7"/>
        <v>71.241719999999987</v>
      </c>
      <c r="D98">
        <f t="shared" si="8"/>
        <v>18.266585142158497</v>
      </c>
      <c r="E98">
        <f t="shared" si="9"/>
        <v>2.1517942105960062E-2</v>
      </c>
      <c r="F98" s="23">
        <f t="shared" si="10"/>
        <v>0.10908341585202769</v>
      </c>
      <c r="H98">
        <f t="shared" si="11"/>
        <v>-3.8388681753075766</v>
      </c>
      <c r="I98">
        <f t="shared" si="12"/>
        <v>-2.215642406386626</v>
      </c>
      <c r="J98">
        <f t="shared" si="13"/>
        <v>18.507623430559786</v>
      </c>
    </row>
    <row r="99" spans="1:10" x14ac:dyDescent="0.25">
      <c r="A99">
        <v>4.9009900000000002</v>
      </c>
      <c r="B99">
        <v>849.96324000000004</v>
      </c>
      <c r="C99" s="7">
        <f t="shared" si="7"/>
        <v>72.304770000000076</v>
      </c>
      <c r="D99">
        <f t="shared" si="8"/>
        <v>17.750544878145391</v>
      </c>
      <c r="E99">
        <f t="shared" si="9"/>
        <v>2.0883897141416832E-2</v>
      </c>
      <c r="F99" s="23">
        <f t="shared" si="10"/>
        <v>0.10881576602599624</v>
      </c>
      <c r="H99">
        <f t="shared" si="11"/>
        <v>-3.8687768886797835</v>
      </c>
      <c r="I99">
        <f t="shared" si="12"/>
        <v>-2.2180990467313206</v>
      </c>
      <c r="J99">
        <f t="shared" si="13"/>
        <v>18.505166790215089</v>
      </c>
    </row>
    <row r="100" spans="1:10" x14ac:dyDescent="0.25">
      <c r="A100">
        <v>4.9518700000000004</v>
      </c>
      <c r="B100">
        <v>850.69192999999996</v>
      </c>
      <c r="C100" s="7">
        <f t="shared" si="7"/>
        <v>73.033459999999991</v>
      </c>
      <c r="D100">
        <f t="shared" si="8"/>
        <v>173.42684641266356</v>
      </c>
      <c r="E100">
        <f t="shared" si="9"/>
        <v>0.20386563019666071</v>
      </c>
      <c r="F100" s="23">
        <f t="shared" si="10"/>
        <v>0.10863286852609248</v>
      </c>
      <c r="H100">
        <f t="shared" si="11"/>
        <v>-1.5902941776665005</v>
      </c>
      <c r="I100">
        <f t="shared" si="12"/>
        <v>-2.2197812604956102</v>
      </c>
      <c r="J100">
        <f t="shared" si="13"/>
        <v>18.503484576450802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5BB1-37DB-47D3-8874-232CE0A77DFF}">
  <dimension ref="A1:J98"/>
  <sheetViews>
    <sheetView workbookViewId="0">
      <pane ySplit="1" topLeftCell="A2" activePane="bottomLeft" state="frozen"/>
      <selection pane="bottomLeft" activeCell="C28" sqref="C28"/>
    </sheetView>
  </sheetViews>
  <sheetFormatPr defaultRowHeight="15" x14ac:dyDescent="0.25"/>
  <cols>
    <col min="1" max="1" width="11" customWidth="1"/>
    <col min="2" max="2" width="12.425781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4.14062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2196.77963</v>
      </c>
      <c r="C2" s="7">
        <f>B2-$B$2</f>
        <v>0</v>
      </c>
    </row>
    <row r="3" spans="1:10" x14ac:dyDescent="0.25">
      <c r="A3">
        <v>5.4550000000000001E-2</v>
      </c>
      <c r="B3">
        <v>2201.7060099999999</v>
      </c>
      <c r="C3" s="7">
        <f t="shared" ref="C3:C66" si="0">B3-$B$2</f>
        <v>4.926379999999881</v>
      </c>
      <c r="D3">
        <f>(B4-B2)/(A4-A2)</f>
        <v>89.722647954945998</v>
      </c>
      <c r="E3">
        <f>(1/B3)*D3</f>
        <v>4.0751420738023972E-2</v>
      </c>
      <c r="F3" s="23">
        <f>((0.0125)/((0.0000008*B3*0.000000001)+(0.0000000245*0.000000001*B3^2)))*10^-9</f>
        <v>0.10371262662213174</v>
      </c>
      <c r="H3">
        <f>LN(E3)</f>
        <v>-3.2002645751662415</v>
      </c>
      <c r="I3">
        <f>LN((0.0125)/((0.0000008*B3)+(0.0000000245*B3^2)))</f>
        <v>-2.2661314100969094</v>
      </c>
      <c r="J3">
        <f>LN(F3*10^9)</f>
        <v>18.457134426849503</v>
      </c>
    </row>
    <row r="4" spans="1:10" x14ac:dyDescent="0.25">
      <c r="A4">
        <v>0.10831</v>
      </c>
      <c r="B4">
        <v>2206.4974900000002</v>
      </c>
      <c r="C4" s="7">
        <f t="shared" si="0"/>
        <v>9.7178600000002007</v>
      </c>
      <c r="D4">
        <f t="shared" ref="D4:D67" si="1">(B5-B3)/(A5-A3)</f>
        <v>86.274071953431772</v>
      </c>
      <c r="E4">
        <f t="shared" ref="E4:E67" si="2">(1/B4)*D4</f>
        <v>3.9100009106936152E-2</v>
      </c>
      <c r="F4" s="23">
        <f t="shared" ref="F4:F67" si="3">((0.0125)/((0.0000008*B4*0.000000001)+(0.0000000245*0.000000001*B4^2)))*10^-9</f>
        <v>0.10326596223593618</v>
      </c>
      <c r="H4">
        <f t="shared" ref="H4:H67" si="4">LN(E4)</f>
        <v>-3.2416325790768759</v>
      </c>
      <c r="I4">
        <f t="shared" ref="I4:I67" si="5">LN((0.0125)/((0.0000008*B4)+(0.0000000245*B4^2)))</f>
        <v>-2.2704474611632803</v>
      </c>
      <c r="J4">
        <f t="shared" ref="J4:J67" si="6">LN(F4*10^9)</f>
        <v>18.452818375783131</v>
      </c>
    </row>
    <row r="5" spans="1:10" x14ac:dyDescent="0.25">
      <c r="A5">
        <v>0.15934000000000001</v>
      </c>
      <c r="B5">
        <v>2210.74667</v>
      </c>
      <c r="C5" s="7">
        <f t="shared" si="0"/>
        <v>13.967039999999997</v>
      </c>
      <c r="D5">
        <f t="shared" si="1"/>
        <v>78.951323160129192</v>
      </c>
      <c r="E5">
        <f t="shared" si="2"/>
        <v>3.5712514794890175E-2</v>
      </c>
      <c r="F5" s="23">
        <f t="shared" si="3"/>
        <v>0.10287226110524679</v>
      </c>
      <c r="H5">
        <f t="shared" si="4"/>
        <v>-3.3322540971476928</v>
      </c>
      <c r="I5">
        <f t="shared" si="5"/>
        <v>-2.27426724386061</v>
      </c>
      <c r="J5">
        <f t="shared" si="6"/>
        <v>18.4489985930858</v>
      </c>
    </row>
    <row r="6" spans="1:10" x14ac:dyDescent="0.25">
      <c r="A6">
        <v>0.21185000000000001</v>
      </c>
      <c r="B6">
        <v>2214.67211</v>
      </c>
      <c r="C6" s="7">
        <f t="shared" si="0"/>
        <v>17.892479999999978</v>
      </c>
      <c r="D6">
        <f t="shared" si="1"/>
        <v>72.95493009566033</v>
      </c>
      <c r="E6">
        <f t="shared" si="2"/>
        <v>3.294163942655165E-2</v>
      </c>
      <c r="F6" s="23">
        <f t="shared" si="3"/>
        <v>0.10251055291777855</v>
      </c>
      <c r="H6">
        <f t="shared" si="4"/>
        <v>-3.4130177853875971</v>
      </c>
      <c r="I6">
        <f t="shared" si="5"/>
        <v>-2.2777895304078064</v>
      </c>
      <c r="J6">
        <f t="shared" si="6"/>
        <v>18.445476306538605</v>
      </c>
    </row>
    <row r="7" spans="1:10" x14ac:dyDescent="0.25">
      <c r="A7">
        <v>0.26806000000000002</v>
      </c>
      <c r="B7">
        <v>2218.6783300000002</v>
      </c>
      <c r="C7" s="7">
        <f t="shared" si="0"/>
        <v>21.89870000000019</v>
      </c>
      <c r="D7">
        <f t="shared" si="1"/>
        <v>74.164695866049044</v>
      </c>
      <c r="E7">
        <f t="shared" si="2"/>
        <v>3.3427421570412619E-2</v>
      </c>
      <c r="F7" s="23">
        <f t="shared" si="3"/>
        <v>0.10214336476412646</v>
      </c>
      <c r="H7">
        <f t="shared" si="4"/>
        <v>-3.3983787107376444</v>
      </c>
      <c r="I7">
        <f t="shared" si="5"/>
        <v>-2.281377915637071</v>
      </c>
      <c r="J7">
        <f t="shared" si="6"/>
        <v>18.441887921309341</v>
      </c>
    </row>
    <row r="8" spans="1:10" x14ac:dyDescent="0.25">
      <c r="A8">
        <v>0.31756000000000001</v>
      </c>
      <c r="B8">
        <v>2222.51206</v>
      </c>
      <c r="C8" s="7">
        <f t="shared" si="0"/>
        <v>25.732430000000022</v>
      </c>
      <c r="D8">
        <f t="shared" si="1"/>
        <v>76.979468599031662</v>
      </c>
      <c r="E8">
        <f t="shared" si="2"/>
        <v>3.4636243368250455E-2</v>
      </c>
      <c r="F8" s="23">
        <f t="shared" si="3"/>
        <v>0.10179383030750423</v>
      </c>
      <c r="H8">
        <f t="shared" si="4"/>
        <v>-3.3628546489675646</v>
      </c>
      <c r="I8">
        <f t="shared" si="5"/>
        <v>-2.2848057827189914</v>
      </c>
      <c r="J8">
        <f t="shared" si="6"/>
        <v>18.43846005422742</v>
      </c>
    </row>
    <row r="9" spans="1:10" x14ac:dyDescent="0.25">
      <c r="A9">
        <v>0.36742000000000002</v>
      </c>
      <c r="B9">
        <v>2226.32701</v>
      </c>
      <c r="C9" s="7">
        <f t="shared" si="0"/>
        <v>29.547379999999976</v>
      </c>
      <c r="D9">
        <f t="shared" si="1"/>
        <v>77.98065039003211</v>
      </c>
      <c r="E9">
        <f t="shared" si="2"/>
        <v>3.5026593146364471E-2</v>
      </c>
      <c r="F9" s="23">
        <f t="shared" si="3"/>
        <v>0.10144778609510144</v>
      </c>
      <c r="H9">
        <f t="shared" si="4"/>
        <v>-3.3516477018159496</v>
      </c>
      <c r="I9">
        <f t="shared" si="5"/>
        <v>-2.2882110355694114</v>
      </c>
      <c r="J9">
        <f t="shared" si="6"/>
        <v>18.435054801376999</v>
      </c>
    </row>
    <row r="10" spans="1:10" x14ac:dyDescent="0.25">
      <c r="A10">
        <v>0.41626999999999997</v>
      </c>
      <c r="B10">
        <v>2230.2095300000001</v>
      </c>
      <c r="C10" s="7">
        <f t="shared" si="0"/>
        <v>33.429900000000089</v>
      </c>
      <c r="D10">
        <f t="shared" si="1"/>
        <v>76.875780210784527</v>
      </c>
      <c r="E10">
        <f t="shared" si="2"/>
        <v>3.4470205232592886E-2</v>
      </c>
      <c r="F10" s="23">
        <f t="shared" si="3"/>
        <v>0.10109742137100498</v>
      </c>
      <c r="H10">
        <f t="shared" si="4"/>
        <v>-3.3676599445229334</v>
      </c>
      <c r="I10">
        <f t="shared" si="5"/>
        <v>-2.2916706590079414</v>
      </c>
      <c r="J10">
        <f t="shared" si="6"/>
        <v>18.431595177938469</v>
      </c>
    </row>
    <row r="11" spans="1:10" x14ac:dyDescent="0.25">
      <c r="A11">
        <v>0.46515000000000001</v>
      </c>
      <c r="B11">
        <v>2233.8400799999999</v>
      </c>
      <c r="C11" s="7">
        <f t="shared" si="0"/>
        <v>37.060449999999946</v>
      </c>
      <c r="D11">
        <f t="shared" si="1"/>
        <v>73.644723516303756</v>
      </c>
      <c r="E11">
        <f t="shared" si="2"/>
        <v>3.2967768899689436E-2</v>
      </c>
      <c r="F11" s="23">
        <f t="shared" si="3"/>
        <v>0.10077143444324592</v>
      </c>
      <c r="H11">
        <f t="shared" si="4"/>
        <v>-3.4122248948073217</v>
      </c>
      <c r="I11">
        <f t="shared" si="5"/>
        <v>-2.2949003519668283</v>
      </c>
      <c r="J11">
        <f t="shared" si="6"/>
        <v>18.428365484979583</v>
      </c>
    </row>
    <row r="12" spans="1:10" x14ac:dyDescent="0.25">
      <c r="A12">
        <v>0.51500999999999997</v>
      </c>
      <c r="B12">
        <v>2237.4812099999999</v>
      </c>
      <c r="C12" s="7">
        <f t="shared" si="0"/>
        <v>40.701579999999922</v>
      </c>
      <c r="D12">
        <f t="shared" si="1"/>
        <v>75.570022325961702</v>
      </c>
      <c r="E12">
        <f t="shared" si="2"/>
        <v>3.3774595285187538E-2</v>
      </c>
      <c r="F12" s="23">
        <f t="shared" si="3"/>
        <v>0.10044607861395213</v>
      </c>
      <c r="H12">
        <f t="shared" si="4"/>
        <v>-3.3880463778816114</v>
      </c>
      <c r="I12">
        <f t="shared" si="5"/>
        <v>-2.2981342266718334</v>
      </c>
      <c r="J12">
        <f t="shared" si="6"/>
        <v>18.425131610274576</v>
      </c>
    </row>
    <row r="13" spans="1:10" x14ac:dyDescent="0.25">
      <c r="A13">
        <v>0.56369000000000002</v>
      </c>
      <c r="B13">
        <v>2241.2867500000002</v>
      </c>
      <c r="C13" s="7">
        <f t="shared" si="0"/>
        <v>44.507120000000214</v>
      </c>
      <c r="D13">
        <f t="shared" si="1"/>
        <v>76.13625304136265</v>
      </c>
      <c r="E13">
        <f t="shared" si="2"/>
        <v>3.3969884951741518E-2</v>
      </c>
      <c r="F13" s="23">
        <f t="shared" si="3"/>
        <v>0.10010771297980406</v>
      </c>
      <c r="H13">
        <f t="shared" si="4"/>
        <v>-3.3822808835760059</v>
      </c>
      <c r="I13">
        <f t="shared" si="5"/>
        <v>-2.3015085428840769</v>
      </c>
      <c r="J13">
        <f t="shared" si="6"/>
        <v>18.421757294062335</v>
      </c>
    </row>
    <row r="14" spans="1:10" x14ac:dyDescent="0.25">
      <c r="A14">
        <v>0.61365000000000003</v>
      </c>
      <c r="B14">
        <v>2244.9912899999999</v>
      </c>
      <c r="C14" s="7">
        <f t="shared" si="0"/>
        <v>48.211659999999938</v>
      </c>
      <c r="D14">
        <f t="shared" si="1"/>
        <v>73.715587967182671</v>
      </c>
      <c r="E14">
        <f t="shared" si="2"/>
        <v>3.2835578603595685E-2</v>
      </c>
      <c r="F14" s="23">
        <f t="shared" si="3"/>
        <v>9.977996729927098E-2</v>
      </c>
      <c r="H14">
        <f t="shared" si="4"/>
        <v>-3.4162426379444151</v>
      </c>
      <c r="I14">
        <f t="shared" si="5"/>
        <v>-2.304787844277592</v>
      </c>
      <c r="J14">
        <f t="shared" si="6"/>
        <v>18.418477992668819</v>
      </c>
    </row>
    <row r="15" spans="1:10" x14ac:dyDescent="0.25">
      <c r="A15">
        <v>0.66242000000000001</v>
      </c>
      <c r="B15">
        <v>2248.5646900000002</v>
      </c>
      <c r="C15" s="7">
        <f t="shared" si="0"/>
        <v>51.785060000000158</v>
      </c>
      <c r="D15">
        <f t="shared" si="1"/>
        <v>70.287389162564267</v>
      </c>
      <c r="E15">
        <f t="shared" si="2"/>
        <v>3.1258780089873359E-2</v>
      </c>
      <c r="F15" s="23">
        <f t="shared" si="3"/>
        <v>9.9465346471562771E-2</v>
      </c>
      <c r="H15">
        <f t="shared" si="4"/>
        <v>-3.4654549793864562</v>
      </c>
      <c r="I15">
        <f t="shared" si="5"/>
        <v>-2.3079459721477047</v>
      </c>
      <c r="J15">
        <f t="shared" si="6"/>
        <v>18.415319864798708</v>
      </c>
    </row>
    <row r="16" spans="1:10" x14ac:dyDescent="0.25">
      <c r="A16">
        <v>0.71514999999999995</v>
      </c>
      <c r="B16">
        <v>2252.1254600000002</v>
      </c>
      <c r="C16" s="7">
        <f t="shared" si="0"/>
        <v>55.345830000000205</v>
      </c>
      <c r="D16">
        <f t="shared" si="1"/>
        <v>66.264403583212086</v>
      </c>
      <c r="E16">
        <f t="shared" si="2"/>
        <v>2.9423051583996607E-2</v>
      </c>
      <c r="F16" s="23">
        <f t="shared" si="3"/>
        <v>9.9153315549565565E-2</v>
      </c>
      <c r="H16">
        <f t="shared" si="4"/>
        <v>-3.5259768443749548</v>
      </c>
      <c r="I16">
        <f t="shared" si="5"/>
        <v>-2.3110879848420383</v>
      </c>
      <c r="J16">
        <f t="shared" si="6"/>
        <v>18.412177852104374</v>
      </c>
    </row>
    <row r="17" spans="1:10" x14ac:dyDescent="0.25">
      <c r="A17">
        <v>0.76846999999999999</v>
      </c>
      <c r="B17">
        <v>2255.5920299999998</v>
      </c>
      <c r="C17" s="7">
        <f t="shared" si="0"/>
        <v>58.812399999999798</v>
      </c>
      <c r="D17">
        <f t="shared" si="1"/>
        <v>65.004510854241289</v>
      </c>
      <c r="E17">
        <f t="shared" si="2"/>
        <v>2.8819267841729914E-2</v>
      </c>
      <c r="F17" s="23">
        <f t="shared" si="3"/>
        <v>9.8850947831262886E-2</v>
      </c>
      <c r="H17">
        <f t="shared" si="4"/>
        <v>-3.546711093253589</v>
      </c>
      <c r="I17">
        <f t="shared" si="5"/>
        <v>-2.314142140830167</v>
      </c>
      <c r="J17">
        <f t="shared" si="6"/>
        <v>18.409123696116243</v>
      </c>
    </row>
    <row r="18" spans="1:10" x14ac:dyDescent="0.25">
      <c r="A18">
        <v>0.82155999999999996</v>
      </c>
      <c r="B18">
        <v>2259.04259</v>
      </c>
      <c r="C18" s="7">
        <f t="shared" si="0"/>
        <v>62.262960000000021</v>
      </c>
      <c r="D18">
        <f t="shared" si="1"/>
        <v>63.172567191847641</v>
      </c>
      <c r="E18">
        <f t="shared" si="2"/>
        <v>2.7964309956567769E-2</v>
      </c>
      <c r="F18" s="23">
        <f t="shared" si="3"/>
        <v>9.855134804966359E-2</v>
      </c>
      <c r="H18">
        <f t="shared" si="4"/>
        <v>-3.5768262262653843</v>
      </c>
      <c r="I18">
        <f t="shared" si="5"/>
        <v>-2.3171775666371488</v>
      </c>
      <c r="J18">
        <f t="shared" si="6"/>
        <v>18.406088270309262</v>
      </c>
    </row>
    <row r="19" spans="1:10" x14ac:dyDescent="0.25">
      <c r="A19">
        <v>0.87636999999999998</v>
      </c>
      <c r="B19">
        <v>2262.4083500000002</v>
      </c>
      <c r="C19" s="7">
        <f t="shared" si="0"/>
        <v>65.628720000000158</v>
      </c>
      <c r="D19">
        <f t="shared" si="1"/>
        <v>60.772888444402597</v>
      </c>
      <c r="E19">
        <f t="shared" si="2"/>
        <v>2.6862033303759063E-2</v>
      </c>
      <c r="F19" s="23">
        <f t="shared" si="3"/>
        <v>9.8260421502606582E-2</v>
      </c>
      <c r="H19">
        <f t="shared" si="4"/>
        <v>-3.6170413906866608</v>
      </c>
      <c r="I19">
        <f t="shared" si="5"/>
        <v>-2.3201339625845767</v>
      </c>
      <c r="J19">
        <f t="shared" si="6"/>
        <v>18.403131874361833</v>
      </c>
    </row>
    <row r="20" spans="1:10" x14ac:dyDescent="0.25">
      <c r="A20">
        <v>0.93154999999999999</v>
      </c>
      <c r="B20">
        <v>2265.7269999999999</v>
      </c>
      <c r="C20" s="7">
        <f t="shared" si="0"/>
        <v>68.947369999999864</v>
      </c>
      <c r="D20">
        <f t="shared" si="1"/>
        <v>61.853724647162686</v>
      </c>
      <c r="E20">
        <f t="shared" si="2"/>
        <v>2.7299725274564274E-2</v>
      </c>
      <c r="F20" s="23">
        <f t="shared" si="3"/>
        <v>9.7974826519662231E-2</v>
      </c>
      <c r="H20">
        <f t="shared" si="4"/>
        <v>-3.6008786400446313</v>
      </c>
      <c r="I20">
        <f t="shared" si="5"/>
        <v>-2.3230447055572365</v>
      </c>
      <c r="J20">
        <f t="shared" si="6"/>
        <v>18.400221131389173</v>
      </c>
    </row>
    <row r="21" spans="1:10" x14ac:dyDescent="0.25">
      <c r="A21">
        <v>0.98336000000000001</v>
      </c>
      <c r="B21">
        <v>2269.0260800000001</v>
      </c>
      <c r="C21" s="7">
        <f t="shared" si="0"/>
        <v>72.246450000000095</v>
      </c>
      <c r="D21">
        <f t="shared" si="1"/>
        <v>65.254136530268326</v>
      </c>
      <c r="E21">
        <f t="shared" si="2"/>
        <v>2.8758654254986936E-2</v>
      </c>
      <c r="F21" s="23">
        <f t="shared" si="3"/>
        <v>9.7692148062704737E-2</v>
      </c>
      <c r="H21">
        <f t="shared" si="4"/>
        <v>-3.5488165394707121</v>
      </c>
      <c r="I21">
        <f t="shared" si="5"/>
        <v>-2.3259340909961814</v>
      </c>
      <c r="J21">
        <f t="shared" si="6"/>
        <v>18.397331745950229</v>
      </c>
    </row>
    <row r="22" spans="1:10" x14ac:dyDescent="0.25">
      <c r="A22">
        <v>1.0324800000000001</v>
      </c>
      <c r="B22">
        <v>2272.3130999999998</v>
      </c>
      <c r="C22" s="7">
        <f t="shared" si="0"/>
        <v>75.533469999999852</v>
      </c>
      <c r="D22">
        <f t="shared" si="1"/>
        <v>64.518459229616013</v>
      </c>
      <c r="E22">
        <f t="shared" si="2"/>
        <v>2.8393296341783187E-2</v>
      </c>
      <c r="F22" s="23">
        <f t="shared" si="3"/>
        <v>9.7411717913547427E-2</v>
      </c>
      <c r="H22">
        <f t="shared" si="4"/>
        <v>-3.5616022059812269</v>
      </c>
      <c r="I22">
        <f t="shared" si="5"/>
        <v>-2.3288087684493588</v>
      </c>
      <c r="J22">
        <f t="shared" si="6"/>
        <v>18.394457068497051</v>
      </c>
    </row>
    <row r="23" spans="1:10" x14ac:dyDescent="0.25">
      <c r="A23">
        <v>1.08331</v>
      </c>
      <c r="B23">
        <v>2275.4747000000002</v>
      </c>
      <c r="C23" s="7">
        <f t="shared" si="0"/>
        <v>78.695070000000214</v>
      </c>
      <c r="D23">
        <f t="shared" si="1"/>
        <v>61.484934178449961</v>
      </c>
      <c r="E23">
        <f t="shared" si="2"/>
        <v>2.70207065710069E-2</v>
      </c>
      <c r="F23" s="23">
        <f t="shared" si="3"/>
        <v>9.7143125618627993E-2</v>
      </c>
      <c r="H23">
        <f t="shared" si="4"/>
        <v>-3.6111517968657516</v>
      </c>
      <c r="I23">
        <f t="shared" si="5"/>
        <v>-2.3315698661499464</v>
      </c>
      <c r="J23">
        <f t="shared" si="6"/>
        <v>18.391695970796466</v>
      </c>
    </row>
    <row r="24" spans="1:10" x14ac:dyDescent="0.25">
      <c r="A24">
        <v>1.13503</v>
      </c>
      <c r="B24">
        <v>2278.6183799999999</v>
      </c>
      <c r="C24" s="7">
        <f t="shared" si="0"/>
        <v>81.838749999999891</v>
      </c>
      <c r="D24">
        <f t="shared" si="1"/>
        <v>58.633264462809393</v>
      </c>
      <c r="E24">
        <f t="shared" si="2"/>
        <v>2.5731936939264659E-2</v>
      </c>
      <c r="F24" s="23">
        <f t="shared" si="3"/>
        <v>9.6877155675706886E-2</v>
      </c>
      <c r="H24">
        <f t="shared" si="4"/>
        <v>-3.6600223761100739</v>
      </c>
      <c r="I24">
        <f t="shared" si="5"/>
        <v>-2.3343115394198715</v>
      </c>
      <c r="J24">
        <f t="shared" si="6"/>
        <v>18.388954297526539</v>
      </c>
    </row>
    <row r="25" spans="1:10" x14ac:dyDescent="0.25">
      <c r="A25">
        <v>1.1897899999999999</v>
      </c>
      <c r="B25">
        <v>2281.7179700000002</v>
      </c>
      <c r="C25" s="7">
        <f t="shared" si="0"/>
        <v>84.938340000000153</v>
      </c>
      <c r="D25">
        <f t="shared" si="1"/>
        <v>57.218382284814943</v>
      </c>
      <c r="E25">
        <f t="shared" si="2"/>
        <v>2.5076886379965243E-2</v>
      </c>
      <c r="F25" s="23">
        <f t="shared" si="3"/>
        <v>9.6615983968906735E-2</v>
      </c>
      <c r="H25">
        <f t="shared" si="4"/>
        <v>-3.6858087184536559</v>
      </c>
      <c r="I25">
        <f t="shared" si="5"/>
        <v>-2.3370110859349404</v>
      </c>
      <c r="J25">
        <f t="shared" si="6"/>
        <v>18.386254751011471</v>
      </c>
    </row>
    <row r="26" spans="1:10" x14ac:dyDescent="0.25">
      <c r="A26">
        <v>1.2429600000000001</v>
      </c>
      <c r="B26">
        <v>2284.79396</v>
      </c>
      <c r="C26" s="7">
        <f t="shared" si="0"/>
        <v>88.014329999999973</v>
      </c>
      <c r="D26">
        <f t="shared" si="1"/>
        <v>57.243006660322685</v>
      </c>
      <c r="E26">
        <f t="shared" si="2"/>
        <v>2.5053903180102369E-2</v>
      </c>
      <c r="F26" s="23">
        <f t="shared" si="3"/>
        <v>9.635784353621521E-2</v>
      </c>
      <c r="H26">
        <f t="shared" si="4"/>
        <v>-3.6867256480162998</v>
      </c>
      <c r="I26">
        <f t="shared" si="5"/>
        <v>-2.3396864807281519</v>
      </c>
      <c r="J26">
        <f t="shared" si="6"/>
        <v>18.383579356218259</v>
      </c>
    </row>
    <row r="27" spans="1:10" x14ac:dyDescent="0.25">
      <c r="A27">
        <v>1.2948900000000001</v>
      </c>
      <c r="B27">
        <v>2287.7342100000001</v>
      </c>
      <c r="C27" s="7">
        <f t="shared" si="0"/>
        <v>90.954580000000078</v>
      </c>
      <c r="D27">
        <f t="shared" si="1"/>
        <v>54.680303030304877</v>
      </c>
      <c r="E27">
        <f t="shared" si="2"/>
        <v>2.3901510407673136E-2</v>
      </c>
      <c r="F27" s="23">
        <f t="shared" si="3"/>
        <v>9.6112060437258076E-2</v>
      </c>
      <c r="H27">
        <f t="shared" si="4"/>
        <v>-3.7338136250677452</v>
      </c>
      <c r="I27">
        <f t="shared" si="5"/>
        <v>-2.342240472053382</v>
      </c>
      <c r="J27">
        <f t="shared" si="6"/>
        <v>18.381025364893031</v>
      </c>
    </row>
    <row r="28" spans="1:10" x14ac:dyDescent="0.25">
      <c r="A28">
        <v>1.34856</v>
      </c>
      <c r="B28">
        <v>2290.5682000000002</v>
      </c>
      <c r="C28" s="7">
        <f t="shared" si="0"/>
        <v>93.788570000000163</v>
      </c>
      <c r="D28">
        <f t="shared" si="1"/>
        <v>54.667666698927164</v>
      </c>
      <c r="E28">
        <f t="shared" si="2"/>
        <v>2.386642174589133E-2</v>
      </c>
      <c r="F28" s="23">
        <f t="shared" si="3"/>
        <v>9.5876048848353476E-2</v>
      </c>
      <c r="H28">
        <f t="shared" si="4"/>
        <v>-3.7352827557799615</v>
      </c>
      <c r="I28">
        <f t="shared" si="5"/>
        <v>-2.3446990796064093</v>
      </c>
      <c r="J28">
        <f t="shared" si="6"/>
        <v>18.37856675734</v>
      </c>
    </row>
    <row r="29" spans="1:10" x14ac:dyDescent="0.25">
      <c r="A29">
        <v>1.39822</v>
      </c>
      <c r="B29">
        <v>2293.3830200000002</v>
      </c>
      <c r="C29" s="7">
        <f t="shared" si="0"/>
        <v>96.603390000000218</v>
      </c>
      <c r="D29">
        <f t="shared" si="1"/>
        <v>52.122942434666207</v>
      </c>
      <c r="E29">
        <f t="shared" si="2"/>
        <v>2.2727534816520182E-2</v>
      </c>
      <c r="F29" s="23">
        <f t="shared" si="3"/>
        <v>9.5642493204609241E-2</v>
      </c>
      <c r="H29">
        <f t="shared" si="4"/>
        <v>-3.7841781020578655</v>
      </c>
      <c r="I29">
        <f t="shared" si="5"/>
        <v>-2.3471380680930523</v>
      </c>
      <c r="J29">
        <f t="shared" si="6"/>
        <v>18.376127768853358</v>
      </c>
    </row>
    <row r="30" spans="1:10" x14ac:dyDescent="0.25">
      <c r="A30">
        <v>1.4560900000000001</v>
      </c>
      <c r="B30">
        <v>2296.1729799999998</v>
      </c>
      <c r="C30" s="7">
        <f t="shared" si="0"/>
        <v>99.393349999999828</v>
      </c>
      <c r="D30">
        <f t="shared" si="1"/>
        <v>52.049345794389801</v>
      </c>
      <c r="E30">
        <f t="shared" si="2"/>
        <v>2.2667867903571361E-2</v>
      </c>
      <c r="F30" s="23">
        <f t="shared" si="3"/>
        <v>9.5411841430600386E-2</v>
      </c>
      <c r="H30">
        <f t="shared" si="4"/>
        <v>-3.7868068681325697</v>
      </c>
      <c r="I30">
        <f t="shared" si="5"/>
        <v>-2.3495525842201572</v>
      </c>
      <c r="J30">
        <f t="shared" si="6"/>
        <v>18.373713252726255</v>
      </c>
    </row>
    <row r="31" spans="1:10" x14ac:dyDescent="0.25">
      <c r="A31">
        <v>1.50522</v>
      </c>
      <c r="B31">
        <v>2298.9522999999999</v>
      </c>
      <c r="C31" s="7">
        <f t="shared" si="0"/>
        <v>102.17266999999993</v>
      </c>
      <c r="D31">
        <f t="shared" si="1"/>
        <v>55.300585031269769</v>
      </c>
      <c r="E31">
        <f t="shared" si="2"/>
        <v>2.4054690056540002E-2</v>
      </c>
      <c r="F31" s="23">
        <f t="shared" si="3"/>
        <v>9.5182897901053234E-2</v>
      </c>
      <c r="H31">
        <f t="shared" si="4"/>
        <v>-3.7274252886969346</v>
      </c>
      <c r="I31">
        <f t="shared" si="5"/>
        <v>-2.3519549972192144</v>
      </c>
      <c r="J31">
        <f t="shared" si="6"/>
        <v>18.371310839727197</v>
      </c>
    </row>
    <row r="32" spans="1:10" x14ac:dyDescent="0.25">
      <c r="A32">
        <v>1.5552299999999999</v>
      </c>
      <c r="B32">
        <v>2301.6554799999999</v>
      </c>
      <c r="C32" s="7">
        <f t="shared" si="0"/>
        <v>104.8758499999999</v>
      </c>
      <c r="D32">
        <f t="shared" si="1"/>
        <v>51.060687536011287</v>
      </c>
      <c r="E32">
        <f t="shared" si="2"/>
        <v>2.218433122580591E-2</v>
      </c>
      <c r="F32" s="23">
        <f t="shared" si="3"/>
        <v>9.4961015905755328E-2</v>
      </c>
      <c r="H32">
        <f t="shared" si="4"/>
        <v>-3.8083690399378094</v>
      </c>
      <c r="I32">
        <f t="shared" si="5"/>
        <v>-2.3542888304886311</v>
      </c>
      <c r="J32">
        <f t="shared" si="6"/>
        <v>18.368977006457779</v>
      </c>
    </row>
    <row r="33" spans="1:10" x14ac:dyDescent="0.25">
      <c r="A33">
        <v>1.6093599999999999</v>
      </c>
      <c r="B33">
        <v>2304.2697600000001</v>
      </c>
      <c r="C33" s="7">
        <f t="shared" si="0"/>
        <v>107.49013000000014</v>
      </c>
      <c r="D33">
        <f t="shared" si="1"/>
        <v>49.510670587121766</v>
      </c>
      <c r="E33">
        <f t="shared" si="2"/>
        <v>2.1486490621272468E-2</v>
      </c>
      <c r="F33" s="23">
        <f t="shared" si="3"/>
        <v>9.4747168170862817E-2</v>
      </c>
      <c r="H33">
        <f t="shared" si="4"/>
        <v>-3.8403308845354678</v>
      </c>
      <c r="I33">
        <f t="shared" si="5"/>
        <v>-2.3565433228449941</v>
      </c>
      <c r="J33">
        <f t="shared" si="6"/>
        <v>18.366722514101415</v>
      </c>
    </row>
    <row r="34" spans="1:10" x14ac:dyDescent="0.25">
      <c r="A34">
        <v>1.66066</v>
      </c>
      <c r="B34">
        <v>2306.8753900000002</v>
      </c>
      <c r="C34" s="7">
        <f t="shared" si="0"/>
        <v>110.09576000000015</v>
      </c>
      <c r="D34">
        <f t="shared" si="1"/>
        <v>50.69417761223314</v>
      </c>
      <c r="E34">
        <f t="shared" si="2"/>
        <v>2.1975256154704192E-2</v>
      </c>
      <c r="F34" s="23">
        <f t="shared" si="3"/>
        <v>9.4534745992939956E-2</v>
      </c>
      <c r="H34">
        <f t="shared" si="4"/>
        <v>-3.8178381788370053</v>
      </c>
      <c r="I34">
        <f t="shared" si="5"/>
        <v>-2.3587878295960998</v>
      </c>
      <c r="J34">
        <f t="shared" si="6"/>
        <v>18.364478007350311</v>
      </c>
    </row>
    <row r="35" spans="1:10" x14ac:dyDescent="0.25">
      <c r="A35">
        <v>1.7113799999999999</v>
      </c>
      <c r="B35">
        <v>2309.4415800000002</v>
      </c>
      <c r="C35" s="7">
        <f t="shared" si="0"/>
        <v>112.66195000000016</v>
      </c>
      <c r="D35">
        <f t="shared" si="1"/>
        <v>49.248289623717625</v>
      </c>
      <c r="E35">
        <f t="shared" si="2"/>
        <v>2.1324760950964441E-2</v>
      </c>
      <c r="F35" s="23">
        <f t="shared" si="3"/>
        <v>9.4326236613696088E-2</v>
      </c>
      <c r="H35">
        <f t="shared" si="4"/>
        <v>-3.8478863954695952</v>
      </c>
      <c r="I35">
        <f t="shared" si="5"/>
        <v>-2.3609959030804499</v>
      </c>
      <c r="J35">
        <f t="shared" si="6"/>
        <v>18.36226993386596</v>
      </c>
    </row>
    <row r="36" spans="1:10" x14ac:dyDescent="0.25">
      <c r="A36">
        <v>1.7659</v>
      </c>
      <c r="B36">
        <v>2312.0582800000002</v>
      </c>
      <c r="C36" s="7">
        <f t="shared" si="0"/>
        <v>115.2786500000002</v>
      </c>
      <c r="D36">
        <f t="shared" si="1"/>
        <v>46.326129842177721</v>
      </c>
      <c r="E36">
        <f t="shared" si="2"/>
        <v>2.0036748313359002E-2</v>
      </c>
      <c r="F36" s="23">
        <f t="shared" si="3"/>
        <v>9.4114332723624225E-2</v>
      </c>
      <c r="H36">
        <f t="shared" si="4"/>
        <v>-3.9101872757434455</v>
      </c>
      <c r="I36">
        <f t="shared" si="5"/>
        <v>-2.3632449302420295</v>
      </c>
      <c r="J36">
        <f t="shared" si="6"/>
        <v>18.360020906704381</v>
      </c>
    </row>
    <row r="37" spans="1:10" x14ac:dyDescent="0.25">
      <c r="A37">
        <v>1.8229</v>
      </c>
      <c r="B37">
        <v>2314.6078699999998</v>
      </c>
      <c r="C37" s="7">
        <f t="shared" si="0"/>
        <v>117.82823999999982</v>
      </c>
      <c r="D37">
        <f t="shared" si="1"/>
        <v>46.550735294116286</v>
      </c>
      <c r="E37">
        <f t="shared" si="2"/>
        <v>2.0111715637654119E-2</v>
      </c>
      <c r="F37" s="23">
        <f t="shared" si="3"/>
        <v>9.3908549586399201E-2</v>
      </c>
      <c r="H37">
        <f t="shared" si="4"/>
        <v>-3.9064527661734356</v>
      </c>
      <c r="I37">
        <f t="shared" si="5"/>
        <v>-2.3654338470043061</v>
      </c>
      <c r="J37">
        <f t="shared" si="6"/>
        <v>18.357831989942106</v>
      </c>
    </row>
    <row r="38" spans="1:10" x14ac:dyDescent="0.25">
      <c r="A38">
        <v>1.8747</v>
      </c>
      <c r="B38">
        <v>2317.123</v>
      </c>
      <c r="C38" s="7">
        <f t="shared" si="0"/>
        <v>120.34337000000005</v>
      </c>
      <c r="D38">
        <f t="shared" si="1"/>
        <v>49.741372391653123</v>
      </c>
      <c r="E38">
        <f t="shared" si="2"/>
        <v>2.1466867486815814E-2</v>
      </c>
      <c r="F38" s="23">
        <f t="shared" si="3"/>
        <v>9.3706208397343699E-2</v>
      </c>
      <c r="H38">
        <f t="shared" si="4"/>
        <v>-3.8412445796078045</v>
      </c>
      <c r="I38">
        <f t="shared" si="5"/>
        <v>-2.367590833690012</v>
      </c>
      <c r="J38">
        <f t="shared" si="6"/>
        <v>18.355675003256398</v>
      </c>
    </row>
    <row r="39" spans="1:10" x14ac:dyDescent="0.25">
      <c r="A39">
        <v>1.92258</v>
      </c>
      <c r="B39">
        <v>2319.5660899999998</v>
      </c>
      <c r="C39" s="7">
        <f t="shared" si="0"/>
        <v>122.78645999999981</v>
      </c>
      <c r="D39">
        <f t="shared" si="1"/>
        <v>51.243759791123246</v>
      </c>
      <c r="E39">
        <f t="shared" si="2"/>
        <v>2.2091959359141714E-2</v>
      </c>
      <c r="F39" s="23">
        <f t="shared" si="3"/>
        <v>9.3510288295714367E-2</v>
      </c>
      <c r="H39">
        <f t="shared" si="4"/>
        <v>-3.8125415665636768</v>
      </c>
      <c r="I39">
        <f t="shared" si="5"/>
        <v>-2.3696838134926477</v>
      </c>
      <c r="J39">
        <f t="shared" si="6"/>
        <v>18.353582023453765</v>
      </c>
    </row>
    <row r="40" spans="1:10" x14ac:dyDescent="0.25">
      <c r="A40">
        <v>1.97045</v>
      </c>
      <c r="B40">
        <v>2322.0295900000001</v>
      </c>
      <c r="C40" s="7">
        <f t="shared" si="0"/>
        <v>125.2499600000001</v>
      </c>
      <c r="D40">
        <f t="shared" si="1"/>
        <v>50.46816208393642</v>
      </c>
      <c r="E40">
        <f t="shared" si="2"/>
        <v>2.1734504289386086E-2</v>
      </c>
      <c r="F40" s="23">
        <f t="shared" si="3"/>
        <v>9.3313352959622481E-2</v>
      </c>
      <c r="H40">
        <f t="shared" si="4"/>
        <v>-3.8288542218230397</v>
      </c>
      <c r="I40">
        <f t="shared" si="5"/>
        <v>-2.3717920628310294</v>
      </c>
      <c r="J40">
        <f t="shared" si="6"/>
        <v>18.35147377411538</v>
      </c>
    </row>
    <row r="41" spans="1:10" x14ac:dyDescent="0.25">
      <c r="A41">
        <v>2.01932</v>
      </c>
      <c r="B41">
        <v>2324.4483799999998</v>
      </c>
      <c r="C41" s="7">
        <f t="shared" si="0"/>
        <v>127.66874999999982</v>
      </c>
      <c r="D41">
        <f t="shared" si="1"/>
        <v>50.044933469803638</v>
      </c>
      <c r="E41">
        <f t="shared" si="2"/>
        <v>2.1529810642559266E-2</v>
      </c>
      <c r="F41" s="23">
        <f t="shared" si="3"/>
        <v>9.3120596479614723E-2</v>
      </c>
      <c r="H41">
        <f t="shared" si="4"/>
        <v>-3.8383167626952033</v>
      </c>
      <c r="I41">
        <f t="shared" si="5"/>
        <v>-2.3738598895253804</v>
      </c>
      <c r="J41">
        <f t="shared" si="6"/>
        <v>18.34940594742103</v>
      </c>
    </row>
    <row r="42" spans="1:10" x14ac:dyDescent="0.25">
      <c r="A42">
        <v>2.0681500000000002</v>
      </c>
      <c r="B42">
        <v>2326.9189799999999</v>
      </c>
      <c r="C42" s="7">
        <f t="shared" si="0"/>
        <v>130.13934999999992</v>
      </c>
      <c r="D42">
        <f t="shared" si="1"/>
        <v>49.811167198931592</v>
      </c>
      <c r="E42">
        <f t="shared" si="2"/>
        <v>2.14064897089505E-2</v>
      </c>
      <c r="F42" s="23">
        <f t="shared" si="3"/>
        <v>9.2924327139413204E-2</v>
      </c>
      <c r="H42">
        <f t="shared" si="4"/>
        <v>-3.8440611454999773</v>
      </c>
      <c r="I42">
        <f t="shared" si="5"/>
        <v>-2.3759698037245447</v>
      </c>
      <c r="J42">
        <f t="shared" si="6"/>
        <v>18.347296033221866</v>
      </c>
    </row>
    <row r="43" spans="1:10" x14ac:dyDescent="0.25">
      <c r="A43">
        <v>2.11639</v>
      </c>
      <c r="B43">
        <v>2329.2835500000001</v>
      </c>
      <c r="C43" s="7">
        <f t="shared" si="0"/>
        <v>132.50392000000011</v>
      </c>
      <c r="D43">
        <f t="shared" si="1"/>
        <v>48.887973640857226</v>
      </c>
      <c r="E43">
        <f t="shared" si="2"/>
        <v>2.0988416648912163E-2</v>
      </c>
      <c r="F43" s="23">
        <f t="shared" si="3"/>
        <v>9.2737061602478091E-2</v>
      </c>
      <c r="H43">
        <f t="shared" si="4"/>
        <v>-3.8637845815864593</v>
      </c>
      <c r="I43">
        <f t="shared" si="5"/>
        <v>-2.3779870847726863</v>
      </c>
      <c r="J43">
        <f t="shared" si="6"/>
        <v>18.345278752173726</v>
      </c>
    </row>
    <row r="44" spans="1:10" x14ac:dyDescent="0.25">
      <c r="A44">
        <v>2.16527</v>
      </c>
      <c r="B44">
        <v>2331.66698</v>
      </c>
      <c r="C44" s="7">
        <f t="shared" si="0"/>
        <v>134.88734999999997</v>
      </c>
      <c r="D44">
        <f t="shared" si="1"/>
        <v>47.856603773585405</v>
      </c>
      <c r="E44">
        <f t="shared" si="2"/>
        <v>2.0524630740186321E-2</v>
      </c>
      <c r="F44" s="23">
        <f t="shared" si="3"/>
        <v>9.2548874717296101E-2</v>
      </c>
      <c r="H44">
        <f t="shared" si="4"/>
        <v>-3.8861296145393989</v>
      </c>
      <c r="I44">
        <f t="shared" si="5"/>
        <v>-2.3800183986827266</v>
      </c>
      <c r="J44">
        <f t="shared" si="6"/>
        <v>18.343247438263685</v>
      </c>
    </row>
    <row r="45" spans="1:10" x14ac:dyDescent="0.25">
      <c r="A45">
        <v>2.2144400000000002</v>
      </c>
      <c r="B45">
        <v>2333.9758900000002</v>
      </c>
      <c r="C45" s="7">
        <f t="shared" si="0"/>
        <v>137.19626000000017</v>
      </c>
      <c r="D45">
        <f t="shared" si="1"/>
        <v>46.723086245205621</v>
      </c>
      <c r="E45">
        <f t="shared" si="2"/>
        <v>2.0018667050243445E-2</v>
      </c>
      <c r="F45" s="23">
        <f t="shared" si="3"/>
        <v>9.2367117369416982E-2</v>
      </c>
      <c r="H45">
        <f t="shared" si="4"/>
        <v>-3.9110900882185904</v>
      </c>
      <c r="I45">
        <f t="shared" si="5"/>
        <v>-2.3819842362975461</v>
      </c>
      <c r="J45">
        <f t="shared" si="6"/>
        <v>18.341281600648866</v>
      </c>
    </row>
    <row r="46" spans="1:10" x14ac:dyDescent="0.25">
      <c r="A46">
        <v>2.2642899999999999</v>
      </c>
      <c r="B46">
        <v>2336.2935000000002</v>
      </c>
      <c r="C46" s="7">
        <f t="shared" si="0"/>
        <v>139.51387000000022</v>
      </c>
      <c r="D46">
        <f t="shared" si="1"/>
        <v>46.669597735998011</v>
      </c>
      <c r="E46">
        <f t="shared" si="2"/>
        <v>1.9975913872121807E-2</v>
      </c>
      <c r="F46" s="23">
        <f t="shared" si="3"/>
        <v>9.2185213097181459E-2</v>
      </c>
      <c r="H46">
        <f t="shared" si="4"/>
        <v>-3.9132280375817508</v>
      </c>
      <c r="I46">
        <f t="shared" si="5"/>
        <v>-2.3839555398371202</v>
      </c>
      <c r="J46">
        <f t="shared" si="6"/>
        <v>18.339310297109289</v>
      </c>
    </row>
    <row r="47" spans="1:10" x14ac:dyDescent="0.25">
      <c r="A47">
        <v>2.31338</v>
      </c>
      <c r="B47">
        <v>2338.5933799999998</v>
      </c>
      <c r="C47" s="7">
        <f t="shared" si="0"/>
        <v>141.8137499999998</v>
      </c>
      <c r="D47">
        <f t="shared" si="1"/>
        <v>46.095554883579837</v>
      </c>
      <c r="E47">
        <f t="shared" si="2"/>
        <v>1.9710803629992248E-2</v>
      </c>
      <c r="F47" s="23">
        <f t="shared" si="3"/>
        <v>9.2005231108593821E-2</v>
      </c>
      <c r="H47">
        <f t="shared" si="4"/>
        <v>-3.9265883859448745</v>
      </c>
      <c r="I47">
        <f t="shared" si="5"/>
        <v>-2.385909843673538</v>
      </c>
      <c r="J47">
        <f t="shared" si="6"/>
        <v>18.337355993272872</v>
      </c>
    </row>
    <row r="48" spans="1:10" x14ac:dyDescent="0.25">
      <c r="A48">
        <v>2.3635000000000002</v>
      </c>
      <c r="B48">
        <v>2340.8666400000002</v>
      </c>
      <c r="C48" s="7">
        <f t="shared" si="0"/>
        <v>144.08701000000019</v>
      </c>
      <c r="D48">
        <f t="shared" si="1"/>
        <v>44.603558439008346</v>
      </c>
      <c r="E48">
        <f t="shared" si="2"/>
        <v>1.9054292831909615E-2</v>
      </c>
      <c r="F48" s="23">
        <f t="shared" si="3"/>
        <v>9.1827849813477636E-2</v>
      </c>
      <c r="H48">
        <f t="shared" si="4"/>
        <v>-3.9604628572888458</v>
      </c>
      <c r="I48">
        <f t="shared" si="5"/>
        <v>-2.3878396524900602</v>
      </c>
      <c r="J48">
        <f t="shared" si="6"/>
        <v>18.335426184456352</v>
      </c>
    </row>
    <row r="49" spans="1:10" x14ac:dyDescent="0.25">
      <c r="A49">
        <v>2.4151099999999999</v>
      </c>
      <c r="B49">
        <v>2343.1309000000001</v>
      </c>
      <c r="C49" s="7">
        <f t="shared" si="0"/>
        <v>146.35127000000011</v>
      </c>
      <c r="D49">
        <f t="shared" si="1"/>
        <v>41.270684278110977</v>
      </c>
      <c r="E49">
        <f t="shared" si="2"/>
        <v>1.7613477880433815E-2</v>
      </c>
      <c r="F49" s="23">
        <f t="shared" si="3"/>
        <v>9.165168023379433E-2</v>
      </c>
      <c r="H49">
        <f t="shared" si="4"/>
        <v>-4.0390908813435473</v>
      </c>
      <c r="I49">
        <f t="shared" si="5"/>
        <v>-2.389759971707961</v>
      </c>
      <c r="J49">
        <f t="shared" si="6"/>
        <v>18.33350586523845</v>
      </c>
    </row>
    <row r="50" spans="1:10" x14ac:dyDescent="0.25">
      <c r="A50">
        <v>2.4725199999999998</v>
      </c>
      <c r="B50">
        <v>2345.3659699999998</v>
      </c>
      <c r="C50" s="7">
        <f t="shared" si="0"/>
        <v>148.58633999999984</v>
      </c>
      <c r="D50">
        <f t="shared" si="1"/>
        <v>40.459657477790586</v>
      </c>
      <c r="E50">
        <f t="shared" si="2"/>
        <v>1.7250893035593327E-2</v>
      </c>
      <c r="F50" s="23">
        <f t="shared" si="3"/>
        <v>9.1478278511078898E-2</v>
      </c>
      <c r="H50">
        <f t="shared" si="4"/>
        <v>-4.0598913666654743</v>
      </c>
      <c r="I50">
        <f t="shared" si="5"/>
        <v>-2.3916537282044583</v>
      </c>
      <c r="J50">
        <f t="shared" si="6"/>
        <v>18.331612108741954</v>
      </c>
    </row>
    <row r="51" spans="1:10" x14ac:dyDescent="0.25">
      <c r="A51">
        <v>2.5243000000000002</v>
      </c>
      <c r="B51">
        <v>2347.5486900000001</v>
      </c>
      <c r="C51" s="7">
        <f t="shared" si="0"/>
        <v>150.76906000000008</v>
      </c>
      <c r="D51">
        <f t="shared" si="1"/>
        <v>40.812588202089017</v>
      </c>
      <c r="E51">
        <f t="shared" si="2"/>
        <v>1.7385193489677531E-2</v>
      </c>
      <c r="F51" s="23">
        <f t="shared" si="3"/>
        <v>9.1309412741578402E-2</v>
      </c>
      <c r="H51">
        <f t="shared" si="4"/>
        <v>-4.0521363838932762</v>
      </c>
      <c r="I51">
        <f t="shared" si="5"/>
        <v>-2.3935013998543817</v>
      </c>
      <c r="J51">
        <f t="shared" si="6"/>
        <v>18.329764437092027</v>
      </c>
    </row>
    <row r="52" spans="1:10" x14ac:dyDescent="0.25">
      <c r="A52">
        <v>2.5788099999999998</v>
      </c>
      <c r="B52">
        <v>2349.7039399999999</v>
      </c>
      <c r="C52" s="7">
        <f t="shared" si="0"/>
        <v>152.92430999999988</v>
      </c>
      <c r="D52">
        <f t="shared" si="1"/>
        <v>39.676484165820604</v>
      </c>
      <c r="E52">
        <f t="shared" si="2"/>
        <v>1.6885737598848562E-2</v>
      </c>
      <c r="F52" s="23">
        <f t="shared" si="3"/>
        <v>9.1143130566087624E-2</v>
      </c>
      <c r="H52">
        <f t="shared" si="4"/>
        <v>-4.0812859424239356</v>
      </c>
      <c r="I52">
        <f t="shared" si="5"/>
        <v>-2.3953241447557603</v>
      </c>
      <c r="J52">
        <f t="shared" si="6"/>
        <v>18.327941692190652</v>
      </c>
    </row>
    <row r="53" spans="1:10" x14ac:dyDescent="0.25">
      <c r="A53">
        <v>2.6326100000000001</v>
      </c>
      <c r="B53">
        <v>2351.8460500000001</v>
      </c>
      <c r="C53" s="7">
        <f t="shared" si="0"/>
        <v>155.06642000000011</v>
      </c>
      <c r="D53">
        <f t="shared" si="1"/>
        <v>39.18017194073721</v>
      </c>
      <c r="E53">
        <f t="shared" si="2"/>
        <v>1.6659326804463755E-2</v>
      </c>
      <c r="F53" s="23">
        <f t="shared" si="3"/>
        <v>9.0978311846278789E-2</v>
      </c>
      <c r="H53">
        <f t="shared" si="4"/>
        <v>-4.0947850509551946</v>
      </c>
      <c r="I53">
        <f t="shared" si="5"/>
        <v>-2.3971341322302928</v>
      </c>
      <c r="J53">
        <f t="shared" si="6"/>
        <v>18.326131704716119</v>
      </c>
    </row>
    <row r="54" spans="1:10" x14ac:dyDescent="0.25">
      <c r="A54">
        <v>2.6881499999999998</v>
      </c>
      <c r="B54">
        <v>2353.9879000000001</v>
      </c>
      <c r="C54" s="7">
        <f t="shared" si="0"/>
        <v>157.20827000000008</v>
      </c>
      <c r="D54">
        <f t="shared" si="1"/>
        <v>40.272023142961984</v>
      </c>
      <c r="E54">
        <f t="shared" si="2"/>
        <v>1.7107999213998502E-2</v>
      </c>
      <c r="F54" s="23">
        <f t="shared" si="3"/>
        <v>9.0813959728358165E-2</v>
      </c>
      <c r="H54">
        <f t="shared" si="4"/>
        <v>-4.0682091345609814</v>
      </c>
      <c r="I54">
        <f t="shared" si="5"/>
        <v>-2.3989422636901612</v>
      </c>
      <c r="J54">
        <f t="shared" si="6"/>
        <v>18.324323573256251</v>
      </c>
    </row>
    <row r="55" spans="1:10" x14ac:dyDescent="0.25">
      <c r="A55">
        <v>2.73977</v>
      </c>
      <c r="B55">
        <v>2356.1615999999999</v>
      </c>
      <c r="C55" s="7">
        <f t="shared" si="0"/>
        <v>159.38196999999991</v>
      </c>
      <c r="D55">
        <f t="shared" si="1"/>
        <v>41.236867331287222</v>
      </c>
      <c r="E55">
        <f t="shared" si="2"/>
        <v>1.7501714369373995E-2</v>
      </c>
      <c r="F55" s="23">
        <f t="shared" si="3"/>
        <v>9.0647618565199151E-2</v>
      </c>
      <c r="H55">
        <f t="shared" si="4"/>
        <v>-4.0454564388865961</v>
      </c>
      <c r="I55">
        <f t="shared" si="5"/>
        <v>-2.4007756127805302</v>
      </c>
      <c r="J55">
        <f t="shared" si="6"/>
        <v>18.322490224165882</v>
      </c>
    </row>
    <row r="56" spans="1:10" x14ac:dyDescent="0.25">
      <c r="A56">
        <v>2.7924699999999998</v>
      </c>
      <c r="B56">
        <v>2358.28973</v>
      </c>
      <c r="C56" s="7">
        <f t="shared" si="0"/>
        <v>161.51009999999997</v>
      </c>
      <c r="D56">
        <f t="shared" si="1"/>
        <v>40.218592726236679</v>
      </c>
      <c r="E56">
        <f t="shared" si="2"/>
        <v>1.7054135551969128E-2</v>
      </c>
      <c r="F56" s="23">
        <f t="shared" si="3"/>
        <v>9.0485206985421063E-2</v>
      </c>
      <c r="H56">
        <f t="shared" si="4"/>
        <v>-4.0713625502964756</v>
      </c>
      <c r="I56">
        <f t="shared" si="5"/>
        <v>-2.4025689003617186</v>
      </c>
      <c r="J56">
        <f t="shared" si="6"/>
        <v>18.320696936584692</v>
      </c>
    </row>
    <row r="57" spans="1:10" x14ac:dyDescent="0.25">
      <c r="A57">
        <v>2.8450799999999998</v>
      </c>
      <c r="B57">
        <v>2360.3970199999999</v>
      </c>
      <c r="C57" s="7">
        <f t="shared" si="0"/>
        <v>163.61738999999989</v>
      </c>
      <c r="D57">
        <f t="shared" si="1"/>
        <v>39.974566361333551</v>
      </c>
      <c r="E57">
        <f t="shared" si="2"/>
        <v>1.6935526533300552E-2</v>
      </c>
      <c r="F57" s="23">
        <f t="shared" si="3"/>
        <v>9.0324815563679398E-2</v>
      </c>
      <c r="H57">
        <f t="shared" si="4"/>
        <v>-4.0783417017696566</v>
      </c>
      <c r="I57">
        <f t="shared" si="5"/>
        <v>-2.4043430438693729</v>
      </c>
      <c r="J57">
        <f t="shared" si="6"/>
        <v>18.318922793077039</v>
      </c>
    </row>
    <row r="58" spans="1:10" x14ac:dyDescent="0.25">
      <c r="A58">
        <v>2.8950900000000002</v>
      </c>
      <c r="B58">
        <v>2362.39192</v>
      </c>
      <c r="C58" s="7">
        <f t="shared" si="0"/>
        <v>165.61229000000003</v>
      </c>
      <c r="D58">
        <f t="shared" si="1"/>
        <v>36.833951418505038</v>
      </c>
      <c r="E58">
        <f t="shared" si="2"/>
        <v>1.5591803843667497E-2</v>
      </c>
      <c r="F58" s="23">
        <f t="shared" si="3"/>
        <v>9.0173371072580721E-2</v>
      </c>
      <c r="H58">
        <f t="shared" si="4"/>
        <v>-4.1610098974314687</v>
      </c>
      <c r="I58">
        <f t="shared" si="5"/>
        <v>-2.4060211164246605</v>
      </c>
      <c r="J58">
        <f t="shared" si="6"/>
        <v>18.317244720521749</v>
      </c>
    </row>
    <row r="59" spans="1:10" x14ac:dyDescent="0.25">
      <c r="A59">
        <v>2.9529399999999999</v>
      </c>
      <c r="B59">
        <v>2364.3699299999998</v>
      </c>
      <c r="C59" s="7">
        <f t="shared" si="0"/>
        <v>167.59029999999984</v>
      </c>
      <c r="D59">
        <f t="shared" si="1"/>
        <v>36.159194876488428</v>
      </c>
      <c r="E59">
        <f t="shared" si="2"/>
        <v>1.5293374534030056E-2</v>
      </c>
      <c r="F59" s="23">
        <f t="shared" si="3"/>
        <v>9.002358455337392E-2</v>
      </c>
      <c r="H59">
        <f t="shared" si="4"/>
        <v>-4.1803355813628418</v>
      </c>
      <c r="I59">
        <f t="shared" si="5"/>
        <v>-2.4076835923880879</v>
      </c>
      <c r="J59">
        <f t="shared" si="6"/>
        <v>18.315582244558325</v>
      </c>
    </row>
    <row r="60" spans="1:10" x14ac:dyDescent="0.25">
      <c r="A60">
        <v>3.0043899999999999</v>
      </c>
      <c r="B60">
        <v>2366.3441200000002</v>
      </c>
      <c r="C60" s="7">
        <f t="shared" si="0"/>
        <v>169.56449000000021</v>
      </c>
      <c r="D60">
        <f t="shared" si="1"/>
        <v>38.754375556214505</v>
      </c>
      <c r="E60">
        <f t="shared" si="2"/>
        <v>1.6377320284344146E-2</v>
      </c>
      <c r="F60" s="23">
        <f t="shared" si="3"/>
        <v>8.987445913870809E-2</v>
      </c>
      <c r="H60">
        <f t="shared" si="4"/>
        <v>-4.1118578107450174</v>
      </c>
      <c r="I60">
        <f t="shared" si="5"/>
        <v>-2.4093414808871776</v>
      </c>
      <c r="J60">
        <f t="shared" si="6"/>
        <v>18.313924356059232</v>
      </c>
    </row>
    <row r="61" spans="1:10" x14ac:dyDescent="0.25">
      <c r="A61">
        <v>3.0540699999999998</v>
      </c>
      <c r="B61">
        <v>2368.2891599999998</v>
      </c>
      <c r="C61" s="7">
        <f t="shared" si="0"/>
        <v>171.50952999999981</v>
      </c>
      <c r="D61">
        <f t="shared" si="1"/>
        <v>39.515924867289591</v>
      </c>
      <c r="E61">
        <f t="shared" si="2"/>
        <v>1.6685430788903156E-2</v>
      </c>
      <c r="F61" s="23">
        <f t="shared" si="3"/>
        <v>8.9727897730575629E-2</v>
      </c>
      <c r="H61">
        <f t="shared" si="4"/>
        <v>-4.0932193481787396</v>
      </c>
      <c r="I61">
        <f t="shared" si="5"/>
        <v>-2.410973546782297</v>
      </c>
      <c r="J61">
        <f t="shared" si="6"/>
        <v>18.312292290164116</v>
      </c>
    </row>
    <row r="62" spans="1:10" x14ac:dyDescent="0.25">
      <c r="A62">
        <v>3.1023499999999999</v>
      </c>
      <c r="B62">
        <v>2370.2150999999999</v>
      </c>
      <c r="C62" s="7">
        <f t="shared" si="0"/>
        <v>173.4354699999999</v>
      </c>
      <c r="D62">
        <f t="shared" si="1"/>
        <v>38.722256536958199</v>
      </c>
      <c r="E62">
        <f t="shared" si="2"/>
        <v>1.6337022128058418E-2</v>
      </c>
      <c r="F62" s="23">
        <f t="shared" si="3"/>
        <v>8.9583128495652059E-2</v>
      </c>
      <c r="H62">
        <f t="shared" si="4"/>
        <v>-4.1143214504636623</v>
      </c>
      <c r="I62">
        <f t="shared" si="5"/>
        <v>-2.4125882747711516</v>
      </c>
      <c r="J62">
        <f t="shared" si="6"/>
        <v>18.310677562175261</v>
      </c>
    </row>
    <row r="63" spans="1:10" x14ac:dyDescent="0.25">
      <c r="A63">
        <v>3.1512099999999998</v>
      </c>
      <c r="B63">
        <v>2372.0506399999999</v>
      </c>
      <c r="C63" s="7">
        <f t="shared" si="0"/>
        <v>175.27100999999993</v>
      </c>
      <c r="D63">
        <f t="shared" si="1"/>
        <v>38.124470174715221</v>
      </c>
      <c r="E63">
        <f t="shared" si="2"/>
        <v>1.6072367736093197E-2</v>
      </c>
      <c r="F63" s="23">
        <f t="shared" si="3"/>
        <v>8.9445480294342877E-2</v>
      </c>
      <c r="H63">
        <f t="shared" si="4"/>
        <v>-4.1306537711878795</v>
      </c>
      <c r="I63">
        <f t="shared" si="5"/>
        <v>-2.4141259980363099</v>
      </c>
      <c r="J63">
        <f t="shared" si="6"/>
        <v>18.309139838910102</v>
      </c>
    </row>
    <row r="64" spans="1:10" x14ac:dyDescent="0.25">
      <c r="A64">
        <v>3.1990799999999999</v>
      </c>
      <c r="B64">
        <v>2373.9028800000001</v>
      </c>
      <c r="C64" s="7">
        <f t="shared" si="0"/>
        <v>177.1232500000001</v>
      </c>
      <c r="D64">
        <f t="shared" si="1"/>
        <v>37.596842744386095</v>
      </c>
      <c r="E64">
        <f t="shared" si="2"/>
        <v>1.5837565665022528E-2</v>
      </c>
      <c r="F64" s="23">
        <f t="shared" si="3"/>
        <v>8.9306901101549804E-2</v>
      </c>
      <c r="H64">
        <f t="shared" si="4"/>
        <v>-4.1453705871699924</v>
      </c>
      <c r="I64">
        <f t="shared" si="5"/>
        <v>-2.4156765141130649</v>
      </c>
      <c r="J64">
        <f t="shared" si="6"/>
        <v>18.307589322833348</v>
      </c>
    </row>
    <row r="65" spans="1:10" x14ac:dyDescent="0.25">
      <c r="A65">
        <v>3.2500300000000002</v>
      </c>
      <c r="B65">
        <v>2375.7659600000002</v>
      </c>
      <c r="C65" s="7">
        <f t="shared" si="0"/>
        <v>178.98633000000018</v>
      </c>
      <c r="D65">
        <f t="shared" si="1"/>
        <v>37.326376465910883</v>
      </c>
      <c r="E65">
        <f t="shared" si="2"/>
        <v>1.5711301994541113E-2</v>
      </c>
      <c r="F65" s="23">
        <f t="shared" si="3"/>
        <v>8.9167835530008246E-2</v>
      </c>
      <c r="H65">
        <f t="shared" si="4"/>
        <v>-4.153374953347865</v>
      </c>
      <c r="I65">
        <f t="shared" si="5"/>
        <v>-2.4172348926523481</v>
      </c>
      <c r="J65">
        <f t="shared" si="6"/>
        <v>18.306030944294061</v>
      </c>
    </row>
    <row r="66" spans="1:10" x14ac:dyDescent="0.25">
      <c r="A66">
        <v>3.2997000000000001</v>
      </c>
      <c r="B66">
        <v>2377.6586600000001</v>
      </c>
      <c r="C66" s="7">
        <f t="shared" si="0"/>
        <v>180.87903000000006</v>
      </c>
      <c r="D66">
        <f t="shared" si="1"/>
        <v>36.493870402799288</v>
      </c>
      <c r="E66">
        <f t="shared" si="2"/>
        <v>1.5348658332142296E-2</v>
      </c>
      <c r="F66" s="23">
        <f t="shared" si="3"/>
        <v>8.9026891387924134E-2</v>
      </c>
      <c r="H66">
        <f t="shared" si="4"/>
        <v>-4.17672721384114</v>
      </c>
      <c r="I66">
        <f t="shared" si="5"/>
        <v>-2.4188168044621303</v>
      </c>
      <c r="J66">
        <f t="shared" si="6"/>
        <v>18.304449032484282</v>
      </c>
    </row>
    <row r="67" spans="1:10" x14ac:dyDescent="0.25">
      <c r="A67">
        <v>3.3528099999999998</v>
      </c>
      <c r="B67">
        <v>2379.5167999999999</v>
      </c>
      <c r="C67" s="7">
        <f t="shared" ref="C67:C98" si="7">B67-$B$2</f>
        <v>182.73716999999988</v>
      </c>
      <c r="D67">
        <f t="shared" si="1"/>
        <v>34.068471631860625</v>
      </c>
      <c r="E67">
        <f t="shared" si="2"/>
        <v>1.4317390670181705E-2</v>
      </c>
      <c r="F67" s="23">
        <f t="shared" si="3"/>
        <v>8.8888845668325681E-2</v>
      </c>
      <c r="H67">
        <f t="shared" si="4"/>
        <v>-4.2462803498223822</v>
      </c>
      <c r="I67">
        <f t="shared" si="5"/>
        <v>-2.4203686148818835</v>
      </c>
      <c r="J67">
        <f t="shared" si="6"/>
        <v>18.302897222064527</v>
      </c>
    </row>
    <row r="68" spans="1:10" x14ac:dyDescent="0.25">
      <c r="A68">
        <v>3.4079199999999998</v>
      </c>
      <c r="B68">
        <v>2381.34555</v>
      </c>
      <c r="C68" s="7">
        <f t="shared" si="7"/>
        <v>184.56592000000001</v>
      </c>
      <c r="D68">
        <f t="shared" ref="D68:D98" si="8">(B69-B67)/(A69-A67)</f>
        <v>35.740388349517339</v>
      </c>
      <c r="E68">
        <f t="shared" ref="E68:E98" si="9">(1/B68)*D68</f>
        <v>1.5008484740703565E-2</v>
      </c>
      <c r="F68" s="23">
        <f t="shared" ref="F68:F98" si="10">((0.0125)/((0.0000008*B68*0.000000001)+(0.0000000245*0.000000001*B68^2)))*10^-9</f>
        <v>8.8753296674426066E-2</v>
      </c>
      <c r="H68">
        <f t="shared" ref="H68:H98" si="11">LN(E68)</f>
        <v>-4.1991395884189977</v>
      </c>
      <c r="I68">
        <f t="shared" ref="I68:I98" si="12">LN((0.0125)/((0.0000008*B68)+(0.0000000245*B68^2)))</f>
        <v>-2.4218947056891573</v>
      </c>
      <c r="J68">
        <f t="shared" ref="J68:J98" si="13">LN(F68*10^9)</f>
        <v>18.301371131257252</v>
      </c>
    </row>
    <row r="69" spans="1:10" x14ac:dyDescent="0.25">
      <c r="A69">
        <v>3.45581</v>
      </c>
      <c r="B69">
        <v>2383.1980600000002</v>
      </c>
      <c r="C69" s="7">
        <f t="shared" si="7"/>
        <v>186.41843000000017</v>
      </c>
      <c r="D69">
        <f t="shared" si="8"/>
        <v>37.721284647640829</v>
      </c>
      <c r="E69">
        <f t="shared" si="9"/>
        <v>1.5828010806471043E-2</v>
      </c>
      <c r="F69" s="23">
        <f t="shared" si="10"/>
        <v>8.8616302444788991E-2</v>
      </c>
      <c r="H69">
        <f t="shared" si="11"/>
        <v>-4.145974072715255</v>
      </c>
      <c r="I69">
        <f t="shared" si="12"/>
        <v>-2.4234394377915995</v>
      </c>
      <c r="J69">
        <f t="shared" si="13"/>
        <v>18.29982639915481</v>
      </c>
    </row>
    <row r="70" spans="1:10" x14ac:dyDescent="0.25">
      <c r="A70">
        <v>3.50569</v>
      </c>
      <c r="B70">
        <v>2385.0335599999999</v>
      </c>
      <c r="C70" s="7">
        <f t="shared" si="7"/>
        <v>188.25392999999985</v>
      </c>
      <c r="D70">
        <f t="shared" si="8"/>
        <v>36.890588592847976</v>
      </c>
      <c r="E70">
        <f t="shared" si="9"/>
        <v>1.5467534382555178E-2</v>
      </c>
      <c r="F70" s="23">
        <f t="shared" si="10"/>
        <v>8.8480878710156599E-2</v>
      </c>
      <c r="H70">
        <f t="shared" si="11"/>
        <v>-4.169012007671336</v>
      </c>
      <c r="I70">
        <f t="shared" si="12"/>
        <v>-2.4249688100847702</v>
      </c>
      <c r="J70">
        <f t="shared" si="13"/>
        <v>18.29829702686164</v>
      </c>
    </row>
    <row r="71" spans="1:10" x14ac:dyDescent="0.25">
      <c r="A71">
        <v>3.5545200000000001</v>
      </c>
      <c r="B71">
        <v>2386.8395300000002</v>
      </c>
      <c r="C71" s="7">
        <f t="shared" si="7"/>
        <v>190.0599000000002</v>
      </c>
      <c r="D71">
        <f t="shared" si="8"/>
        <v>37.136256771952993</v>
      </c>
      <c r="E71">
        <f t="shared" si="9"/>
        <v>1.5558757220663674E-2</v>
      </c>
      <c r="F71" s="23">
        <f t="shared" si="10"/>
        <v>8.8347936467167931E-2</v>
      </c>
      <c r="H71">
        <f t="shared" si="11"/>
        <v>-4.1631316335589768</v>
      </c>
      <c r="I71">
        <f t="shared" si="12"/>
        <v>-2.4264724368313804</v>
      </c>
      <c r="J71">
        <f t="shared" si="13"/>
        <v>18.296793400115032</v>
      </c>
    </row>
    <row r="72" spans="1:10" x14ac:dyDescent="0.25">
      <c r="A72">
        <v>3.6035200000000001</v>
      </c>
      <c r="B72">
        <v>2388.6666</v>
      </c>
      <c r="C72" s="7">
        <f t="shared" si="7"/>
        <v>191.88697000000002</v>
      </c>
      <c r="D72">
        <f t="shared" si="8"/>
        <v>37.866935067615543</v>
      </c>
      <c r="E72">
        <f t="shared" si="9"/>
        <v>1.5852750261428506E-2</v>
      </c>
      <c r="F72" s="23">
        <f t="shared" si="10"/>
        <v>8.8213745658695289E-2</v>
      </c>
      <c r="H72">
        <f t="shared" si="11"/>
        <v>-4.1444122756401676</v>
      </c>
      <c r="I72">
        <f t="shared" si="12"/>
        <v>-2.4279924816417231</v>
      </c>
      <c r="J72">
        <f t="shared" si="13"/>
        <v>18.295273355304687</v>
      </c>
    </row>
    <row r="73" spans="1:10" x14ac:dyDescent="0.25">
      <c r="A73">
        <v>3.6513900000000001</v>
      </c>
      <c r="B73">
        <v>2390.5077000000001</v>
      </c>
      <c r="C73" s="7">
        <f t="shared" si="7"/>
        <v>193.72807000000012</v>
      </c>
      <c r="D73">
        <f t="shared" si="8"/>
        <v>38.589556135770977</v>
      </c>
      <c r="E73">
        <f t="shared" si="9"/>
        <v>1.6142828628316477E-2</v>
      </c>
      <c r="F73" s="23">
        <f t="shared" si="10"/>
        <v>8.8078833434022438E-2</v>
      </c>
      <c r="H73">
        <f t="shared" si="11"/>
        <v>-4.1262793757141445</v>
      </c>
      <c r="I73">
        <f t="shared" si="12"/>
        <v>-2.429523031046628</v>
      </c>
      <c r="J73">
        <f t="shared" si="13"/>
        <v>18.293742805899782</v>
      </c>
    </row>
    <row r="74" spans="1:10" x14ac:dyDescent="0.25">
      <c r="A74">
        <v>3.6992699999999998</v>
      </c>
      <c r="B74">
        <v>2392.3615500000001</v>
      </c>
      <c r="C74" s="7">
        <f t="shared" si="7"/>
        <v>195.58192000000008</v>
      </c>
      <c r="D74">
        <f t="shared" si="8"/>
        <v>38.560402684562035</v>
      </c>
      <c r="E74">
        <f t="shared" si="9"/>
        <v>1.6118133433703628E-2</v>
      </c>
      <c r="F74" s="23">
        <f t="shared" si="10"/>
        <v>8.7943299398028391E-2</v>
      </c>
      <c r="H74">
        <f t="shared" si="11"/>
        <v>-4.12781034056193</v>
      </c>
      <c r="I74">
        <f t="shared" si="12"/>
        <v>-2.4310629971929103</v>
      </c>
      <c r="J74">
        <f t="shared" si="13"/>
        <v>18.2922028397535</v>
      </c>
    </row>
    <row r="75" spans="1:10" x14ac:dyDescent="0.25">
      <c r="A75">
        <v>3.74675</v>
      </c>
      <c r="B75">
        <v>2394.1848199999999</v>
      </c>
      <c r="C75" s="7">
        <f t="shared" si="7"/>
        <v>197.40518999999995</v>
      </c>
      <c r="D75">
        <f t="shared" si="8"/>
        <v>36.595184426226936</v>
      </c>
      <c r="E75">
        <f t="shared" si="9"/>
        <v>1.5285029008841072E-2</v>
      </c>
      <c r="F75" s="23">
        <f t="shared" si="10"/>
        <v>8.7810305963414131E-2</v>
      </c>
      <c r="H75">
        <f t="shared" si="11"/>
        <v>-4.1808814257778053</v>
      </c>
      <c r="I75">
        <f t="shared" si="12"/>
        <v>-2.4325764052362309</v>
      </c>
      <c r="J75">
        <f t="shared" si="13"/>
        <v>18.290689431710181</v>
      </c>
    </row>
    <row r="76" spans="1:10" x14ac:dyDescent="0.25">
      <c r="A76">
        <v>3.7968700000000002</v>
      </c>
      <c r="B76">
        <v>2395.9332399999998</v>
      </c>
      <c r="C76" s="7">
        <f t="shared" si="7"/>
        <v>199.15360999999984</v>
      </c>
      <c r="D76">
        <f t="shared" si="8"/>
        <v>35.261108337492182</v>
      </c>
      <c r="E76">
        <f t="shared" si="9"/>
        <v>1.4717066297511773E-2</v>
      </c>
      <c r="F76" s="23">
        <f t="shared" si="10"/>
        <v>8.768305541753775E-2</v>
      </c>
      <c r="H76">
        <f t="shared" si="11"/>
        <v>-4.2187474859851548</v>
      </c>
      <c r="I76">
        <f t="shared" si="12"/>
        <v>-2.434026609018034</v>
      </c>
      <c r="J76">
        <f t="shared" si="13"/>
        <v>18.289239227928377</v>
      </c>
    </row>
    <row r="77" spans="1:10" x14ac:dyDescent="0.25">
      <c r="A77">
        <v>3.8469000000000002</v>
      </c>
      <c r="B77">
        <v>2397.7162199999998</v>
      </c>
      <c r="C77" s="7">
        <f t="shared" si="7"/>
        <v>200.9365899999998</v>
      </c>
      <c r="D77">
        <f t="shared" si="8"/>
        <v>35.297278296679011</v>
      </c>
      <c r="E77">
        <f t="shared" si="9"/>
        <v>1.4721207623427185E-2</v>
      </c>
      <c r="F77" s="23">
        <f t="shared" si="10"/>
        <v>8.7553574240441093E-2</v>
      </c>
      <c r="H77">
        <f t="shared" si="11"/>
        <v>-4.2184661294114747</v>
      </c>
      <c r="I77">
        <f t="shared" si="12"/>
        <v>-2.4355043959500633</v>
      </c>
      <c r="J77">
        <f t="shared" si="13"/>
        <v>18.287761440996348</v>
      </c>
    </row>
    <row r="78" spans="1:10" x14ac:dyDescent="0.25">
      <c r="A78">
        <v>3.8964400000000001</v>
      </c>
      <c r="B78">
        <v>2399.4477900000002</v>
      </c>
      <c r="C78" s="7">
        <f t="shared" si="7"/>
        <v>202.66816000000017</v>
      </c>
      <c r="D78">
        <f t="shared" si="8"/>
        <v>34.33792969508859</v>
      </c>
      <c r="E78">
        <f t="shared" si="9"/>
        <v>1.4310763434068549E-2</v>
      </c>
      <c r="F78" s="23">
        <f t="shared" si="10"/>
        <v>8.7428100821748719E-2</v>
      </c>
      <c r="H78">
        <f t="shared" si="11"/>
        <v>-4.2467433371464969</v>
      </c>
      <c r="I78">
        <f t="shared" si="12"/>
        <v>-2.4369385282973872</v>
      </c>
      <c r="J78">
        <f t="shared" si="13"/>
        <v>18.286327308649025</v>
      </c>
    </row>
    <row r="79" spans="1:10" x14ac:dyDescent="0.25">
      <c r="A79">
        <v>3.9498799999999998</v>
      </c>
      <c r="B79">
        <v>2401.25234</v>
      </c>
      <c r="C79" s="7">
        <f t="shared" si="7"/>
        <v>204.47271000000001</v>
      </c>
      <c r="D79">
        <f t="shared" si="8"/>
        <v>33.532531026700539</v>
      </c>
      <c r="E79">
        <f t="shared" si="9"/>
        <v>1.3964601082575327E-2</v>
      </c>
      <c r="F79" s="23">
        <f t="shared" si="10"/>
        <v>8.7297625913366123E-2</v>
      </c>
      <c r="H79">
        <f t="shared" si="11"/>
        <v>-4.2712296455085506</v>
      </c>
      <c r="I79">
        <f t="shared" si="12"/>
        <v>-2.4384320110840672</v>
      </c>
      <c r="J79">
        <f t="shared" si="13"/>
        <v>18.284833825862343</v>
      </c>
    </row>
    <row r="80" spans="1:10" x14ac:dyDescent="0.25">
      <c r="A80">
        <v>4.0027999999999997</v>
      </c>
      <c r="B80">
        <v>2403.01431</v>
      </c>
      <c r="C80" s="7">
        <f t="shared" si="7"/>
        <v>206.23468000000003</v>
      </c>
      <c r="D80">
        <f t="shared" si="8"/>
        <v>31.303226953506005</v>
      </c>
      <c r="E80">
        <f t="shared" si="9"/>
        <v>1.3026650246417385E-2</v>
      </c>
      <c r="F80" s="23">
        <f t="shared" si="10"/>
        <v>8.7170511298493084E-2</v>
      </c>
      <c r="H80">
        <f t="shared" si="11"/>
        <v>-4.3407580009868951</v>
      </c>
      <c r="I80">
        <f t="shared" si="12"/>
        <v>-2.4398891784430674</v>
      </c>
      <c r="J80">
        <f t="shared" si="13"/>
        <v>18.283376658503343</v>
      </c>
    </row>
    <row r="81" spans="1:10" x14ac:dyDescent="0.25">
      <c r="A81">
        <v>4.0623699999999996</v>
      </c>
      <c r="B81">
        <v>2404.7736399999999</v>
      </c>
      <c r="C81" s="7">
        <f t="shared" si="7"/>
        <v>207.99400999999989</v>
      </c>
      <c r="D81">
        <f t="shared" si="8"/>
        <v>31.292259507828387</v>
      </c>
      <c r="E81">
        <f t="shared" si="9"/>
        <v>1.3012559264342399E-2</v>
      </c>
      <c r="F81" s="23">
        <f t="shared" si="10"/>
        <v>8.7043863960299395E-2</v>
      </c>
      <c r="H81">
        <f t="shared" si="11"/>
        <v>-4.3418402906350986</v>
      </c>
      <c r="I81">
        <f t="shared" si="12"/>
        <v>-2.4413431039336073</v>
      </c>
      <c r="J81">
        <f t="shared" si="13"/>
        <v>18.281922733012802</v>
      </c>
    </row>
    <row r="82" spans="1:10" x14ac:dyDescent="0.25">
      <c r="A82">
        <v>4.1145500000000004</v>
      </c>
      <c r="B82">
        <v>2406.5112199999999</v>
      </c>
      <c r="C82" s="7">
        <f t="shared" si="7"/>
        <v>209.73158999999987</v>
      </c>
      <c r="D82">
        <f t="shared" si="8"/>
        <v>34.400253263200817</v>
      </c>
      <c r="E82">
        <f t="shared" si="9"/>
        <v>1.429465733519448E-2</v>
      </c>
      <c r="F82" s="23">
        <f t="shared" si="10"/>
        <v>8.6919053036748961E-2</v>
      </c>
      <c r="H82">
        <f t="shared" si="11"/>
        <v>-4.2478694244504354</v>
      </c>
      <c r="I82">
        <f t="shared" si="12"/>
        <v>-2.4427780183063961</v>
      </c>
      <c r="J82">
        <f t="shared" si="13"/>
        <v>18.280487818640015</v>
      </c>
    </row>
    <row r="83" spans="1:10" x14ac:dyDescent="0.25">
      <c r="A83">
        <v>4.1650299999999998</v>
      </c>
      <c r="B83">
        <v>2408.3051700000001</v>
      </c>
      <c r="C83" s="7">
        <f t="shared" si="7"/>
        <v>211.52554000000009</v>
      </c>
      <c r="D83">
        <f t="shared" si="8"/>
        <v>34.527270972102876</v>
      </c>
      <c r="E83">
        <f t="shared" si="9"/>
        <v>1.4336750758253313E-2</v>
      </c>
      <c r="F83" s="23">
        <f t="shared" si="10"/>
        <v>8.6790474483316088E-2</v>
      </c>
      <c r="H83">
        <f t="shared" si="11"/>
        <v>-4.2449290553809886</v>
      </c>
      <c r="I83">
        <f t="shared" si="12"/>
        <v>-2.4442584043134348</v>
      </c>
      <c r="J83">
        <f t="shared" si="13"/>
        <v>18.279007432632977</v>
      </c>
    </row>
    <row r="84" spans="1:10" x14ac:dyDescent="0.25">
      <c r="A84">
        <v>4.21814</v>
      </c>
      <c r="B84">
        <v>2410.0879</v>
      </c>
      <c r="C84" s="7">
        <f t="shared" si="7"/>
        <v>213.30826999999999</v>
      </c>
      <c r="D84">
        <f t="shared" si="8"/>
        <v>34.005536992837158</v>
      </c>
      <c r="E84">
        <f t="shared" si="9"/>
        <v>1.4109666702545228E-2</v>
      </c>
      <c r="F84" s="23">
        <f t="shared" si="10"/>
        <v>8.6662982539441769E-2</v>
      </c>
      <c r="H84">
        <f t="shared" si="11"/>
        <v>-4.2608951347610224</v>
      </c>
      <c r="I84">
        <f t="shared" si="12"/>
        <v>-2.4457284466985461</v>
      </c>
      <c r="J84">
        <f t="shared" si="13"/>
        <v>18.277537390247865</v>
      </c>
    </row>
    <row r="85" spans="1:10" x14ac:dyDescent="0.25">
      <c r="A85">
        <v>4.2697799999999999</v>
      </c>
      <c r="B85">
        <v>2411.8672499999998</v>
      </c>
      <c r="C85" s="7">
        <f t="shared" si="7"/>
        <v>215.08761999999979</v>
      </c>
      <c r="D85">
        <f t="shared" si="8"/>
        <v>33.913772922354717</v>
      </c>
      <c r="E85">
        <f t="shared" si="9"/>
        <v>1.4061210426218409E-2</v>
      </c>
      <c r="F85" s="23">
        <f t="shared" si="10"/>
        <v>8.6536012238296642E-2</v>
      </c>
      <c r="H85">
        <f t="shared" si="11"/>
        <v>-4.264335306246946</v>
      </c>
      <c r="I85">
        <f t="shared" si="12"/>
        <v>-2.4471946252298191</v>
      </c>
      <c r="J85">
        <f t="shared" si="13"/>
        <v>18.276071211716591</v>
      </c>
    </row>
    <row r="86" spans="1:10" x14ac:dyDescent="0.25">
      <c r="A86">
        <v>4.3206600000000002</v>
      </c>
      <c r="B86">
        <v>2413.5647399999998</v>
      </c>
      <c r="C86" s="7">
        <f t="shared" si="7"/>
        <v>216.7851099999998</v>
      </c>
      <c r="D86">
        <f t="shared" si="8"/>
        <v>31.331815647651489</v>
      </c>
      <c r="E86">
        <f t="shared" si="9"/>
        <v>1.2981551780397444E-2</v>
      </c>
      <c r="F86" s="23">
        <f t="shared" si="10"/>
        <v>8.641514317912441E-2</v>
      </c>
      <c r="H86">
        <f t="shared" si="11"/>
        <v>-4.3442260232034284</v>
      </c>
      <c r="I86">
        <f t="shared" si="12"/>
        <v>-2.4485923502529143</v>
      </c>
      <c r="J86">
        <f t="shared" si="13"/>
        <v>18.274673486693498</v>
      </c>
    </row>
    <row r="87" spans="1:10" x14ac:dyDescent="0.25">
      <c r="A87">
        <v>4.3773999999999997</v>
      </c>
      <c r="B87">
        <v>2415.23918</v>
      </c>
      <c r="C87" s="7">
        <f t="shared" si="7"/>
        <v>218.45955000000004</v>
      </c>
      <c r="D87">
        <f t="shared" si="8"/>
        <v>29.574355287986634</v>
      </c>
      <c r="E87">
        <f t="shared" si="9"/>
        <v>1.2244897123599425E-2</v>
      </c>
      <c r="F87" s="23">
        <f t="shared" si="10"/>
        <v>8.6296163320087493E-2</v>
      </c>
      <c r="H87">
        <f t="shared" si="11"/>
        <v>-4.4026459901159996</v>
      </c>
      <c r="I87">
        <f t="shared" si="12"/>
        <v>-2.4499701393539315</v>
      </c>
      <c r="J87">
        <f t="shared" si="13"/>
        <v>18.273295697592481</v>
      </c>
    </row>
    <row r="88" spans="1:10" x14ac:dyDescent="0.25">
      <c r="A88">
        <v>4.4319499999999996</v>
      </c>
      <c r="B88">
        <v>2416.8560699999998</v>
      </c>
      <c r="C88" s="7">
        <f t="shared" si="7"/>
        <v>220.07643999999982</v>
      </c>
      <c r="D88">
        <f t="shared" si="8"/>
        <v>31.740158240061273</v>
      </c>
      <c r="E88">
        <f t="shared" si="9"/>
        <v>1.3132829312446925E-2</v>
      </c>
      <c r="F88" s="23">
        <f t="shared" si="10"/>
        <v>8.618150581481801E-2</v>
      </c>
      <c r="H88">
        <f t="shared" si="11"/>
        <v>-4.3326401293076362</v>
      </c>
      <c r="I88">
        <f t="shared" si="12"/>
        <v>-2.4512996740436597</v>
      </c>
      <c r="J88">
        <f t="shared" si="13"/>
        <v>18.27196616290275</v>
      </c>
    </row>
    <row r="89" spans="1:10" x14ac:dyDescent="0.25">
      <c r="A89">
        <v>4.4810400000000001</v>
      </c>
      <c r="B89">
        <v>2418.52873</v>
      </c>
      <c r="C89" s="7">
        <f t="shared" si="7"/>
        <v>221.7491</v>
      </c>
      <c r="D89">
        <f t="shared" si="8"/>
        <v>33.588211828064082</v>
      </c>
      <c r="E89">
        <f t="shared" si="9"/>
        <v>1.3887869683509644E-2</v>
      </c>
      <c r="F89" s="23">
        <f t="shared" si="10"/>
        <v>8.6063133831540323E-2</v>
      </c>
      <c r="H89">
        <f t="shared" si="11"/>
        <v>-4.2767395044960095</v>
      </c>
      <c r="I89">
        <f t="shared" si="12"/>
        <v>-2.452674137738506</v>
      </c>
      <c r="J89">
        <f t="shared" si="13"/>
        <v>18.270591699207905</v>
      </c>
    </row>
    <row r="90" spans="1:10" x14ac:dyDescent="0.25">
      <c r="A90">
        <v>4.5322199999999997</v>
      </c>
      <c r="B90">
        <v>2420.2239599999998</v>
      </c>
      <c r="C90" s="7">
        <f t="shared" si="7"/>
        <v>223.44432999999981</v>
      </c>
      <c r="D90">
        <f t="shared" si="8"/>
        <v>32.484972029962542</v>
      </c>
      <c r="E90">
        <f t="shared" si="9"/>
        <v>1.3422299988288085E-2</v>
      </c>
      <c r="F90" s="23">
        <f t="shared" si="10"/>
        <v>8.5943413266161978E-2</v>
      </c>
      <c r="H90">
        <f t="shared" si="11"/>
        <v>-4.3108377770050152</v>
      </c>
      <c r="I90">
        <f t="shared" si="12"/>
        <v>-2.4540661845731324</v>
      </c>
      <c r="J90">
        <f t="shared" si="13"/>
        <v>18.269199652373278</v>
      </c>
    </row>
    <row r="91" spans="1:10" x14ac:dyDescent="0.25">
      <c r="A91">
        <v>4.5865099999999996</v>
      </c>
      <c r="B91">
        <v>2421.9549200000001</v>
      </c>
      <c r="C91" s="7">
        <f t="shared" si="7"/>
        <v>225.17529000000013</v>
      </c>
      <c r="D91">
        <f t="shared" si="8"/>
        <v>31.482137807524708</v>
      </c>
      <c r="E91">
        <f t="shared" si="9"/>
        <v>1.2998647310712418E-2</v>
      </c>
      <c r="F91" s="23">
        <f t="shared" si="10"/>
        <v>8.5821426960030159E-2</v>
      </c>
      <c r="H91">
        <f t="shared" si="11"/>
        <v>-4.3429099799566133</v>
      </c>
      <c r="I91">
        <f t="shared" si="12"/>
        <v>-2.4554865721970502</v>
      </c>
      <c r="J91">
        <f t="shared" si="13"/>
        <v>18.267779264749361</v>
      </c>
    </row>
    <row r="92" spans="1:10" x14ac:dyDescent="0.25">
      <c r="A92">
        <v>4.6383099999999997</v>
      </c>
      <c r="B92">
        <v>2423.5639000000001</v>
      </c>
      <c r="C92" s="7">
        <f t="shared" si="7"/>
        <v>226.78427000000011</v>
      </c>
      <c r="D92">
        <f t="shared" si="8"/>
        <v>30.348125767158166</v>
      </c>
      <c r="E92">
        <f t="shared" si="9"/>
        <v>1.2522106707051612E-2</v>
      </c>
      <c r="F92" s="23">
        <f t="shared" si="10"/>
        <v>8.5708269738644843E-2</v>
      </c>
      <c r="H92">
        <f t="shared" si="11"/>
        <v>-4.3802596601291546</v>
      </c>
      <c r="I92">
        <f t="shared" si="12"/>
        <v>-2.45680596166696</v>
      </c>
      <c r="J92">
        <f t="shared" si="13"/>
        <v>18.266459875279452</v>
      </c>
    </row>
    <row r="93" spans="1:10" x14ac:dyDescent="0.25">
      <c r="A93">
        <v>4.6924200000000003</v>
      </c>
      <c r="B93">
        <v>2425.1690899999999</v>
      </c>
      <c r="C93" s="7">
        <f t="shared" si="7"/>
        <v>228.38945999999987</v>
      </c>
      <c r="D93">
        <f t="shared" si="8"/>
        <v>28.536296162200358</v>
      </c>
      <c r="E93">
        <f t="shared" si="9"/>
        <v>1.1766724340940846E-2</v>
      </c>
      <c r="F93" s="23">
        <f t="shared" si="10"/>
        <v>8.5595601929158202E-2</v>
      </c>
      <c r="H93">
        <f t="shared" si="11"/>
        <v>-4.4424797022266187</v>
      </c>
      <c r="I93">
        <f t="shared" si="12"/>
        <v>-2.4581213764866674</v>
      </c>
      <c r="J93">
        <f t="shared" si="13"/>
        <v>18.265144460459744</v>
      </c>
    </row>
    <row r="94" spans="1:10" x14ac:dyDescent="0.25">
      <c r="A94">
        <v>4.7487899999999996</v>
      </c>
      <c r="B94">
        <v>2426.71659</v>
      </c>
      <c r="C94" s="7">
        <f t="shared" si="7"/>
        <v>229.93696</v>
      </c>
      <c r="D94">
        <f t="shared" si="8"/>
        <v>29.520331255236098</v>
      </c>
      <c r="E94">
        <f t="shared" si="9"/>
        <v>1.2164721408706444E-2</v>
      </c>
      <c r="F94" s="23">
        <f t="shared" si="10"/>
        <v>8.5487193563313982E-2</v>
      </c>
      <c r="H94">
        <f t="shared" si="11"/>
        <v>-4.4092152040605539</v>
      </c>
      <c r="I94">
        <f t="shared" si="12"/>
        <v>-2.4593886971432157</v>
      </c>
      <c r="J94">
        <f t="shared" si="13"/>
        <v>18.263877139803196</v>
      </c>
    </row>
    <row r="95" spans="1:10" x14ac:dyDescent="0.25">
      <c r="A95">
        <v>4.7998900000000004</v>
      </c>
      <c r="B95">
        <v>2428.3416400000001</v>
      </c>
      <c r="C95" s="7">
        <f t="shared" si="7"/>
        <v>231.5620100000001</v>
      </c>
      <c r="D95">
        <f t="shared" si="8"/>
        <v>31.096018957347834</v>
      </c>
      <c r="E95">
        <f t="shared" si="9"/>
        <v>1.280545473714639E-2</v>
      </c>
      <c r="F95" s="23">
        <f t="shared" si="10"/>
        <v>8.5373574064995322E-2</v>
      </c>
      <c r="H95">
        <f t="shared" si="11"/>
        <v>-4.3578840474936973</v>
      </c>
      <c r="I95">
        <f t="shared" si="12"/>
        <v>-2.4607186632512157</v>
      </c>
      <c r="J95">
        <f t="shared" si="13"/>
        <v>18.262547173695197</v>
      </c>
    </row>
    <row r="96" spans="1:10" x14ac:dyDescent="0.25">
      <c r="A96">
        <v>4.8542899999999998</v>
      </c>
      <c r="B96">
        <v>2429.9972200000002</v>
      </c>
      <c r="C96" s="7">
        <f t="shared" si="7"/>
        <v>233.2175900000002</v>
      </c>
      <c r="D96">
        <f t="shared" si="8"/>
        <v>25.249725375320569</v>
      </c>
      <c r="E96">
        <f t="shared" si="9"/>
        <v>1.0390845375255437E-2</v>
      </c>
      <c r="F96" s="23">
        <f t="shared" si="10"/>
        <v>8.5258052766825534E-2</v>
      </c>
      <c r="H96">
        <f t="shared" si="11"/>
        <v>-4.5668301128637232</v>
      </c>
      <c r="I96">
        <f t="shared" si="12"/>
        <v>-2.4620727066717092</v>
      </c>
      <c r="J96">
        <f t="shared" si="13"/>
        <v>18.261193130274702</v>
      </c>
    </row>
    <row r="97" spans="1:10" x14ac:dyDescent="0.25">
      <c r="A97">
        <v>4.9091300000000002</v>
      </c>
      <c r="B97">
        <v>2431.0999200000001</v>
      </c>
      <c r="C97" s="7">
        <f t="shared" si="7"/>
        <v>234.32029000000011</v>
      </c>
      <c r="D97">
        <f t="shared" si="8"/>
        <v>19.101206372594262</v>
      </c>
      <c r="E97">
        <f t="shared" si="9"/>
        <v>7.8570223360437865E-3</v>
      </c>
      <c r="F97" s="23">
        <f t="shared" si="10"/>
        <v>8.5181239787651797E-2</v>
      </c>
      <c r="H97">
        <f t="shared" si="11"/>
        <v>-4.8463475819715969</v>
      </c>
      <c r="I97">
        <f t="shared" si="12"/>
        <v>-2.4629740596780842</v>
      </c>
      <c r="J97">
        <f t="shared" si="13"/>
        <v>18.260291777268328</v>
      </c>
    </row>
    <row r="98" spans="1:10" x14ac:dyDescent="0.25">
      <c r="A98">
        <v>4.9628800000000002</v>
      </c>
      <c r="B98">
        <v>2432.0714200000002</v>
      </c>
      <c r="C98" s="7">
        <f t="shared" si="7"/>
        <v>235.29179000000022</v>
      </c>
      <c r="D98">
        <f t="shared" si="8"/>
        <v>495.22011435834861</v>
      </c>
      <c r="E98">
        <f t="shared" si="9"/>
        <v>0.20362071207528459</v>
      </c>
      <c r="F98" s="23">
        <f t="shared" si="10"/>
        <v>8.5113652052861782E-2</v>
      </c>
      <c r="H98">
        <f t="shared" si="11"/>
        <v>-1.5914962702299142</v>
      </c>
      <c r="I98">
        <f t="shared" si="12"/>
        <v>-2.4637678326164067</v>
      </c>
      <c r="J98">
        <f t="shared" si="13"/>
        <v>18.259498004330005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1AACC-92E8-43F4-B7F7-DFB6370BB481}">
  <dimension ref="A1:J98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2" max="2" width="12.28515625" customWidth="1"/>
    <col min="3" max="3" width="20.85546875" style="7" bestFit="1" customWidth="1"/>
    <col min="5" max="5" width="14.42578125" customWidth="1"/>
    <col min="6" max="6" width="18.7109375" style="23" bestFit="1" customWidth="1"/>
    <col min="8" max="8" width="12.5703125" customWidth="1"/>
    <col min="9" max="9" width="18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3707.2489700000001</v>
      </c>
      <c r="C2" s="7">
        <f>B2-$B$2</f>
        <v>0</v>
      </c>
    </row>
    <row r="3" spans="1:10" x14ac:dyDescent="0.25">
      <c r="A3">
        <v>5.3760000000000002E-2</v>
      </c>
      <c r="B3">
        <v>3715.6876999999999</v>
      </c>
      <c r="C3" s="7">
        <f t="shared" ref="C3:C66" si="0">B3-$B$2</f>
        <v>8.4387299999998504</v>
      </c>
      <c r="D3">
        <f>(B4-B2)/(A4-A2)</f>
        <v>153.86321540595083</v>
      </c>
      <c r="E3">
        <f>(1/B3)*D3</f>
        <v>4.1409081663658337E-2</v>
      </c>
      <c r="F3" s="23">
        <f>((0.032)/((0.0000008*B3*0.000000001)+(0.0000000245*0.000000001*B3^2)))*10^-9</f>
        <v>9.3779005631322451E-2</v>
      </c>
      <c r="H3">
        <f>LN(E3)</f>
        <v>-3.1842550583511193</v>
      </c>
      <c r="I3">
        <f>LN((0.032)/((0.0000008*B3)+(0.0000000245*B3^2)))</f>
        <v>-2.3668142685831124</v>
      </c>
      <c r="J3">
        <f>LN(F3*10^9)</f>
        <v>18.356451568363298</v>
      </c>
    </row>
    <row r="4" spans="1:10" x14ac:dyDescent="0.25">
      <c r="A4">
        <v>0.10743999999999999</v>
      </c>
      <c r="B4">
        <v>3723.77988</v>
      </c>
      <c r="C4" s="7">
        <f t="shared" si="0"/>
        <v>16.530909999999949</v>
      </c>
      <c r="D4">
        <f t="shared" ref="D4:D67" si="1">(B5-B3)/(A5-A3)</f>
        <v>150.6200935918273</v>
      </c>
      <c r="E4">
        <f t="shared" ref="E4:E67" si="2">(1/B4)*D4</f>
        <v>4.0448173212597971E-2</v>
      </c>
      <c r="F4" s="23">
        <f t="shared" ref="F4:F67" si="3">((0.032)/((0.0000008*B4*0.000000001)+(0.0000000245*0.000000001*B4^2)))*10^-9</f>
        <v>9.3373632096693915E-2</v>
      </c>
      <c r="H4">
        <f t="shared" ref="H4:H67" si="4">LN(E4)</f>
        <v>-3.2077337981143139</v>
      </c>
      <c r="I4">
        <f t="shared" ref="I4:I67" si="5">LN((0.032)/((0.0000008*B4)+(0.0000000245*B4^2)))</f>
        <v>-2.3711462852033276</v>
      </c>
      <c r="J4">
        <f t="shared" ref="J4:J67" si="6">LN(F4*10^9)</f>
        <v>18.352119551743083</v>
      </c>
    </row>
    <row r="5" spans="1:10" x14ac:dyDescent="0.25">
      <c r="A5">
        <v>0.15847</v>
      </c>
      <c r="B5">
        <v>3731.4591300000002</v>
      </c>
      <c r="C5" s="7">
        <f t="shared" si="0"/>
        <v>24.210160000000087</v>
      </c>
      <c r="D5">
        <f t="shared" si="1"/>
        <v>148.38661526294794</v>
      </c>
      <c r="E5">
        <f t="shared" si="2"/>
        <v>3.9766378270086514E-2</v>
      </c>
      <c r="F5" s="23">
        <f t="shared" si="3"/>
        <v>9.2991369869037221E-2</v>
      </c>
      <c r="H5">
        <f t="shared" si="4"/>
        <v>-3.2247334907917891</v>
      </c>
      <c r="I5">
        <f t="shared" si="5"/>
        <v>-2.3752485872419258</v>
      </c>
      <c r="J5">
        <f t="shared" si="6"/>
        <v>18.348017249704487</v>
      </c>
    </row>
    <row r="6" spans="1:10" x14ac:dyDescent="0.25">
      <c r="A6">
        <v>0.20860000000000001</v>
      </c>
      <c r="B6">
        <v>3738.7906699999999</v>
      </c>
      <c r="C6" s="7">
        <f t="shared" si="0"/>
        <v>31.541699999999764</v>
      </c>
      <c r="D6">
        <f t="shared" si="1"/>
        <v>143.50531862984019</v>
      </c>
      <c r="E6">
        <f t="shared" si="2"/>
        <v>3.8382817144946013E-2</v>
      </c>
      <c r="F6" s="23">
        <f t="shared" si="3"/>
        <v>9.2628602350137895E-2</v>
      </c>
      <c r="H6">
        <f t="shared" si="4"/>
        <v>-3.2601453897168118</v>
      </c>
      <c r="I6">
        <f t="shared" si="5"/>
        <v>-2.3791573043527814</v>
      </c>
      <c r="J6">
        <f t="shared" si="6"/>
        <v>18.34410853259363</v>
      </c>
    </row>
    <row r="7" spans="1:10" x14ac:dyDescent="0.25">
      <c r="A7">
        <v>0.26094000000000001</v>
      </c>
      <c r="B7">
        <v>3746.1641199999999</v>
      </c>
      <c r="C7" s="7">
        <f t="shared" si="0"/>
        <v>38.915149999999812</v>
      </c>
      <c r="D7">
        <f t="shared" si="1"/>
        <v>142.19621175328149</v>
      </c>
      <c r="E7">
        <f t="shared" si="2"/>
        <v>3.7957816902394949E-2</v>
      </c>
      <c r="F7" s="23">
        <f t="shared" si="3"/>
        <v>9.2265897939432559E-2</v>
      </c>
      <c r="H7">
        <f t="shared" si="4"/>
        <v>-3.2712798173685171</v>
      </c>
      <c r="I7">
        <f t="shared" si="5"/>
        <v>-2.3830806755227347</v>
      </c>
      <c r="J7">
        <f t="shared" si="6"/>
        <v>18.340185161423676</v>
      </c>
    </row>
    <row r="8" spans="1:10" x14ac:dyDescent="0.25">
      <c r="A8">
        <v>0.31154999999999999</v>
      </c>
      <c r="B8">
        <v>3753.4297700000002</v>
      </c>
      <c r="C8" s="7">
        <f t="shared" si="0"/>
        <v>46.18080000000009</v>
      </c>
      <c r="D8">
        <f t="shared" si="1"/>
        <v>137.28499043976939</v>
      </c>
      <c r="E8">
        <f t="shared" si="2"/>
        <v>3.6575878290582585E-2</v>
      </c>
      <c r="F8" s="23">
        <f t="shared" si="3"/>
        <v>9.1910576157969229E-2</v>
      </c>
      <c r="H8">
        <f t="shared" si="4"/>
        <v>-3.3083663189512089</v>
      </c>
      <c r="I8">
        <f t="shared" si="5"/>
        <v>-2.3869391729127027</v>
      </c>
      <c r="J8">
        <f t="shared" si="6"/>
        <v>18.336326664033709</v>
      </c>
    </row>
    <row r="9" spans="1:10" x14ac:dyDescent="0.25">
      <c r="A9">
        <v>0.36553999999999998</v>
      </c>
      <c r="B9">
        <v>3760.5241299999998</v>
      </c>
      <c r="C9" s="7">
        <f t="shared" si="0"/>
        <v>53.275159999999687</v>
      </c>
      <c r="D9">
        <f t="shared" si="1"/>
        <v>132.83143399809998</v>
      </c>
      <c r="E9">
        <f t="shared" si="2"/>
        <v>3.5322585205190535E-2</v>
      </c>
      <c r="F9" s="23">
        <f t="shared" si="3"/>
        <v>9.1565608060905287E-2</v>
      </c>
      <c r="H9">
        <f t="shared" si="4"/>
        <v>-3.3432327121199723</v>
      </c>
      <c r="I9">
        <f t="shared" si="5"/>
        <v>-2.3906995356543774</v>
      </c>
      <c r="J9">
        <f t="shared" si="6"/>
        <v>18.332566301292033</v>
      </c>
    </row>
    <row r="10" spans="1:10" x14ac:dyDescent="0.25">
      <c r="A10">
        <v>0.41685</v>
      </c>
      <c r="B10">
        <v>3767.4169200000001</v>
      </c>
      <c r="C10" s="7">
        <f t="shared" si="0"/>
        <v>60.167950000000019</v>
      </c>
      <c r="D10">
        <f t="shared" si="1"/>
        <v>127.88320122242646</v>
      </c>
      <c r="E10">
        <f t="shared" si="2"/>
        <v>3.3944531210107334E-2</v>
      </c>
      <c r="F10" s="23">
        <f t="shared" si="3"/>
        <v>9.1232298266135325E-2</v>
      </c>
      <c r="H10">
        <f t="shared" si="4"/>
        <v>-3.3830275216020649</v>
      </c>
      <c r="I10">
        <f t="shared" si="5"/>
        <v>-2.3943462969423375</v>
      </c>
      <c r="J10">
        <f t="shared" si="6"/>
        <v>18.328919540004073</v>
      </c>
    </row>
    <row r="11" spans="1:10" x14ac:dyDescent="0.25">
      <c r="A11">
        <v>0.47025</v>
      </c>
      <c r="B11">
        <v>3773.9147800000001</v>
      </c>
      <c r="C11" s="7">
        <f t="shared" si="0"/>
        <v>66.665809999999965</v>
      </c>
      <c r="D11">
        <f t="shared" si="1"/>
        <v>110.9929411764678</v>
      </c>
      <c r="E11">
        <f t="shared" si="2"/>
        <v>2.9410558437800178E-2</v>
      </c>
      <c r="F11" s="23">
        <f t="shared" si="3"/>
        <v>9.0919749542858905E-2</v>
      </c>
      <c r="H11">
        <f t="shared" si="4"/>
        <v>-3.5264015385720162</v>
      </c>
      <c r="I11">
        <f t="shared" si="5"/>
        <v>-2.3977780346995767</v>
      </c>
      <c r="J11">
        <f t="shared" si="6"/>
        <v>18.325487802246833</v>
      </c>
    </row>
    <row r="12" spans="1:10" x14ac:dyDescent="0.25">
      <c r="A12">
        <v>0.53159999999999996</v>
      </c>
      <c r="B12">
        <v>3780.1533599999998</v>
      </c>
      <c r="C12" s="7">
        <f t="shared" si="0"/>
        <v>72.904389999999694</v>
      </c>
      <c r="D12">
        <f t="shared" si="1"/>
        <v>105.75389663658721</v>
      </c>
      <c r="E12">
        <f t="shared" si="2"/>
        <v>2.7976086302643349E-2</v>
      </c>
      <c r="F12" s="23">
        <f t="shared" si="3"/>
        <v>9.0621181082725127E-2</v>
      </c>
      <c r="H12">
        <f t="shared" si="4"/>
        <v>-3.5764051943443742</v>
      </c>
      <c r="I12">
        <f t="shared" si="5"/>
        <v>-2.4010673064720294</v>
      </c>
      <c r="J12">
        <f t="shared" si="6"/>
        <v>18.322198530474381</v>
      </c>
    </row>
    <row r="13" spans="1:10" x14ac:dyDescent="0.25">
      <c r="A13">
        <v>0.59214999999999995</v>
      </c>
      <c r="B13">
        <v>3786.80618</v>
      </c>
      <c r="C13" s="7">
        <f t="shared" si="0"/>
        <v>79.557209999999941</v>
      </c>
      <c r="D13">
        <f t="shared" si="1"/>
        <v>113.74727744166168</v>
      </c>
      <c r="E13">
        <f t="shared" si="2"/>
        <v>3.003778699908578E-2</v>
      </c>
      <c r="F13" s="23">
        <f t="shared" si="3"/>
        <v>9.0304405288486836E-2</v>
      </c>
      <c r="H13">
        <f t="shared" si="4"/>
        <v>-3.5052991232723687</v>
      </c>
      <c r="I13">
        <f t="shared" si="5"/>
        <v>-2.4045690347160713</v>
      </c>
      <c r="J13">
        <f t="shared" si="6"/>
        <v>18.318696802230338</v>
      </c>
    </row>
    <row r="14" spans="1:10" x14ac:dyDescent="0.25">
      <c r="A14">
        <v>0.64729999999999999</v>
      </c>
      <c r="B14">
        <v>3793.3139200000001</v>
      </c>
      <c r="C14" s="7">
        <f t="shared" si="0"/>
        <v>86.064949999999953</v>
      </c>
      <c r="D14">
        <f t="shared" si="1"/>
        <v>120.74181062966066</v>
      </c>
      <c r="E14">
        <f t="shared" si="2"/>
        <v>3.1830165701039755E-2</v>
      </c>
      <c r="F14" s="23">
        <f t="shared" si="3"/>
        <v>8.9996141850822248E-2</v>
      </c>
      <c r="H14">
        <f t="shared" si="4"/>
        <v>-3.4473408318883099</v>
      </c>
      <c r="I14">
        <f t="shared" si="5"/>
        <v>-2.4079884778949419</v>
      </c>
      <c r="J14">
        <f t="shared" si="6"/>
        <v>18.315277359051468</v>
      </c>
    </row>
    <row r="15" spans="1:10" x14ac:dyDescent="0.25">
      <c r="A15">
        <v>0.69808000000000003</v>
      </c>
      <c r="B15">
        <v>3799.59636</v>
      </c>
      <c r="C15" s="7">
        <f t="shared" si="0"/>
        <v>92.347389999999905</v>
      </c>
      <c r="D15">
        <f t="shared" si="1"/>
        <v>123.16149312377171</v>
      </c>
      <c r="E15">
        <f t="shared" si="2"/>
        <v>3.2414362330784971E-2</v>
      </c>
      <c r="F15" s="23">
        <f t="shared" si="3"/>
        <v>8.9700045575873646E-2</v>
      </c>
      <c r="H15">
        <f t="shared" si="4"/>
        <v>-3.4291536725898606</v>
      </c>
      <c r="I15">
        <f t="shared" si="5"/>
        <v>-2.4112840018252788</v>
      </c>
      <c r="J15">
        <f t="shared" si="6"/>
        <v>18.311981835121131</v>
      </c>
    </row>
    <row r="16" spans="1:10" x14ac:dyDescent="0.25">
      <c r="A16">
        <v>0.74909999999999999</v>
      </c>
      <c r="B16">
        <v>3805.85176</v>
      </c>
      <c r="C16" s="7">
        <f t="shared" si="0"/>
        <v>98.602789999999914</v>
      </c>
      <c r="D16">
        <f t="shared" si="1"/>
        <v>115.29071934401836</v>
      </c>
      <c r="E16">
        <f t="shared" si="2"/>
        <v>3.029301365747844E-2</v>
      </c>
      <c r="F16" s="23">
        <f t="shared" si="3"/>
        <v>8.9406673213564283E-2</v>
      </c>
      <c r="H16">
        <f t="shared" si="4"/>
        <v>-3.4968381654131546</v>
      </c>
      <c r="I16">
        <f t="shared" si="5"/>
        <v>-2.414559955141399</v>
      </c>
      <c r="J16">
        <f t="shared" si="6"/>
        <v>18.308705881805011</v>
      </c>
    </row>
    <row r="17" spans="1:10" x14ac:dyDescent="0.25">
      <c r="A17">
        <v>0.8054</v>
      </c>
      <c r="B17">
        <v>3811.9693600000001</v>
      </c>
      <c r="C17" s="7">
        <f t="shared" si="0"/>
        <v>104.72038999999995</v>
      </c>
      <c r="D17">
        <f t="shared" si="1"/>
        <v>109.04701855521637</v>
      </c>
      <c r="E17">
        <f t="shared" si="2"/>
        <v>2.860647824179163E-2</v>
      </c>
      <c r="F17" s="23">
        <f t="shared" si="3"/>
        <v>8.9121153387268962E-2</v>
      </c>
      <c r="H17">
        <f t="shared" si="4"/>
        <v>-3.5541220748555324</v>
      </c>
      <c r="I17">
        <f t="shared" si="5"/>
        <v>-2.4177585609292236</v>
      </c>
      <c r="J17">
        <f t="shared" si="6"/>
        <v>18.305507276017188</v>
      </c>
    </row>
    <row r="18" spans="1:10" x14ac:dyDescent="0.25">
      <c r="A18">
        <v>0.86012</v>
      </c>
      <c r="B18">
        <v>3817.9581600000001</v>
      </c>
      <c r="C18" s="7">
        <f t="shared" si="0"/>
        <v>110.70919000000004</v>
      </c>
      <c r="D18">
        <f t="shared" si="1"/>
        <v>111.79766390353932</v>
      </c>
      <c r="E18">
        <f t="shared" si="2"/>
        <v>2.9282055805331119E-2</v>
      </c>
      <c r="F18" s="23">
        <f t="shared" si="3"/>
        <v>8.884296767159211E-2</v>
      </c>
      <c r="H18">
        <f t="shared" si="4"/>
        <v>-3.5307803804230611</v>
      </c>
      <c r="I18">
        <f t="shared" si="5"/>
        <v>-2.4208848758358501</v>
      </c>
      <c r="J18">
        <f t="shared" si="6"/>
        <v>18.302380961110561</v>
      </c>
    </row>
    <row r="19" spans="1:10" x14ac:dyDescent="0.25">
      <c r="A19">
        <v>0.91156000000000004</v>
      </c>
      <c r="B19">
        <v>3823.8377999999998</v>
      </c>
      <c r="C19" s="7">
        <f t="shared" si="0"/>
        <v>116.58882999999969</v>
      </c>
      <c r="D19">
        <f t="shared" si="1"/>
        <v>114.54353380502999</v>
      </c>
      <c r="E19">
        <f t="shared" si="2"/>
        <v>2.9955123568533689E-2</v>
      </c>
      <c r="F19" s="23">
        <f t="shared" si="3"/>
        <v>8.8571117738853775E-2</v>
      </c>
      <c r="H19">
        <f t="shared" si="4"/>
        <v>-3.5080548983159261</v>
      </c>
      <c r="I19">
        <f t="shared" si="5"/>
        <v>-2.423949459404509</v>
      </c>
      <c r="J19">
        <f t="shared" si="6"/>
        <v>18.299316377541903</v>
      </c>
    </row>
    <row r="20" spans="1:10" x14ac:dyDescent="0.25">
      <c r="A20">
        <v>0.96187999999999996</v>
      </c>
      <c r="B20">
        <v>3829.61411</v>
      </c>
      <c r="C20" s="7">
        <f t="shared" si="0"/>
        <v>122.36513999999988</v>
      </c>
      <c r="D20">
        <f t="shared" si="1"/>
        <v>114.62890508035025</v>
      </c>
      <c r="E20">
        <f t="shared" si="2"/>
        <v>2.9932233845971035E-2</v>
      </c>
      <c r="F20" s="23">
        <f t="shared" si="3"/>
        <v>8.8305258594789549E-2</v>
      </c>
      <c r="H20">
        <f t="shared" si="4"/>
        <v>-3.5088193242203403</v>
      </c>
      <c r="I20">
        <f t="shared" si="5"/>
        <v>-2.4269556194105997</v>
      </c>
      <c r="J20">
        <f t="shared" si="6"/>
        <v>18.296310217535812</v>
      </c>
    </row>
    <row r="21" spans="1:10" x14ac:dyDescent="0.25">
      <c r="A21">
        <v>1.0117499999999999</v>
      </c>
      <c r="B21">
        <v>3835.3224700000001</v>
      </c>
      <c r="C21" s="7">
        <f t="shared" si="0"/>
        <v>128.07349999999997</v>
      </c>
      <c r="D21">
        <f t="shared" si="1"/>
        <v>114.01022784810242</v>
      </c>
      <c r="E21">
        <f t="shared" si="2"/>
        <v>2.9726373398819426E-2</v>
      </c>
      <c r="F21" s="23">
        <f t="shared" si="3"/>
        <v>8.8043701157758128E-2</v>
      </c>
      <c r="H21">
        <f t="shared" si="4"/>
        <v>-3.5157206339799765</v>
      </c>
      <c r="I21">
        <f t="shared" si="5"/>
        <v>-2.429921983705488</v>
      </c>
      <c r="J21">
        <f t="shared" si="6"/>
        <v>18.293343853240923</v>
      </c>
    </row>
    <row r="22" spans="1:10" x14ac:dyDescent="0.25">
      <c r="A22">
        <v>1.06063</v>
      </c>
      <c r="B22">
        <v>3840.8726200000001</v>
      </c>
      <c r="C22" s="7">
        <f t="shared" si="0"/>
        <v>133.62365</v>
      </c>
      <c r="D22">
        <f t="shared" si="1"/>
        <v>110.93568317633824</v>
      </c>
      <c r="E22">
        <f t="shared" si="2"/>
        <v>2.8882937330095119E-2</v>
      </c>
      <c r="F22" s="23">
        <f t="shared" si="3"/>
        <v>8.7790505555173287E-2</v>
      </c>
      <c r="H22">
        <f t="shared" si="4"/>
        <v>-3.5445042620236435</v>
      </c>
      <c r="I22">
        <f t="shared" si="5"/>
        <v>-2.4328019213731276</v>
      </c>
      <c r="J22">
        <f t="shared" si="6"/>
        <v>18.290463915573284</v>
      </c>
    </row>
    <row r="23" spans="1:10" x14ac:dyDescent="0.25">
      <c r="A23">
        <v>1.1104799999999999</v>
      </c>
      <c r="B23">
        <v>3846.2751499999999</v>
      </c>
      <c r="C23" s="7">
        <f t="shared" si="0"/>
        <v>139.02617999999984</v>
      </c>
      <c r="D23">
        <f t="shared" si="1"/>
        <v>107.83242147922874</v>
      </c>
      <c r="E23">
        <f t="shared" si="2"/>
        <v>2.8035545371534E-2</v>
      </c>
      <c r="F23" s="23">
        <f t="shared" si="3"/>
        <v>8.7545091889788096E-2</v>
      </c>
      <c r="H23">
        <f t="shared" si="4"/>
        <v>-3.5742820963574751</v>
      </c>
      <c r="I23">
        <f t="shared" si="5"/>
        <v>-2.4356012824752105</v>
      </c>
      <c r="J23">
        <f t="shared" si="6"/>
        <v>18.287664554471199</v>
      </c>
    </row>
    <row r="24" spans="1:10" x14ac:dyDescent="0.25">
      <c r="A24">
        <v>1.15933</v>
      </c>
      <c r="B24">
        <v>3851.51568</v>
      </c>
      <c r="C24" s="7">
        <f t="shared" si="0"/>
        <v>144.26670999999988</v>
      </c>
      <c r="D24">
        <f t="shared" si="1"/>
        <v>105.99503193754566</v>
      </c>
      <c r="E24">
        <f t="shared" si="2"/>
        <v>2.7520342832291326E-2</v>
      </c>
      <c r="F24" s="23">
        <f t="shared" si="3"/>
        <v>8.7308019112408736E-2</v>
      </c>
      <c r="H24">
        <f t="shared" si="4"/>
        <v>-3.5928298084258636</v>
      </c>
      <c r="I24">
        <f t="shared" si="5"/>
        <v>-2.4383129633974554</v>
      </c>
      <c r="J24">
        <f t="shared" si="6"/>
        <v>18.284952873548956</v>
      </c>
    </row>
    <row r="25" spans="1:10" x14ac:dyDescent="0.25">
      <c r="A25">
        <v>1.2091099999999999</v>
      </c>
      <c r="B25">
        <v>3856.7294400000001</v>
      </c>
      <c r="C25" s="7">
        <f t="shared" si="0"/>
        <v>149.48046999999997</v>
      </c>
      <c r="D25">
        <f t="shared" si="1"/>
        <v>105.52626190232621</v>
      </c>
      <c r="E25">
        <f t="shared" si="2"/>
        <v>2.7361593169555137E-2</v>
      </c>
      <c r="F25" s="23">
        <f t="shared" si="3"/>
        <v>8.7073111713073706E-2</v>
      </c>
      <c r="H25">
        <f t="shared" si="4"/>
        <v>-3.5986149580416797</v>
      </c>
      <c r="I25">
        <f t="shared" si="5"/>
        <v>-2.4410071487180258</v>
      </c>
      <c r="J25">
        <f t="shared" si="6"/>
        <v>18.282258688228385</v>
      </c>
    </row>
    <row r="26" spans="1:10" x14ac:dyDescent="0.25">
      <c r="A26">
        <v>1.2569999999999999</v>
      </c>
      <c r="B26">
        <v>3861.8224300000002</v>
      </c>
      <c r="C26" s="7">
        <f t="shared" si="0"/>
        <v>154.57346000000007</v>
      </c>
      <c r="D26">
        <f t="shared" si="1"/>
        <v>103.45808567329425</v>
      </c>
      <c r="E26">
        <f t="shared" si="2"/>
        <v>2.6789964465894475E-2</v>
      </c>
      <c r="F26" s="23">
        <f t="shared" si="3"/>
        <v>8.6844559815227498E-2</v>
      </c>
      <c r="H26">
        <f t="shared" si="4"/>
        <v>-3.6197279218208824</v>
      </c>
      <c r="I26">
        <f t="shared" si="5"/>
        <v>-2.4436354271144025</v>
      </c>
      <c r="J26">
        <f t="shared" si="6"/>
        <v>18.279630409832009</v>
      </c>
    </row>
    <row r="27" spans="1:10" x14ac:dyDescent="0.25">
      <c r="A27">
        <v>1.3066899999999999</v>
      </c>
      <c r="B27">
        <v>3866.8248800000001</v>
      </c>
      <c r="C27" s="7">
        <f t="shared" si="0"/>
        <v>159.57591000000002</v>
      </c>
      <c r="D27">
        <f t="shared" si="1"/>
        <v>99.860108849022822</v>
      </c>
      <c r="E27">
        <f t="shared" si="2"/>
        <v>2.5824833538627384E-2</v>
      </c>
      <c r="F27" s="23">
        <f t="shared" si="3"/>
        <v>8.6620945864840385E-2</v>
      </c>
      <c r="H27">
        <f t="shared" si="4"/>
        <v>-3.656418709742518</v>
      </c>
      <c r="I27">
        <f t="shared" si="5"/>
        <v>-2.4462136235503533</v>
      </c>
      <c r="J27">
        <f t="shared" si="6"/>
        <v>18.277052213396058</v>
      </c>
    </row>
    <row r="28" spans="1:10" x14ac:dyDescent="0.25">
      <c r="A28">
        <v>1.35622</v>
      </c>
      <c r="B28">
        <v>3871.7305500000002</v>
      </c>
      <c r="C28" s="7">
        <f t="shared" si="0"/>
        <v>164.48158000000012</v>
      </c>
      <c r="D28">
        <f t="shared" si="1"/>
        <v>95.194197292070456</v>
      </c>
      <c r="E28">
        <f t="shared" si="2"/>
        <v>2.4586989219089753E-2</v>
      </c>
      <c r="F28" s="23">
        <f t="shared" si="3"/>
        <v>8.640249578579047E-2</v>
      </c>
      <c r="H28">
        <f t="shared" si="4"/>
        <v>-3.7055378694902763</v>
      </c>
      <c r="I28">
        <f t="shared" si="5"/>
        <v>-2.4487387171797197</v>
      </c>
      <c r="J28">
        <f t="shared" si="6"/>
        <v>18.274527119766692</v>
      </c>
    </row>
    <row r="29" spans="1:10" x14ac:dyDescent="0.25">
      <c r="A29">
        <v>1.4100900000000001</v>
      </c>
      <c r="B29">
        <v>3876.6679600000002</v>
      </c>
      <c r="C29" s="7">
        <f t="shared" si="0"/>
        <v>169.41899000000012</v>
      </c>
      <c r="D29">
        <f t="shared" si="1"/>
        <v>95.431999999997998</v>
      </c>
      <c r="E29">
        <f t="shared" si="2"/>
        <v>2.4617016722783238E-2</v>
      </c>
      <c r="F29" s="23">
        <f t="shared" si="3"/>
        <v>8.6183465669443321E-2</v>
      </c>
      <c r="H29">
        <f t="shared" si="4"/>
        <v>-3.7043173384848695</v>
      </c>
      <c r="I29">
        <f t="shared" si="5"/>
        <v>-2.451276933290611</v>
      </c>
      <c r="J29">
        <f t="shared" si="6"/>
        <v>18.271988903655799</v>
      </c>
    </row>
    <row r="30" spans="1:10" x14ac:dyDescent="0.25">
      <c r="A30">
        <v>1.45872</v>
      </c>
      <c r="B30">
        <v>3881.51233</v>
      </c>
      <c r="C30" s="7">
        <f t="shared" si="0"/>
        <v>174.26335999999992</v>
      </c>
      <c r="D30">
        <f t="shared" si="1"/>
        <v>97.396508477974677</v>
      </c>
      <c r="E30">
        <f t="shared" si="2"/>
        <v>2.5092412492214E-2</v>
      </c>
      <c r="F30" s="23">
        <f t="shared" si="3"/>
        <v>8.59693714052399E-2</v>
      </c>
      <c r="H30">
        <f t="shared" si="4"/>
        <v>-3.6851897696904299</v>
      </c>
      <c r="I30">
        <f t="shared" si="5"/>
        <v>-2.4537641926145373</v>
      </c>
      <c r="J30">
        <f t="shared" si="6"/>
        <v>18.269501644331875</v>
      </c>
    </row>
    <row r="31" spans="1:10" x14ac:dyDescent="0.25">
      <c r="A31">
        <v>1.50976</v>
      </c>
      <c r="B31">
        <v>3886.37547</v>
      </c>
      <c r="C31" s="7">
        <f t="shared" si="0"/>
        <v>179.12649999999985</v>
      </c>
      <c r="D31">
        <f t="shared" si="1"/>
        <v>97.087622117031785</v>
      </c>
      <c r="E31">
        <f t="shared" si="2"/>
        <v>2.4981534302714142E-2</v>
      </c>
      <c r="F31" s="23">
        <f t="shared" si="3"/>
        <v>8.5755249027162112E-2</v>
      </c>
      <c r="H31">
        <f t="shared" si="4"/>
        <v>-3.6896183549253507</v>
      </c>
      <c r="I31">
        <f t="shared" si="5"/>
        <v>-2.456257981664788</v>
      </c>
      <c r="J31">
        <f t="shared" si="6"/>
        <v>18.267007855281623</v>
      </c>
    </row>
    <row r="32" spans="1:10" x14ac:dyDescent="0.25">
      <c r="A32">
        <v>1.5580099999999999</v>
      </c>
      <c r="B32">
        <v>3891.1521600000001</v>
      </c>
      <c r="C32" s="7">
        <f t="shared" si="0"/>
        <v>183.90319</v>
      </c>
      <c r="D32">
        <f t="shared" si="1"/>
        <v>92.981631656081888</v>
      </c>
      <c r="E32">
        <f t="shared" si="2"/>
        <v>2.3895655536657782E-2</v>
      </c>
      <c r="F32" s="23">
        <f t="shared" si="3"/>
        <v>8.5545710833106525E-2</v>
      </c>
      <c r="H32">
        <f t="shared" si="4"/>
        <v>-3.73405861327694</v>
      </c>
      <c r="I32">
        <f t="shared" si="5"/>
        <v>-2.4587044162759475</v>
      </c>
      <c r="J32">
        <f t="shared" si="6"/>
        <v>18.264561420670464</v>
      </c>
    </row>
    <row r="33" spans="1:10" x14ac:dyDescent="0.25">
      <c r="A33">
        <v>1.6121099999999999</v>
      </c>
      <c r="B33">
        <v>3895.8921399999999</v>
      </c>
      <c r="C33" s="7">
        <f t="shared" si="0"/>
        <v>188.64316999999983</v>
      </c>
      <c r="D33">
        <f t="shared" si="1"/>
        <v>88.064044001117708</v>
      </c>
      <c r="E33">
        <f t="shared" si="2"/>
        <v>2.2604333189038879E-2</v>
      </c>
      <c r="F33" s="23">
        <f t="shared" si="3"/>
        <v>8.5338541239200816E-2</v>
      </c>
      <c r="H33">
        <f t="shared" si="4"/>
        <v>-3.7896136570542476</v>
      </c>
      <c r="I33">
        <f t="shared" si="5"/>
        <v>-2.4611290948860636</v>
      </c>
      <c r="J33">
        <f t="shared" si="6"/>
        <v>18.262136742060349</v>
      </c>
    </row>
    <row r="34" spans="1:10" x14ac:dyDescent="0.25">
      <c r="A34">
        <v>1.6652800000000001</v>
      </c>
      <c r="B34">
        <v>3900.59879</v>
      </c>
      <c r="C34" s="7">
        <f t="shared" si="0"/>
        <v>193.34981999999991</v>
      </c>
      <c r="D34">
        <f t="shared" si="1"/>
        <v>89.104387291980615</v>
      </c>
      <c r="E34">
        <f t="shared" si="2"/>
        <v>2.2843771453864552E-2</v>
      </c>
      <c r="F34" s="23">
        <f t="shared" si="3"/>
        <v>8.5133572154351383E-2</v>
      </c>
      <c r="H34">
        <f t="shared" si="4"/>
        <v>-3.7790767828756646</v>
      </c>
      <c r="I34">
        <f t="shared" si="5"/>
        <v>-2.4635338187971123</v>
      </c>
      <c r="J34">
        <f t="shared" si="6"/>
        <v>18.2597320181493</v>
      </c>
    </row>
    <row r="35" spans="1:10" x14ac:dyDescent="0.25">
      <c r="A35">
        <v>1.71787</v>
      </c>
      <c r="B35">
        <v>3905.3158199999998</v>
      </c>
      <c r="C35" s="7">
        <f t="shared" si="0"/>
        <v>198.0668499999997</v>
      </c>
      <c r="D35">
        <f t="shared" si="1"/>
        <v>92.244785517511858</v>
      </c>
      <c r="E35">
        <f t="shared" si="2"/>
        <v>2.3620313892440039E-2</v>
      </c>
      <c r="F35" s="23">
        <f t="shared" si="3"/>
        <v>8.4928891043069096E-2</v>
      </c>
      <c r="H35">
        <f t="shared" si="4"/>
        <v>-3.7456481790361909</v>
      </c>
      <c r="I35">
        <f t="shared" si="5"/>
        <v>-2.4659409485806694</v>
      </c>
      <c r="J35">
        <f t="shared" si="6"/>
        <v>18.257324888365741</v>
      </c>
    </row>
    <row r="36" spans="1:10" x14ac:dyDescent="0.25">
      <c r="A36">
        <v>1.76692</v>
      </c>
      <c r="B36">
        <v>3909.9745499999999</v>
      </c>
      <c r="C36" s="7">
        <f t="shared" si="0"/>
        <v>202.72557999999981</v>
      </c>
      <c r="D36">
        <f t="shared" si="1"/>
        <v>91.525892058447269</v>
      </c>
      <c r="E36">
        <f t="shared" si="2"/>
        <v>2.3408308900232426E-2</v>
      </c>
      <c r="F36" s="23">
        <f t="shared" si="3"/>
        <v>8.4727463354575872E-2</v>
      </c>
      <c r="H36">
        <f t="shared" si="4"/>
        <v>-3.7546642384383797</v>
      </c>
      <c r="I36">
        <f t="shared" si="5"/>
        <v>-2.4683154872043844</v>
      </c>
      <c r="J36">
        <f t="shared" si="6"/>
        <v>18.254950349742028</v>
      </c>
    </row>
    <row r="37" spans="1:10" x14ac:dyDescent="0.25">
      <c r="A37">
        <v>1.8184800000000001</v>
      </c>
      <c r="B37">
        <v>3914.5242400000002</v>
      </c>
      <c r="C37" s="7">
        <f t="shared" si="0"/>
        <v>207.27527000000009</v>
      </c>
      <c r="D37">
        <f t="shared" si="1"/>
        <v>87.710304789549582</v>
      </c>
      <c r="E37">
        <f t="shared" si="2"/>
        <v>2.2406376717071904E-2</v>
      </c>
      <c r="F37" s="23">
        <f t="shared" si="3"/>
        <v>8.4531441029626661E-2</v>
      </c>
      <c r="H37">
        <f t="shared" si="4"/>
        <v>-3.7984096857640637</v>
      </c>
      <c r="I37">
        <f t="shared" si="5"/>
        <v>-2.4706317306339449</v>
      </c>
      <c r="J37">
        <f t="shared" si="6"/>
        <v>18.252634106312467</v>
      </c>
    </row>
    <row r="38" spans="1:10" x14ac:dyDescent="0.25">
      <c r="A38">
        <v>1.8702700000000001</v>
      </c>
      <c r="B38">
        <v>3919.0394099999999</v>
      </c>
      <c r="C38" s="7">
        <f t="shared" si="0"/>
        <v>211.79043999999976</v>
      </c>
      <c r="D38">
        <f t="shared" si="1"/>
        <v>83.039457914631001</v>
      </c>
      <c r="E38">
        <f t="shared" si="2"/>
        <v>2.1188727447533119E-2</v>
      </c>
      <c r="F38" s="23">
        <f t="shared" si="3"/>
        <v>8.4337577767800029E-2</v>
      </c>
      <c r="H38">
        <f t="shared" si="4"/>
        <v>-3.8542859628925661</v>
      </c>
      <c r="I38">
        <f t="shared" si="5"/>
        <v>-2.4729277509267504</v>
      </c>
      <c r="J38">
        <f t="shared" si="6"/>
        <v>18.25033808601966</v>
      </c>
    </row>
    <row r="39" spans="1:10" x14ac:dyDescent="0.25">
      <c r="A39">
        <v>1.9269499999999999</v>
      </c>
      <c r="B39">
        <v>3923.5315300000002</v>
      </c>
      <c r="C39" s="7">
        <f t="shared" si="0"/>
        <v>216.2825600000001</v>
      </c>
      <c r="D39">
        <f t="shared" si="1"/>
        <v>82.221976808393592</v>
      </c>
      <c r="E39">
        <f t="shared" si="2"/>
        <v>2.0956114709340334E-2</v>
      </c>
      <c r="F39" s="23">
        <f t="shared" si="3"/>
        <v>8.4145365238140965E-2</v>
      </c>
      <c r="H39">
        <f t="shared" si="4"/>
        <v>-3.8653248036326522</v>
      </c>
      <c r="I39">
        <f t="shared" si="5"/>
        <v>-2.4752094372460829</v>
      </c>
      <c r="J39">
        <f t="shared" si="6"/>
        <v>18.248056399700328</v>
      </c>
    </row>
    <row r="40" spans="1:10" x14ac:dyDescent="0.25">
      <c r="A40">
        <v>1.9789300000000001</v>
      </c>
      <c r="B40">
        <v>3927.9736499999999</v>
      </c>
      <c r="C40" s="7">
        <f t="shared" si="0"/>
        <v>220.72467999999981</v>
      </c>
      <c r="D40">
        <f t="shared" si="1"/>
        <v>84.357272988779599</v>
      </c>
      <c r="E40">
        <f t="shared" si="2"/>
        <v>2.1476028228646492E-2</v>
      </c>
      <c r="F40" s="23">
        <f t="shared" si="3"/>
        <v>8.3955937601557243E-2</v>
      </c>
      <c r="H40">
        <f t="shared" si="4"/>
        <v>-3.8408179319951081</v>
      </c>
      <c r="I40">
        <f t="shared" si="5"/>
        <v>-2.4774631701269576</v>
      </c>
      <c r="J40">
        <f t="shared" si="6"/>
        <v>18.245802666819454</v>
      </c>
    </row>
    <row r="41" spans="1:10" x14ac:dyDescent="0.25">
      <c r="A41">
        <v>2.0312399999999999</v>
      </c>
      <c r="B41">
        <v>3932.32915</v>
      </c>
      <c r="C41" s="7">
        <f t="shared" si="0"/>
        <v>225.08017999999993</v>
      </c>
      <c r="D41">
        <f t="shared" si="1"/>
        <v>81.614278959809994</v>
      </c>
      <c r="E41">
        <f t="shared" si="2"/>
        <v>2.0754691646249903E-2</v>
      </c>
      <c r="F41" s="23">
        <f t="shared" si="3"/>
        <v>8.3770824139830613E-2</v>
      </c>
      <c r="H41">
        <f t="shared" si="4"/>
        <v>-3.8749829544292287</v>
      </c>
      <c r="I41">
        <f t="shared" si="5"/>
        <v>-2.4796704927386268</v>
      </c>
      <c r="J41">
        <f t="shared" si="6"/>
        <v>18.243595344207783</v>
      </c>
    </row>
    <row r="42" spans="1:10" x14ac:dyDescent="0.25">
      <c r="A42">
        <v>2.0846800000000001</v>
      </c>
      <c r="B42">
        <v>3936.6043599999998</v>
      </c>
      <c r="C42" s="7">
        <f t="shared" si="0"/>
        <v>229.35538999999972</v>
      </c>
      <c r="D42">
        <f t="shared" si="1"/>
        <v>83.648601056546013</v>
      </c>
      <c r="E42">
        <f t="shared" si="2"/>
        <v>2.1248922524829499E-2</v>
      </c>
      <c r="F42" s="23">
        <f t="shared" si="3"/>
        <v>8.3589717860505036E-2</v>
      </c>
      <c r="H42">
        <f t="shared" si="4"/>
        <v>-3.8514490896111444</v>
      </c>
      <c r="I42">
        <f t="shared" si="5"/>
        <v>-2.4818347585548515</v>
      </c>
      <c r="J42">
        <f t="shared" si="6"/>
        <v>18.24143107839156</v>
      </c>
    </row>
    <row r="43" spans="1:10" x14ac:dyDescent="0.25">
      <c r="A43">
        <v>2.1334599999999999</v>
      </c>
      <c r="B43">
        <v>3940.8797100000002</v>
      </c>
      <c r="C43" s="7">
        <f t="shared" si="0"/>
        <v>233.63074000000006</v>
      </c>
      <c r="D43">
        <f t="shared" si="1"/>
        <v>75.340638697560834</v>
      </c>
      <c r="E43">
        <f t="shared" si="2"/>
        <v>1.9117720976457014E-2</v>
      </c>
      <c r="F43" s="23">
        <f t="shared" si="3"/>
        <v>8.340919235581179E-2</v>
      </c>
      <c r="H43">
        <f t="shared" si="4"/>
        <v>-3.9571395742552622</v>
      </c>
      <c r="I43">
        <f t="shared" si="5"/>
        <v>-2.4839967555975573</v>
      </c>
      <c r="J43">
        <f t="shared" si="6"/>
        <v>18.239269081348855</v>
      </c>
    </row>
    <row r="44" spans="1:10" x14ac:dyDescent="0.25">
      <c r="A44">
        <v>2.1964700000000001</v>
      </c>
      <c r="B44">
        <v>3945.0266900000001</v>
      </c>
      <c r="C44" s="7">
        <f t="shared" si="0"/>
        <v>237.77772000000004</v>
      </c>
      <c r="D44">
        <f t="shared" si="1"/>
        <v>71.008628053988573</v>
      </c>
      <c r="E44">
        <f t="shared" si="2"/>
        <v>1.7999530455391818E-2</v>
      </c>
      <c r="F44" s="23">
        <f t="shared" si="3"/>
        <v>8.3234645400046173E-2</v>
      </c>
      <c r="H44">
        <f t="shared" si="4"/>
        <v>-4.017409607237779</v>
      </c>
      <c r="I44">
        <f t="shared" si="5"/>
        <v>-2.4860916067717507</v>
      </c>
      <c r="J44">
        <f t="shared" si="6"/>
        <v>18.237174230174659</v>
      </c>
    </row>
    <row r="45" spans="1:10" x14ac:dyDescent="0.25">
      <c r="A45">
        <v>2.2505199999999999</v>
      </c>
      <c r="B45">
        <v>3949.1919800000001</v>
      </c>
      <c r="C45" s="7">
        <f t="shared" si="0"/>
        <v>241.94300999999996</v>
      </c>
      <c r="D45">
        <f t="shared" si="1"/>
        <v>77.455154833835351</v>
      </c>
      <c r="E45">
        <f t="shared" si="2"/>
        <v>1.9612912014937131E-2</v>
      </c>
      <c r="F45" s="23">
        <f t="shared" si="3"/>
        <v>8.3059878731844547E-2</v>
      </c>
      <c r="H45">
        <f t="shared" si="4"/>
        <v>-3.9315671533711987</v>
      </c>
      <c r="I45">
        <f t="shared" si="5"/>
        <v>-2.4881935007872826</v>
      </c>
      <c r="J45">
        <f t="shared" si="6"/>
        <v>18.235072336159128</v>
      </c>
    </row>
    <row r="46" spans="1:10" x14ac:dyDescent="0.25">
      <c r="A46">
        <v>2.3023899999999999</v>
      </c>
      <c r="B46">
        <v>3953.23074</v>
      </c>
      <c r="C46" s="7">
        <f t="shared" si="0"/>
        <v>245.98176999999987</v>
      </c>
      <c r="D46">
        <f t="shared" si="1"/>
        <v>78.547474549725791</v>
      </c>
      <c r="E46">
        <f t="shared" si="2"/>
        <v>1.9869185412062687E-2</v>
      </c>
      <c r="F46" s="23">
        <f t="shared" si="3"/>
        <v>8.2890946071936381E-2</v>
      </c>
      <c r="H46">
        <f t="shared" si="4"/>
        <v>-3.918585219128786</v>
      </c>
      <c r="I46">
        <f t="shared" si="5"/>
        <v>-2.4902294378603358</v>
      </c>
      <c r="J46">
        <f t="shared" si="6"/>
        <v>18.233036399086075</v>
      </c>
    </row>
    <row r="47" spans="1:10" x14ac:dyDescent="0.25">
      <c r="A47">
        <v>2.3526799999999999</v>
      </c>
      <c r="B47">
        <v>3957.21639</v>
      </c>
      <c r="C47" s="7">
        <f t="shared" si="0"/>
        <v>249.96741999999995</v>
      </c>
      <c r="D47">
        <f t="shared" si="1"/>
        <v>77.597671916269604</v>
      </c>
      <c r="E47">
        <f t="shared" si="2"/>
        <v>1.9609155595423377E-2</v>
      </c>
      <c r="F47" s="23">
        <f t="shared" si="3"/>
        <v>8.2724739646020409E-2</v>
      </c>
      <c r="H47">
        <f t="shared" si="4"/>
        <v>-3.9317586995978053</v>
      </c>
      <c r="I47">
        <f t="shared" si="5"/>
        <v>-2.4922365724018931</v>
      </c>
      <c r="J47">
        <f t="shared" si="6"/>
        <v>18.231029264544517</v>
      </c>
    </row>
    <row r="48" spans="1:10" x14ac:dyDescent="0.25">
      <c r="A48">
        <v>2.40462</v>
      </c>
      <c r="B48">
        <v>3961.1635500000002</v>
      </c>
      <c r="C48" s="7">
        <f t="shared" si="0"/>
        <v>253.91458000000011</v>
      </c>
      <c r="D48">
        <f t="shared" si="1"/>
        <v>76.509841947057723</v>
      </c>
      <c r="E48">
        <f t="shared" si="2"/>
        <v>1.9314991916215558E-2</v>
      </c>
      <c r="F48" s="23">
        <f t="shared" si="3"/>
        <v>8.2560630493381568E-2</v>
      </c>
      <c r="H48">
        <f t="shared" si="4"/>
        <v>-3.9468737013876374</v>
      </c>
      <c r="I48">
        <f t="shared" si="5"/>
        <v>-2.4942223404880548</v>
      </c>
      <c r="J48">
        <f t="shared" si="6"/>
        <v>18.229043496458356</v>
      </c>
    </row>
    <row r="49" spans="1:10" x14ac:dyDescent="0.25">
      <c r="A49">
        <v>2.45581</v>
      </c>
      <c r="B49">
        <v>3965.1068500000001</v>
      </c>
      <c r="C49" s="7">
        <f t="shared" si="0"/>
        <v>257.85788000000002</v>
      </c>
      <c r="D49">
        <f t="shared" si="1"/>
        <v>75.979164638298371</v>
      </c>
      <c r="E49">
        <f t="shared" si="2"/>
        <v>1.9161946326439697E-2</v>
      </c>
      <c r="F49" s="23">
        <f t="shared" si="3"/>
        <v>8.2397168969162882E-2</v>
      </c>
      <c r="H49">
        <f t="shared" si="4"/>
        <v>-3.954828928799039</v>
      </c>
      <c r="I49">
        <f t="shared" si="5"/>
        <v>-2.496204199827285</v>
      </c>
      <c r="J49">
        <f t="shared" si="6"/>
        <v>18.227061637119125</v>
      </c>
    </row>
    <row r="50" spans="1:10" x14ac:dyDescent="0.25">
      <c r="A50">
        <v>2.5073300000000001</v>
      </c>
      <c r="B50">
        <v>3968.9673699999998</v>
      </c>
      <c r="C50" s="7">
        <f t="shared" si="0"/>
        <v>261.71839999999975</v>
      </c>
      <c r="D50">
        <f t="shared" si="1"/>
        <v>74.633238941507514</v>
      </c>
      <c r="E50">
        <f t="shared" si="2"/>
        <v>1.8804195646866081E-2</v>
      </c>
      <c r="F50" s="23">
        <f t="shared" si="3"/>
        <v>8.2237608748831986E-2</v>
      </c>
      <c r="H50">
        <f t="shared" si="4"/>
        <v>-3.9736752613399147</v>
      </c>
      <c r="I50">
        <f t="shared" si="5"/>
        <v>-2.498142554195677</v>
      </c>
      <c r="J50">
        <f t="shared" si="6"/>
        <v>18.225123282750733</v>
      </c>
    </row>
    <row r="51" spans="1:10" x14ac:dyDescent="0.25">
      <c r="A51">
        <v>2.5582199999999999</v>
      </c>
      <c r="B51">
        <v>3972.7500399999999</v>
      </c>
      <c r="C51" s="7">
        <f t="shared" si="0"/>
        <v>265.5010699999998</v>
      </c>
      <c r="D51">
        <f t="shared" si="1"/>
        <v>76.30737289852361</v>
      </c>
      <c r="E51">
        <f t="shared" si="2"/>
        <v>1.9207695457860625E-2</v>
      </c>
      <c r="F51" s="23">
        <f t="shared" si="3"/>
        <v>8.208171529947797E-2</v>
      </c>
      <c r="H51">
        <f t="shared" si="4"/>
        <v>-3.9524442751524007</v>
      </c>
      <c r="I51">
        <f t="shared" si="5"/>
        <v>-2.5000399998799123</v>
      </c>
      <c r="J51">
        <f t="shared" si="6"/>
        <v>18.223225837066497</v>
      </c>
    </row>
    <row r="52" spans="1:10" x14ac:dyDescent="0.25">
      <c r="A52">
        <v>2.6060699999999999</v>
      </c>
      <c r="B52">
        <v>3976.5019600000001</v>
      </c>
      <c r="C52" s="7">
        <f t="shared" si="0"/>
        <v>269.25298999999995</v>
      </c>
      <c r="D52">
        <f t="shared" si="1"/>
        <v>78.05747958234555</v>
      </c>
      <c r="E52">
        <f t="shared" si="2"/>
        <v>1.9629684674503604E-2</v>
      </c>
      <c r="F52" s="23">
        <f t="shared" si="3"/>
        <v>8.1927526615823948E-2</v>
      </c>
      <c r="H52">
        <f t="shared" si="4"/>
        <v>-3.930712334271405</v>
      </c>
      <c r="I52">
        <f t="shared" si="5"/>
        <v>-2.5019202442768611</v>
      </c>
      <c r="J52">
        <f t="shared" si="6"/>
        <v>18.22134559266955</v>
      </c>
    </row>
    <row r="53" spans="1:10" x14ac:dyDescent="0.25">
      <c r="A53">
        <v>2.6549499999999999</v>
      </c>
      <c r="B53">
        <v>3980.3005400000002</v>
      </c>
      <c r="C53" s="7">
        <f t="shared" si="0"/>
        <v>273.05157000000008</v>
      </c>
      <c r="D53">
        <f t="shared" si="1"/>
        <v>76.310989788696517</v>
      </c>
      <c r="E53">
        <f t="shared" si="2"/>
        <v>1.9172167785273954E-2</v>
      </c>
      <c r="F53" s="23">
        <f t="shared" si="3"/>
        <v>8.1771862574030921E-2</v>
      </c>
      <c r="H53">
        <f t="shared" si="4"/>
        <v>-3.9542956461439758</v>
      </c>
      <c r="I53">
        <f t="shared" si="5"/>
        <v>-2.5038220728601259</v>
      </c>
      <c r="J53">
        <f t="shared" si="6"/>
        <v>18.219443764086286</v>
      </c>
    </row>
    <row r="54" spans="1:10" x14ac:dyDescent="0.25">
      <c r="A54">
        <v>2.7049799999999999</v>
      </c>
      <c r="B54">
        <v>3984.04988</v>
      </c>
      <c r="C54" s="7">
        <f t="shared" si="0"/>
        <v>276.80090999999993</v>
      </c>
      <c r="D54">
        <f t="shared" si="1"/>
        <v>76.065468287200503</v>
      </c>
      <c r="E54">
        <f t="shared" si="2"/>
        <v>1.9092498984274894E-2</v>
      </c>
      <c r="F54" s="23">
        <f t="shared" si="3"/>
        <v>8.1618651019555857E-2</v>
      </c>
      <c r="H54">
        <f t="shared" si="4"/>
        <v>-3.9584597444019516</v>
      </c>
      <c r="I54">
        <f t="shared" si="5"/>
        <v>-2.5056974767132738</v>
      </c>
      <c r="J54">
        <f t="shared" si="6"/>
        <v>18.217568360233138</v>
      </c>
    </row>
    <row r="55" spans="1:10" x14ac:dyDescent="0.25">
      <c r="A55">
        <v>2.7528600000000001</v>
      </c>
      <c r="B55">
        <v>3987.74811</v>
      </c>
      <c r="C55" s="7">
        <f t="shared" si="0"/>
        <v>280.4991399999999</v>
      </c>
      <c r="D55">
        <f t="shared" si="1"/>
        <v>76.54230206810125</v>
      </c>
      <c r="E55">
        <f t="shared" si="2"/>
        <v>1.9194367336331394E-2</v>
      </c>
      <c r="F55" s="23">
        <f t="shared" si="3"/>
        <v>8.1467949450428956E-2</v>
      </c>
      <c r="H55">
        <f t="shared" si="4"/>
        <v>-3.9531384108885881</v>
      </c>
      <c r="I55">
        <f t="shared" si="5"/>
        <v>-2.50754559435858</v>
      </c>
      <c r="J55">
        <f t="shared" si="6"/>
        <v>18.215720242587832</v>
      </c>
    </row>
    <row r="56" spans="1:10" x14ac:dyDescent="0.25">
      <c r="A56">
        <v>2.8007200000000001</v>
      </c>
      <c r="B56">
        <v>3991.3780400000001</v>
      </c>
      <c r="C56" s="7">
        <f t="shared" si="0"/>
        <v>284.12906999999996</v>
      </c>
      <c r="D56">
        <f t="shared" si="1"/>
        <v>73.760413468424915</v>
      </c>
      <c r="E56">
        <f t="shared" si="2"/>
        <v>1.8479936685833174E-2</v>
      </c>
      <c r="F56" s="23">
        <f t="shared" si="3"/>
        <v>8.1320436613396274E-2</v>
      </c>
      <c r="H56">
        <f t="shared" si="4"/>
        <v>-3.9910696388657465</v>
      </c>
      <c r="I56">
        <f t="shared" si="5"/>
        <v>-2.5093579211587329</v>
      </c>
      <c r="J56">
        <f t="shared" si="6"/>
        <v>18.213907915787679</v>
      </c>
    </row>
    <row r="57" spans="1:10" x14ac:dyDescent="0.25">
      <c r="A57">
        <v>2.8505699999999998</v>
      </c>
      <c r="B57">
        <v>3994.9552399999998</v>
      </c>
      <c r="C57" s="7">
        <f t="shared" si="0"/>
        <v>287.70626999999968</v>
      </c>
      <c r="D57">
        <f t="shared" si="1"/>
        <v>72.415518638571797</v>
      </c>
      <c r="E57">
        <f t="shared" si="2"/>
        <v>1.8126740924028925E-2</v>
      </c>
      <c r="F57" s="23">
        <f t="shared" si="3"/>
        <v>8.1175458230107092E-2</v>
      </c>
      <c r="H57">
        <f t="shared" si="4"/>
        <v>-4.0103670318730922</v>
      </c>
      <c r="I57">
        <f t="shared" si="5"/>
        <v>-2.5111423160432582</v>
      </c>
      <c r="J57">
        <f t="shared" si="6"/>
        <v>18.212123520903152</v>
      </c>
    </row>
    <row r="58" spans="1:10" x14ac:dyDescent="0.25">
      <c r="A58">
        <v>2.8994399999999998</v>
      </c>
      <c r="B58">
        <v>3998.5268999999998</v>
      </c>
      <c r="C58" s="7">
        <f t="shared" si="0"/>
        <v>291.27792999999974</v>
      </c>
      <c r="D58">
        <f t="shared" si="1"/>
        <v>73.586916081028662</v>
      </c>
      <c r="E58">
        <f t="shared" si="2"/>
        <v>1.8403506571639836E-2</v>
      </c>
      <c r="F58" s="23">
        <f t="shared" si="3"/>
        <v>8.1031090834608216E-2</v>
      </c>
      <c r="H58">
        <f t="shared" si="4"/>
        <v>-3.995214057978576</v>
      </c>
      <c r="I58">
        <f t="shared" si="5"/>
        <v>-2.5129223604921536</v>
      </c>
      <c r="J58">
        <f t="shared" si="6"/>
        <v>18.210343476454256</v>
      </c>
    </row>
    <row r="59" spans="1:10" x14ac:dyDescent="0.25">
      <c r="A59">
        <v>2.94733</v>
      </c>
      <c r="B59">
        <v>4002.0755100000001</v>
      </c>
      <c r="C59" s="7">
        <f t="shared" si="0"/>
        <v>294.82654000000002</v>
      </c>
      <c r="D59">
        <f t="shared" si="1"/>
        <v>71.381000607659104</v>
      </c>
      <c r="E59">
        <f t="shared" si="2"/>
        <v>1.7835995455182978E-2</v>
      </c>
      <c r="F59" s="23">
        <f t="shared" si="3"/>
        <v>8.0888036199570398E-2</v>
      </c>
      <c r="H59">
        <f t="shared" si="4"/>
        <v>-4.0265366470283892</v>
      </c>
      <c r="I59">
        <f t="shared" si="5"/>
        <v>-2.5146893496660598</v>
      </c>
      <c r="J59">
        <f t="shared" si="6"/>
        <v>18.20857648728035</v>
      </c>
    </row>
    <row r="60" spans="1:10" x14ac:dyDescent="0.25">
      <c r="A60">
        <v>2.9981800000000001</v>
      </c>
      <c r="B60">
        <v>4005.5750600000001</v>
      </c>
      <c r="C60" s="7">
        <f t="shared" si="0"/>
        <v>298.32609000000002</v>
      </c>
      <c r="D60">
        <f t="shared" si="1"/>
        <v>70.204953374107518</v>
      </c>
      <c r="E60">
        <f t="shared" si="2"/>
        <v>1.7526810089063094E-2</v>
      </c>
      <c r="F60" s="23">
        <f t="shared" si="3"/>
        <v>8.0747330003862958E-2</v>
      </c>
      <c r="H60">
        <f t="shared" si="4"/>
        <v>-4.0440235652859622</v>
      </c>
      <c r="I60">
        <f t="shared" si="5"/>
        <v>-2.5164303823936707</v>
      </c>
      <c r="J60">
        <f t="shared" si="6"/>
        <v>18.206835454552742</v>
      </c>
    </row>
    <row r="61" spans="1:10" x14ac:dyDescent="0.25">
      <c r="A61">
        <v>3.0470600000000001</v>
      </c>
      <c r="B61">
        <v>4009.0770499999999</v>
      </c>
      <c r="C61" s="7">
        <f t="shared" si="0"/>
        <v>301.82807999999977</v>
      </c>
      <c r="D61">
        <f t="shared" si="1"/>
        <v>71.552634271096551</v>
      </c>
      <c r="E61">
        <f t="shared" si="2"/>
        <v>1.7847657547788099E-2</v>
      </c>
      <c r="F61" s="23">
        <f t="shared" si="3"/>
        <v>8.0606892911039701E-2</v>
      </c>
      <c r="H61">
        <f t="shared" si="4"/>
        <v>-4.0258830091836675</v>
      </c>
      <c r="I61">
        <f t="shared" si="5"/>
        <v>-2.5181711131380946</v>
      </c>
      <c r="J61">
        <f t="shared" si="6"/>
        <v>18.205094723808315</v>
      </c>
    </row>
    <row r="62" spans="1:10" x14ac:dyDescent="0.25">
      <c r="A62">
        <v>3.0959300000000001</v>
      </c>
      <c r="B62">
        <v>4012.5693299999998</v>
      </c>
      <c r="C62" s="7">
        <f t="shared" si="0"/>
        <v>305.32035999999971</v>
      </c>
      <c r="D62">
        <f t="shared" si="1"/>
        <v>71.950147823430981</v>
      </c>
      <c r="E62">
        <f t="shared" si="2"/>
        <v>1.7931191191014509E-2</v>
      </c>
      <c r="F62" s="23">
        <f t="shared" si="3"/>
        <v>8.0467209748980667E-2</v>
      </c>
      <c r="H62">
        <f t="shared" si="4"/>
        <v>-4.0212135579324411</v>
      </c>
      <c r="I62">
        <f t="shared" si="5"/>
        <v>-2.5199055098507595</v>
      </c>
      <c r="J62">
        <f t="shared" si="6"/>
        <v>18.203360327095652</v>
      </c>
    </row>
    <row r="63" spans="1:10" x14ac:dyDescent="0.25">
      <c r="A63">
        <v>3.1451500000000001</v>
      </c>
      <c r="B63">
        <v>4016.1346400000002</v>
      </c>
      <c r="C63" s="7">
        <f t="shared" si="0"/>
        <v>308.88567000000012</v>
      </c>
      <c r="D63">
        <f t="shared" si="1"/>
        <v>71.777181615711555</v>
      </c>
      <c r="E63">
        <f t="shared" si="2"/>
        <v>1.7872205005485461E-2</v>
      </c>
      <c r="F63" s="23">
        <f t="shared" si="3"/>
        <v>8.0324979776337443E-2</v>
      </c>
      <c r="H63">
        <f t="shared" si="4"/>
        <v>-4.0245085659575706</v>
      </c>
      <c r="I63">
        <f t="shared" si="5"/>
        <v>-2.5216746257532008</v>
      </c>
      <c r="J63">
        <f t="shared" si="6"/>
        <v>18.201591211193211</v>
      </c>
    </row>
    <row r="64" spans="1:10" x14ac:dyDescent="0.25">
      <c r="A64">
        <v>3.1947100000000002</v>
      </c>
      <c r="B64">
        <v>4019.6594799999998</v>
      </c>
      <c r="C64" s="7">
        <f t="shared" si="0"/>
        <v>312.4105099999997</v>
      </c>
      <c r="D64">
        <f t="shared" si="1"/>
        <v>66.985441050527001</v>
      </c>
      <c r="E64">
        <f t="shared" si="2"/>
        <v>1.6664456624700705E-2</v>
      </c>
      <c r="F64" s="23">
        <f t="shared" si="3"/>
        <v>8.0184734644259945E-2</v>
      </c>
      <c r="H64">
        <f t="shared" si="4"/>
        <v>-4.0944771735325496</v>
      </c>
      <c r="I64">
        <f t="shared" si="5"/>
        <v>-2.5234221233208491</v>
      </c>
      <c r="J64">
        <f t="shared" si="6"/>
        <v>18.199843713625562</v>
      </c>
    </row>
    <row r="65" spans="1:10" x14ac:dyDescent="0.25">
      <c r="A65">
        <v>3.2502399999999998</v>
      </c>
      <c r="B65">
        <v>4023.1741400000001</v>
      </c>
      <c r="C65" s="7">
        <f t="shared" si="0"/>
        <v>315.92516999999998</v>
      </c>
      <c r="D65">
        <f t="shared" si="1"/>
        <v>65.209782406549564</v>
      </c>
      <c r="E65">
        <f t="shared" si="2"/>
        <v>1.6208540852907145E-2</v>
      </c>
      <c r="F65" s="23">
        <f t="shared" si="3"/>
        <v>8.0045259941152927E-2</v>
      </c>
      <c r="H65">
        <f t="shared" si="4"/>
        <v>-4.1222169625294036</v>
      </c>
      <c r="I65">
        <f t="shared" si="5"/>
        <v>-2.5251630550196245</v>
      </c>
      <c r="J65">
        <f t="shared" si="6"/>
        <v>18.198102781926785</v>
      </c>
    </row>
    <row r="66" spans="1:10" x14ac:dyDescent="0.25">
      <c r="A66">
        <v>3.3022499999999999</v>
      </c>
      <c r="B66">
        <v>4026.6721400000001</v>
      </c>
      <c r="C66" s="7">
        <f t="shared" si="0"/>
        <v>319.42317000000003</v>
      </c>
      <c r="D66">
        <f t="shared" si="1"/>
        <v>67.280994096362093</v>
      </c>
      <c r="E66">
        <f t="shared" si="2"/>
        <v>1.670883343791732E-2</v>
      </c>
      <c r="F66" s="23">
        <f t="shared" si="3"/>
        <v>7.9906807382055606E-2</v>
      </c>
      <c r="H66">
        <f t="shared" si="4"/>
        <v>-4.0918177510250269</v>
      </c>
      <c r="I66">
        <f t="shared" si="5"/>
        <v>-2.5268942310649547</v>
      </c>
      <c r="J66">
        <f t="shared" si="6"/>
        <v>18.196371605881456</v>
      </c>
    </row>
    <row r="67" spans="1:10" x14ac:dyDescent="0.25">
      <c r="A67">
        <v>3.3552599999999999</v>
      </c>
      <c r="B67">
        <v>4030.23999</v>
      </c>
      <c r="C67" s="7">
        <f t="shared" ref="C67:C98" si="7">B67-$B$2</f>
        <v>322.99101999999993</v>
      </c>
      <c r="D67">
        <f t="shared" si="1"/>
        <v>68.313577894232608</v>
      </c>
      <c r="E67">
        <f t="shared" si="2"/>
        <v>1.6950250621237225E-2</v>
      </c>
      <c r="F67" s="23">
        <f t="shared" si="3"/>
        <v>7.9765959848156071E-2</v>
      </c>
      <c r="H67">
        <f t="shared" si="4"/>
        <v>-4.0774726593512876</v>
      </c>
      <c r="I67">
        <f t="shared" si="5"/>
        <v>-2.5286584338513665</v>
      </c>
      <c r="J67">
        <f t="shared" si="6"/>
        <v>18.194607403095045</v>
      </c>
    </row>
    <row r="68" spans="1:10" x14ac:dyDescent="0.25">
      <c r="A68">
        <v>3.4072</v>
      </c>
      <c r="B68">
        <v>4033.8416499999998</v>
      </c>
      <c r="C68" s="7">
        <f t="shared" si="7"/>
        <v>326.59267999999975</v>
      </c>
      <c r="D68">
        <f t="shared" ref="D68:D98" si="8">(B69-B67)/(A69-A67)</f>
        <v>68.169742406767156</v>
      </c>
      <c r="E68">
        <f t="shared" ref="E68:E98" si="9">(1/B68)*D68</f>
        <v>1.6899459205783937E-2</v>
      </c>
      <c r="F68" s="23">
        <f t="shared" ref="F68:F98" si="10">((0.032)/((0.0000008*B68*0.000000001)+(0.0000000245*0.000000001*B68^2)))*10^-9</f>
        <v>7.9624154973633135E-2</v>
      </c>
      <c r="H68">
        <f t="shared" ref="H68:H98" si="11">LN(E68)</f>
        <v>-4.0804736572228641</v>
      </c>
      <c r="I68">
        <f t="shared" ref="I68:I98" si="12">LN((0.032)/((0.0000008*B68)+(0.0000000245*B68^2)))</f>
        <v>-2.5304377777221592</v>
      </c>
      <c r="J68">
        <f t="shared" ref="J68:J98" si="13">LN(F68*10^9)</f>
        <v>18.192828059224251</v>
      </c>
    </row>
    <row r="69" spans="1:10" x14ac:dyDescent="0.25">
      <c r="A69">
        <v>3.4592999999999998</v>
      </c>
      <c r="B69">
        <v>4037.3323700000001</v>
      </c>
      <c r="C69" s="7">
        <f t="shared" si="7"/>
        <v>330.08339999999998</v>
      </c>
      <c r="D69">
        <f t="shared" si="8"/>
        <v>68.427746240417179</v>
      </c>
      <c r="E69">
        <f t="shared" si="9"/>
        <v>1.6948752287247824E-2</v>
      </c>
      <c r="F69" s="23">
        <f t="shared" si="10"/>
        <v>7.9487078583881154E-2</v>
      </c>
      <c r="H69">
        <f t="shared" si="11"/>
        <v>-4.0775610592369373</v>
      </c>
      <c r="I69">
        <f t="shared" si="12"/>
        <v>-2.5321608040679435</v>
      </c>
      <c r="J69">
        <f t="shared" si="13"/>
        <v>18.191105032878468</v>
      </c>
    </row>
    <row r="70" spans="1:10" x14ac:dyDescent="0.25">
      <c r="A70">
        <v>3.5076100000000001</v>
      </c>
      <c r="B70">
        <v>4040.7124800000001</v>
      </c>
      <c r="C70" s="7">
        <f t="shared" si="7"/>
        <v>333.46351000000004</v>
      </c>
      <c r="D70">
        <f t="shared" si="8"/>
        <v>63.557854769814035</v>
      </c>
      <c r="E70">
        <f t="shared" si="9"/>
        <v>1.5729368294428617E-2</v>
      </c>
      <c r="F70" s="23">
        <f t="shared" si="10"/>
        <v>7.9354682767667842E-2</v>
      </c>
      <c r="H70">
        <f t="shared" si="11"/>
        <v>-4.1522257220045216</v>
      </c>
      <c r="I70">
        <f t="shared" si="12"/>
        <v>-2.5338278196656905</v>
      </c>
      <c r="J70">
        <f t="shared" si="13"/>
        <v>18.189438017280722</v>
      </c>
    </row>
    <row r="71" spans="1:10" x14ac:dyDescent="0.25">
      <c r="A71">
        <v>3.5646499999999999</v>
      </c>
      <c r="B71">
        <v>4044.02819</v>
      </c>
      <c r="C71" s="7">
        <f t="shared" si="7"/>
        <v>336.7792199999999</v>
      </c>
      <c r="D71">
        <f t="shared" si="8"/>
        <v>62.458703703702646</v>
      </c>
      <c r="E71">
        <f t="shared" si="9"/>
        <v>1.5444675647452064E-2</v>
      </c>
      <c r="F71" s="23">
        <f t="shared" si="10"/>
        <v>7.9225130571254077E-2</v>
      </c>
      <c r="H71">
        <f t="shared" si="11"/>
        <v>-4.1704909533208028</v>
      </c>
      <c r="I71">
        <f t="shared" si="12"/>
        <v>-2.5354617252998009</v>
      </c>
      <c r="J71">
        <f t="shared" si="13"/>
        <v>18.18780411164661</v>
      </c>
    </row>
    <row r="72" spans="1:10" x14ac:dyDescent="0.25">
      <c r="A72">
        <v>3.6156100000000002</v>
      </c>
      <c r="B72">
        <v>4047.45802</v>
      </c>
      <c r="C72" s="7">
        <f t="shared" si="7"/>
        <v>340.20904999999993</v>
      </c>
      <c r="D72">
        <f t="shared" si="8"/>
        <v>66.063145698562835</v>
      </c>
      <c r="E72">
        <f t="shared" si="9"/>
        <v>1.6322132403133075E-2</v>
      </c>
      <c r="F72" s="23">
        <f t="shared" si="10"/>
        <v>7.9091452990185135E-2</v>
      </c>
      <c r="H72">
        <f t="shared" si="11"/>
        <v>-4.1152332760250223</v>
      </c>
      <c r="I72">
        <f t="shared" si="12"/>
        <v>-2.5371504632681257</v>
      </c>
      <c r="J72">
        <f t="shared" si="13"/>
        <v>18.186115373678284</v>
      </c>
    </row>
    <row r="73" spans="1:10" x14ac:dyDescent="0.25">
      <c r="A73">
        <v>3.6682199999999998</v>
      </c>
      <c r="B73">
        <v>4050.8703500000001</v>
      </c>
      <c r="C73" s="7">
        <f t="shared" si="7"/>
        <v>343.62138000000004</v>
      </c>
      <c r="D73">
        <f t="shared" si="8"/>
        <v>58.904686398870737</v>
      </c>
      <c r="E73">
        <f t="shared" si="9"/>
        <v>1.4541242081191449E-2</v>
      </c>
      <c r="F73" s="23">
        <f t="shared" si="10"/>
        <v>7.8958792940919592E-2</v>
      </c>
      <c r="H73">
        <f t="shared" si="11"/>
        <v>-4.2307663854089501</v>
      </c>
      <c r="I73">
        <f t="shared" si="12"/>
        <v>-2.5388291709428614</v>
      </c>
      <c r="J73">
        <f t="shared" si="13"/>
        <v>18.184436666003549</v>
      </c>
    </row>
    <row r="74" spans="1:10" x14ac:dyDescent="0.25">
      <c r="A74">
        <v>3.7291300000000001</v>
      </c>
      <c r="B74">
        <v>4054.1448799999998</v>
      </c>
      <c r="C74" s="7">
        <f t="shared" si="7"/>
        <v>346.89590999999973</v>
      </c>
      <c r="D74">
        <f t="shared" si="8"/>
        <v>56.761267174234774</v>
      </c>
      <c r="E74">
        <f t="shared" si="9"/>
        <v>1.4000798899479581E-2</v>
      </c>
      <c r="F74" s="23">
        <f t="shared" si="10"/>
        <v>7.8831803670914524E-2</v>
      </c>
      <c r="H74">
        <f t="shared" si="11"/>
        <v>-4.2686408867464394</v>
      </c>
      <c r="I74">
        <f t="shared" si="12"/>
        <v>-2.5404387636581269</v>
      </c>
      <c r="J74">
        <f t="shared" si="13"/>
        <v>18.182827073288284</v>
      </c>
    </row>
    <row r="75" spans="1:10" x14ac:dyDescent="0.25">
      <c r="A75">
        <v>3.7824900000000001</v>
      </c>
      <c r="B75">
        <v>4057.35646</v>
      </c>
      <c r="C75" s="7">
        <f t="shared" si="7"/>
        <v>350.10748999999987</v>
      </c>
      <c r="D75">
        <f t="shared" si="8"/>
        <v>60.334487599441381</v>
      </c>
      <c r="E75">
        <f t="shared" si="9"/>
        <v>1.4870393615709424E-2</v>
      </c>
      <c r="F75" s="23">
        <f t="shared" si="10"/>
        <v>7.8707553005497463E-2</v>
      </c>
      <c r="H75">
        <f t="shared" si="11"/>
        <v>-4.2083830484024798</v>
      </c>
      <c r="I75">
        <f t="shared" si="12"/>
        <v>-2.5420161560482115</v>
      </c>
      <c r="J75">
        <f t="shared" si="13"/>
        <v>18.181249680898201</v>
      </c>
    </row>
    <row r="76" spans="1:10" x14ac:dyDescent="0.25">
      <c r="A76">
        <v>3.8359800000000002</v>
      </c>
      <c r="B76">
        <v>4060.5916200000001</v>
      </c>
      <c r="C76" s="7">
        <f t="shared" si="7"/>
        <v>353.34265000000005</v>
      </c>
      <c r="D76">
        <f t="shared" si="8"/>
        <v>58.03718601948696</v>
      </c>
      <c r="E76">
        <f t="shared" si="9"/>
        <v>1.4292790669623398E-2</v>
      </c>
      <c r="F76" s="23">
        <f t="shared" si="10"/>
        <v>7.8582686834149498E-2</v>
      </c>
      <c r="H76">
        <f t="shared" si="11"/>
        <v>-4.2480000178194848</v>
      </c>
      <c r="I76">
        <f t="shared" si="12"/>
        <v>-2.543603873095448</v>
      </c>
      <c r="J76">
        <f t="shared" si="13"/>
        <v>18.179661963850965</v>
      </c>
    </row>
    <row r="77" spans="1:10" x14ac:dyDescent="0.25">
      <c r="A77">
        <v>3.8943599999999998</v>
      </c>
      <c r="B77">
        <v>4063.84908</v>
      </c>
      <c r="C77" s="7">
        <f t="shared" si="7"/>
        <v>356.60010999999986</v>
      </c>
      <c r="D77">
        <f t="shared" si="8"/>
        <v>59.674815287784227</v>
      </c>
      <c r="E77">
        <f t="shared" si="9"/>
        <v>1.4684308918229865E-2</v>
      </c>
      <c r="F77" s="23">
        <f t="shared" si="10"/>
        <v>7.8457259941738966E-2</v>
      </c>
      <c r="H77">
        <f t="shared" si="11"/>
        <v>-4.2209757758250461</v>
      </c>
      <c r="I77">
        <f t="shared" si="12"/>
        <v>-2.5452012618064872</v>
      </c>
      <c r="J77">
        <f t="shared" si="13"/>
        <v>18.178064575139924</v>
      </c>
    </row>
    <row r="78" spans="1:10" x14ac:dyDescent="0.25">
      <c r="A78">
        <v>3.9456099999999998</v>
      </c>
      <c r="B78">
        <v>4067.1337699999999</v>
      </c>
      <c r="C78" s="7">
        <f t="shared" si="7"/>
        <v>359.88479999999981</v>
      </c>
      <c r="D78">
        <f t="shared" si="8"/>
        <v>63.000772872185138</v>
      </c>
      <c r="E78">
        <f t="shared" si="9"/>
        <v>1.5490214100379868E-2</v>
      </c>
      <c r="F78" s="23">
        <f t="shared" si="10"/>
        <v>7.8331088397213672E-2</v>
      </c>
      <c r="H78">
        <f t="shared" si="11"/>
        <v>-4.1675468028038276</v>
      </c>
      <c r="I78">
        <f t="shared" si="12"/>
        <v>-2.546810712675732</v>
      </c>
      <c r="J78">
        <f t="shared" si="13"/>
        <v>18.176455124270678</v>
      </c>
    </row>
    <row r="79" spans="1:10" x14ac:dyDescent="0.25">
      <c r="A79">
        <v>3.9978699999999998</v>
      </c>
      <c r="B79">
        <v>4070.3702899999998</v>
      </c>
      <c r="C79" s="7">
        <f t="shared" si="7"/>
        <v>363.12131999999974</v>
      </c>
      <c r="D79">
        <f t="shared" si="8"/>
        <v>61.478415879747658</v>
      </c>
      <c r="E79">
        <f t="shared" si="9"/>
        <v>1.5103887730014771E-2</v>
      </c>
      <c r="F79" s="23">
        <f t="shared" si="10"/>
        <v>7.8207064619296759E-2</v>
      </c>
      <c r="H79">
        <f t="shared" si="11"/>
        <v>-4.1928031027359367</v>
      </c>
      <c r="I79">
        <f t="shared" si="12"/>
        <v>-2.5483952951111055</v>
      </c>
      <c r="J79">
        <f t="shared" si="13"/>
        <v>18.174870541835304</v>
      </c>
    </row>
    <row r="80" spans="1:10" x14ac:dyDescent="0.25">
      <c r="A80">
        <v>4.0493899999999998</v>
      </c>
      <c r="B80">
        <v>4073.5140000000001</v>
      </c>
      <c r="C80" s="7">
        <f t="shared" si="7"/>
        <v>366.26503000000002</v>
      </c>
      <c r="D80">
        <f t="shared" si="8"/>
        <v>62.320078934389308</v>
      </c>
      <c r="E80">
        <f t="shared" si="9"/>
        <v>1.5298849822141107E-2</v>
      </c>
      <c r="F80" s="23">
        <f t="shared" si="10"/>
        <v>7.8086879123590469E-2</v>
      </c>
      <c r="H80">
        <f t="shared" si="11"/>
        <v>-4.1799776284329884</v>
      </c>
      <c r="I80">
        <f t="shared" si="12"/>
        <v>-2.549933237228597</v>
      </c>
      <c r="J80">
        <f t="shared" si="13"/>
        <v>18.173332599717813</v>
      </c>
    </row>
    <row r="81" spans="1:10" x14ac:dyDescent="0.25">
      <c r="A81">
        <v>4.0992199999999999</v>
      </c>
      <c r="B81">
        <v>4076.6864300000002</v>
      </c>
      <c r="C81" s="7">
        <f t="shared" si="7"/>
        <v>369.4374600000001</v>
      </c>
      <c r="D81">
        <f t="shared" si="8"/>
        <v>64.36385737439025</v>
      </c>
      <c r="E81">
        <f t="shared" si="9"/>
        <v>1.5788277680800249E-2</v>
      </c>
      <c r="F81" s="23">
        <f t="shared" si="10"/>
        <v>7.796587628460086E-2</v>
      </c>
      <c r="H81">
        <f t="shared" si="11"/>
        <v>-4.1484875332439675</v>
      </c>
      <c r="I81">
        <f t="shared" si="12"/>
        <v>-2.5514840315471425</v>
      </c>
      <c r="J81">
        <f t="shared" si="13"/>
        <v>18.171781805399267</v>
      </c>
    </row>
    <row r="82" spans="1:10" x14ac:dyDescent="0.25">
      <c r="A82">
        <v>4.14811</v>
      </c>
      <c r="B82">
        <v>4079.8679999999999</v>
      </c>
      <c r="C82" s="7">
        <f t="shared" si="7"/>
        <v>372.61902999999984</v>
      </c>
      <c r="D82">
        <f t="shared" si="8"/>
        <v>64.124987471179807</v>
      </c>
      <c r="E82">
        <f t="shared" si="9"/>
        <v>1.5717417198590693E-2</v>
      </c>
      <c r="F82" s="23">
        <f t="shared" si="10"/>
        <v>7.7844807083923134E-2</v>
      </c>
      <c r="H82">
        <f t="shared" si="11"/>
        <v>-4.1529858058239606</v>
      </c>
      <c r="I82">
        <f t="shared" si="12"/>
        <v>-2.5530380870512506</v>
      </c>
      <c r="J82">
        <f t="shared" si="13"/>
        <v>18.170227749895162</v>
      </c>
    </row>
    <row r="83" spans="1:10" x14ac:dyDescent="0.25">
      <c r="A83">
        <v>4.1989900000000002</v>
      </c>
      <c r="B83">
        <v>4083.0841799999998</v>
      </c>
      <c r="C83" s="7">
        <f t="shared" si="7"/>
        <v>375.83520999999973</v>
      </c>
      <c r="D83">
        <f t="shared" si="8"/>
        <v>62.271474230924397</v>
      </c>
      <c r="E83">
        <f t="shared" si="9"/>
        <v>1.5251087532298781E-2</v>
      </c>
      <c r="F83" s="23">
        <f t="shared" si="10"/>
        <v>7.7722707256297666E-2</v>
      </c>
      <c r="H83">
        <f t="shared" si="11"/>
        <v>-4.1831044648780473</v>
      </c>
      <c r="I83">
        <f t="shared" si="12"/>
        <v>-2.5546078216223158</v>
      </c>
      <c r="J83">
        <f t="shared" si="13"/>
        <v>18.168658015324095</v>
      </c>
    </row>
    <row r="84" spans="1:10" x14ac:dyDescent="0.25">
      <c r="A84">
        <v>4.2482300000000004</v>
      </c>
      <c r="B84">
        <v>4086.1026200000001</v>
      </c>
      <c r="C84" s="7">
        <f t="shared" si="7"/>
        <v>378.85365000000002</v>
      </c>
      <c r="D84">
        <f t="shared" si="8"/>
        <v>61.821954484604746</v>
      </c>
      <c r="E84">
        <f t="shared" si="9"/>
        <v>1.5129809560339614E-2</v>
      </c>
      <c r="F84" s="23">
        <f t="shared" si="10"/>
        <v>7.7608375611290775E-2</v>
      </c>
      <c r="H84">
        <f t="shared" si="11"/>
        <v>-4.1910883381520589</v>
      </c>
      <c r="I84">
        <f t="shared" si="12"/>
        <v>-2.5560799244821357</v>
      </c>
      <c r="J84">
        <f t="shared" si="13"/>
        <v>18.167185912464276</v>
      </c>
    </row>
    <row r="85" spans="1:10" x14ac:dyDescent="0.25">
      <c r="A85">
        <v>4.2961</v>
      </c>
      <c r="B85">
        <v>4089.0877099999998</v>
      </c>
      <c r="C85" s="7">
        <f t="shared" si="7"/>
        <v>381.83873999999969</v>
      </c>
      <c r="D85">
        <f t="shared" si="8"/>
        <v>62.734084742224802</v>
      </c>
      <c r="E85">
        <f t="shared" si="9"/>
        <v>1.5341829080556653E-2</v>
      </c>
      <c r="F85" s="23">
        <f t="shared" si="10"/>
        <v>7.7495555120662224E-2</v>
      </c>
      <c r="H85">
        <f t="shared" si="11"/>
        <v>-4.1771722541304337</v>
      </c>
      <c r="I85">
        <f t="shared" si="12"/>
        <v>-2.557534697549376</v>
      </c>
      <c r="J85">
        <f t="shared" si="13"/>
        <v>18.165731139397035</v>
      </c>
    </row>
    <row r="86" spans="1:10" x14ac:dyDescent="0.25">
      <c r="A86">
        <v>4.3440500000000002</v>
      </c>
      <c r="B86">
        <v>4092.1138000000001</v>
      </c>
      <c r="C86" s="7">
        <f t="shared" si="7"/>
        <v>384.86482999999998</v>
      </c>
      <c r="D86">
        <f t="shared" si="8"/>
        <v>61.894999490785104</v>
      </c>
      <c r="E86">
        <f t="shared" si="9"/>
        <v>1.5125434559220982E-2</v>
      </c>
      <c r="F86" s="23">
        <f t="shared" si="10"/>
        <v>7.7381435969155893E-2</v>
      </c>
      <c r="H86">
        <f t="shared" si="11"/>
        <v>-4.1913775442898</v>
      </c>
      <c r="I86">
        <f t="shared" si="12"/>
        <v>-2.5590083725136967</v>
      </c>
      <c r="J86">
        <f t="shared" si="13"/>
        <v>18.164257464432715</v>
      </c>
    </row>
    <row r="87" spans="1:10" x14ac:dyDescent="0.25">
      <c r="A87">
        <v>4.3942899999999998</v>
      </c>
      <c r="B87">
        <v>4095.16518</v>
      </c>
      <c r="C87" s="7">
        <f t="shared" si="7"/>
        <v>387.91620999999986</v>
      </c>
      <c r="D87">
        <f t="shared" si="8"/>
        <v>60.467884383782049</v>
      </c>
      <c r="E87">
        <f t="shared" si="9"/>
        <v>1.4765676529751616E-2</v>
      </c>
      <c r="F87" s="23">
        <f t="shared" si="10"/>
        <v>7.7266618143758098E-2</v>
      </c>
      <c r="H87">
        <f t="shared" si="11"/>
        <v>-4.2154499450085439</v>
      </c>
      <c r="I87">
        <f t="shared" si="12"/>
        <v>-2.5604932647375698</v>
      </c>
      <c r="J87">
        <f t="shared" si="13"/>
        <v>18.162772572208841</v>
      </c>
    </row>
    <row r="88" spans="1:10" x14ac:dyDescent="0.25">
      <c r="A88">
        <v>4.4436900000000001</v>
      </c>
      <c r="B88">
        <v>4098.1388200000001</v>
      </c>
      <c r="C88" s="7">
        <f t="shared" si="7"/>
        <v>390.88985000000002</v>
      </c>
      <c r="D88">
        <f t="shared" si="8"/>
        <v>56.8007710843358</v>
      </c>
      <c r="E88">
        <f t="shared" si="9"/>
        <v>1.3860138365038547E-2</v>
      </c>
      <c r="F88" s="23">
        <f t="shared" si="10"/>
        <v>7.7154971222375746E-2</v>
      </c>
      <c r="H88">
        <f t="shared" si="11"/>
        <v>-4.2787383022226964</v>
      </c>
      <c r="I88">
        <f t="shared" si="12"/>
        <v>-2.5619392664436051</v>
      </c>
      <c r="J88">
        <f t="shared" si="13"/>
        <v>18.161326570502805</v>
      </c>
    </row>
    <row r="89" spans="1:10" x14ac:dyDescent="0.25">
      <c r="A89">
        <v>4.4980399999999996</v>
      </c>
      <c r="B89">
        <v>4101.0582599999998</v>
      </c>
      <c r="C89" s="7">
        <f t="shared" si="7"/>
        <v>393.80928999999969</v>
      </c>
      <c r="D89">
        <f t="shared" si="8"/>
        <v>51.568454420838648</v>
      </c>
      <c r="E89">
        <f t="shared" si="9"/>
        <v>1.2574426197212486E-2</v>
      </c>
      <c r="F89" s="23">
        <f t="shared" si="10"/>
        <v>7.704559451634993E-2</v>
      </c>
      <c r="H89">
        <f t="shared" si="11"/>
        <v>-4.3760901944777935</v>
      </c>
      <c r="I89">
        <f t="shared" si="12"/>
        <v>-2.5633578957961669</v>
      </c>
      <c r="J89">
        <f t="shared" si="13"/>
        <v>18.159907941150244</v>
      </c>
    </row>
    <row r="90" spans="1:10" x14ac:dyDescent="0.25">
      <c r="A90">
        <v>4.5604100000000001</v>
      </c>
      <c r="B90">
        <v>4104.1578900000004</v>
      </c>
      <c r="C90" s="7">
        <f t="shared" si="7"/>
        <v>396.90892000000031</v>
      </c>
      <c r="D90">
        <f t="shared" si="8"/>
        <v>54.54738075917686</v>
      </c>
      <c r="E90">
        <f t="shared" si="9"/>
        <v>1.3290760789706571E-2</v>
      </c>
      <c r="F90" s="23">
        <f t="shared" si="10"/>
        <v>7.6929721363414832E-2</v>
      </c>
      <c r="H90">
        <f t="shared" si="11"/>
        <v>-4.3206861626202944</v>
      </c>
      <c r="I90">
        <f t="shared" si="12"/>
        <v>-2.564862983467485</v>
      </c>
      <c r="J90">
        <f t="shared" si="13"/>
        <v>18.158402853478925</v>
      </c>
    </row>
    <row r="91" spans="1:10" x14ac:dyDescent="0.25">
      <c r="A91">
        <v>4.6089500000000001</v>
      </c>
      <c r="B91">
        <v>4107.1081100000001</v>
      </c>
      <c r="C91" s="7">
        <f t="shared" si="7"/>
        <v>399.85914000000002</v>
      </c>
      <c r="D91">
        <f t="shared" si="8"/>
        <v>59.323526546511992</v>
      </c>
      <c r="E91">
        <f t="shared" si="9"/>
        <v>1.4444111271887602E-2</v>
      </c>
      <c r="F91" s="23">
        <f t="shared" si="10"/>
        <v>7.6819676225270014E-2</v>
      </c>
      <c r="H91">
        <f t="shared" si="11"/>
        <v>-4.2374684719211899</v>
      </c>
      <c r="I91">
        <f t="shared" si="12"/>
        <v>-2.566294470792474</v>
      </c>
      <c r="J91">
        <f t="shared" si="13"/>
        <v>18.156971366153936</v>
      </c>
    </row>
    <row r="92" spans="1:10" x14ac:dyDescent="0.25">
      <c r="A92">
        <v>4.6630599999999998</v>
      </c>
      <c r="B92">
        <v>4110.2474499999998</v>
      </c>
      <c r="C92" s="7">
        <f t="shared" si="7"/>
        <v>402.99847999999974</v>
      </c>
      <c r="D92">
        <f t="shared" si="8"/>
        <v>56.87176674892865</v>
      </c>
      <c r="E92">
        <f t="shared" si="9"/>
        <v>1.3836579777922775E-2</v>
      </c>
      <c r="F92" s="23">
        <f t="shared" si="10"/>
        <v>7.6702835900437347E-2</v>
      </c>
      <c r="H92">
        <f t="shared" si="11"/>
        <v>-4.2804394852058758</v>
      </c>
      <c r="I92">
        <f t="shared" si="12"/>
        <v>-2.5678165973623628</v>
      </c>
      <c r="J92">
        <f t="shared" si="13"/>
        <v>18.155449239584048</v>
      </c>
    </row>
    <row r="93" spans="1:10" x14ac:dyDescent="0.25">
      <c r="A93">
        <v>4.7183599999999997</v>
      </c>
      <c r="B93">
        <v>4113.3304500000004</v>
      </c>
      <c r="C93" s="7">
        <f t="shared" si="7"/>
        <v>406.08148000000028</v>
      </c>
      <c r="D93">
        <f t="shared" si="8"/>
        <v>58.157122022362309</v>
      </c>
      <c r="E93">
        <f t="shared" si="9"/>
        <v>1.4138694357114514E-2</v>
      </c>
      <c r="F93" s="23">
        <f t="shared" si="10"/>
        <v>7.6588351686034048E-2</v>
      </c>
      <c r="H93">
        <f t="shared" si="11"/>
        <v>-4.2588399596147477</v>
      </c>
      <c r="I93">
        <f t="shared" si="12"/>
        <v>-2.5693102805608712</v>
      </c>
      <c r="J93">
        <f t="shared" si="13"/>
        <v>18.15395555638554</v>
      </c>
    </row>
    <row r="94" spans="1:10" x14ac:dyDescent="0.25">
      <c r="A94">
        <v>4.7659099999999999</v>
      </c>
      <c r="B94">
        <v>4116.2289099999998</v>
      </c>
      <c r="C94" s="7">
        <f t="shared" si="7"/>
        <v>408.97993999999971</v>
      </c>
      <c r="D94">
        <f t="shared" si="8"/>
        <v>61.421672924480106</v>
      </c>
      <c r="E94">
        <f t="shared" si="9"/>
        <v>1.4921831187585752E-2</v>
      </c>
      <c r="F94" s="23">
        <f t="shared" si="10"/>
        <v>7.6480953785408715E-2</v>
      </c>
      <c r="H94">
        <f t="shared" si="11"/>
        <v>-4.2049299579852963</v>
      </c>
      <c r="I94">
        <f t="shared" si="12"/>
        <v>-2.5707135392732301</v>
      </c>
      <c r="J94">
        <f t="shared" si="13"/>
        <v>18.152552297673182</v>
      </c>
    </row>
    <row r="95" spans="1:10" x14ac:dyDescent="0.25">
      <c r="A95">
        <v>4.8142399999999999</v>
      </c>
      <c r="B95">
        <v>4119.2195599999995</v>
      </c>
      <c r="C95" s="7">
        <f t="shared" si="7"/>
        <v>411.97058999999945</v>
      </c>
      <c r="D95">
        <f t="shared" si="8"/>
        <v>55.766606097312263</v>
      </c>
      <c r="E95">
        <f t="shared" si="9"/>
        <v>1.3538148497554782E-2</v>
      </c>
      <c r="F95" s="23">
        <f t="shared" si="10"/>
        <v>7.6370376550878652E-2</v>
      </c>
      <c r="H95">
        <f t="shared" si="11"/>
        <v>-4.3022437640125508</v>
      </c>
      <c r="I95">
        <f t="shared" si="12"/>
        <v>-2.572160399481473</v>
      </c>
      <c r="J95">
        <f t="shared" si="13"/>
        <v>18.151105437464938</v>
      </c>
    </row>
    <row r="96" spans="1:10" x14ac:dyDescent="0.25">
      <c r="A96">
        <v>4.8649699999999996</v>
      </c>
      <c r="B96">
        <v>4121.7531499999996</v>
      </c>
      <c r="C96" s="7">
        <f t="shared" si="7"/>
        <v>414.50417999999945</v>
      </c>
      <c r="D96">
        <f t="shared" si="8"/>
        <v>51.674038635138203</v>
      </c>
      <c r="E96">
        <f t="shared" si="9"/>
        <v>1.2536907659096035E-2</v>
      </c>
      <c r="F96" s="23">
        <f t="shared" si="10"/>
        <v>7.6276886326103299E-2</v>
      </c>
      <c r="H96">
        <f t="shared" si="11"/>
        <v>-4.3790783723458988</v>
      </c>
      <c r="I96">
        <f t="shared" si="12"/>
        <v>-2.573385318090597</v>
      </c>
      <c r="J96">
        <f t="shared" si="13"/>
        <v>18.149880518855813</v>
      </c>
    </row>
    <row r="97" spans="1:10" x14ac:dyDescent="0.25">
      <c r="A97">
        <v>4.92502</v>
      </c>
      <c r="B97">
        <v>4124.9440100000002</v>
      </c>
      <c r="C97" s="7">
        <f t="shared" si="7"/>
        <v>417.69504000000006</v>
      </c>
      <c r="D97">
        <f t="shared" si="8"/>
        <v>55.30670611440101</v>
      </c>
      <c r="E97">
        <f t="shared" si="9"/>
        <v>1.3407868320229881E-2</v>
      </c>
      <c r="F97" s="23">
        <f t="shared" si="10"/>
        <v>7.6159386694672815E-2</v>
      </c>
      <c r="H97">
        <f t="shared" si="11"/>
        <v>-4.3119135562758775</v>
      </c>
      <c r="I97">
        <f t="shared" si="12"/>
        <v>-2.5749269413850127</v>
      </c>
      <c r="J97">
        <f t="shared" si="13"/>
        <v>18.148338895561398</v>
      </c>
    </row>
    <row r="98" spans="1:10" x14ac:dyDescent="0.25">
      <c r="A98">
        <v>4.9765100000000002</v>
      </c>
      <c r="B98">
        <v>4127.9220599999999</v>
      </c>
      <c r="C98" s="7">
        <f t="shared" si="7"/>
        <v>420.67308999999977</v>
      </c>
      <c r="D98">
        <f t="shared" si="8"/>
        <v>837.54868203580907</v>
      </c>
      <c r="E98">
        <f t="shared" si="9"/>
        <v>0.20289837595330204</v>
      </c>
      <c r="F98" s="23">
        <f t="shared" si="10"/>
        <v>7.6049968312024027E-2</v>
      </c>
      <c r="H98">
        <f t="shared" si="11"/>
        <v>-1.5950500363553832</v>
      </c>
      <c r="I98">
        <f t="shared" si="12"/>
        <v>-2.5763646769498472</v>
      </c>
      <c r="J98">
        <f t="shared" si="13"/>
        <v>18.146901159996563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FD8F9-D6DB-412F-94BE-0527958FFBF2}">
  <dimension ref="A1:J99"/>
  <sheetViews>
    <sheetView workbookViewId="0">
      <pane ySplit="1" topLeftCell="A2" activePane="bottomLeft" state="frozen"/>
      <selection pane="bottomLeft" activeCell="B18" sqref="B18"/>
    </sheetView>
  </sheetViews>
  <sheetFormatPr defaultRowHeight="15" x14ac:dyDescent="0.25"/>
  <cols>
    <col min="2" max="2" width="12.85546875" customWidth="1"/>
    <col min="3" max="3" width="20.85546875" style="7" bestFit="1" customWidth="1"/>
    <col min="5" max="5" width="14.28515625" customWidth="1"/>
    <col min="6" max="6" width="18.7109375" style="23" bestFit="1" customWidth="1"/>
    <col min="8" max="8" width="14.7109375" customWidth="1"/>
    <col min="9" max="9" width="18.28515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788.59028000000001</v>
      </c>
      <c r="C2" s="7">
        <f>B2-$B$2</f>
        <v>0</v>
      </c>
    </row>
    <row r="3" spans="1:10" x14ac:dyDescent="0.25">
      <c r="A3">
        <v>5.4010000000000002E-2</v>
      </c>
      <c r="B3">
        <v>790.14968999999996</v>
      </c>
      <c r="C3" s="7">
        <f t="shared" ref="C3:C66" si="0">B3-$B$2</f>
        <v>1.5594099999999571</v>
      </c>
      <c r="D3">
        <f>(B4-B2)/(A4-A2)</f>
        <v>23.30438833504148</v>
      </c>
      <c r="E3">
        <f>(1/B3)*D3</f>
        <v>2.9493637256304536E-2</v>
      </c>
      <c r="F3" s="23">
        <f>((0.002)/((0.0000008*B3*0.000000001)+(0.0000000245*0.000000001*B3^2)))*10^-9</f>
        <v>0.12556216692690747</v>
      </c>
      <c r="H3">
        <f>LN(E3)</f>
        <v>-3.5235807251269473</v>
      </c>
      <c r="I3">
        <f>LN((0.002)/((0.0000008*B3)+(0.0000000245*B3^2)))</f>
        <v>-2.074954289058327</v>
      </c>
      <c r="J3">
        <f>LN(F3*10^9)</f>
        <v>18.648311547888085</v>
      </c>
    </row>
    <row r="4" spans="1:10" x14ac:dyDescent="0.25">
      <c r="A4">
        <v>0.10732999999999999</v>
      </c>
      <c r="B4">
        <v>791.09154000000001</v>
      </c>
      <c r="C4" s="7">
        <f t="shared" si="0"/>
        <v>2.501260000000002</v>
      </c>
      <c r="D4">
        <f t="shared" ref="D4:D67" si="1">(B5-B3)/(A5-A3)</f>
        <v>19.278652508238689</v>
      </c>
      <c r="E4">
        <f t="shared" ref="E4:E67" si="2">(1/B4)*D4</f>
        <v>2.4369686102620552E-2</v>
      </c>
      <c r="F4" s="23">
        <f t="shared" ref="F4:F67" si="3">((0.002)/((0.0000008*B4*0.000000001)+(0.0000000245*0.000000001*B4^2)))*10^-9</f>
        <v>0.12526928248118194</v>
      </c>
      <c r="H4">
        <f t="shared" ref="H4:H67" si="4">LN(E4)</f>
        <v>-3.7144152919113349</v>
      </c>
      <c r="I4">
        <f t="shared" ref="I4:I67" si="5">LN((0.002)/((0.0000008*B4)+(0.0000000245*B4^2)))</f>
        <v>-2.077289598920983</v>
      </c>
      <c r="J4">
        <f t="shared" ref="J4:J67" si="6">LN(F4*10^9)</f>
        <v>18.64597623802543</v>
      </c>
    </row>
    <row r="5" spans="1:10" x14ac:dyDescent="0.25">
      <c r="A5">
        <v>0.16325000000000001</v>
      </c>
      <c r="B5">
        <v>792.25568999999996</v>
      </c>
      <c r="C5" s="7">
        <f t="shared" si="0"/>
        <v>3.6654099999999517</v>
      </c>
      <c r="D5">
        <f t="shared" si="1"/>
        <v>20.676310195027657</v>
      </c>
      <c r="E5">
        <f t="shared" si="2"/>
        <v>2.6098026755765752E-2</v>
      </c>
      <c r="F5" s="23">
        <f t="shared" si="3"/>
        <v>0.12490868416940203</v>
      </c>
      <c r="H5">
        <f t="shared" si="4"/>
        <v>-3.6458955707389231</v>
      </c>
      <c r="I5">
        <f t="shared" si="5"/>
        <v>-2.0801723352892334</v>
      </c>
      <c r="J5">
        <f t="shared" si="6"/>
        <v>18.643093501657177</v>
      </c>
    </row>
    <row r="6" spans="1:10" x14ac:dyDescent="0.25">
      <c r="A6">
        <v>0.21551999999999999</v>
      </c>
      <c r="B6">
        <v>793.32851000000005</v>
      </c>
      <c r="C6" s="7">
        <f t="shared" si="0"/>
        <v>4.7382300000000441</v>
      </c>
      <c r="D6">
        <f t="shared" si="1"/>
        <v>20.285936739659466</v>
      </c>
      <c r="E6">
        <f t="shared" si="2"/>
        <v>2.5570663960708364E-2</v>
      </c>
      <c r="F6" s="23">
        <f t="shared" si="3"/>
        <v>0.12457775254435383</v>
      </c>
      <c r="H6">
        <f t="shared" si="4"/>
        <v>-3.6663095236216239</v>
      </c>
      <c r="I6">
        <f t="shared" si="5"/>
        <v>-2.0828252395793094</v>
      </c>
      <c r="J6">
        <f t="shared" si="6"/>
        <v>18.640440597367103</v>
      </c>
    </row>
    <row r="7" spans="1:10" x14ac:dyDescent="0.25">
      <c r="A7">
        <v>0.26600000000000001</v>
      </c>
      <c r="B7">
        <v>794.34006999999997</v>
      </c>
      <c r="C7" s="7">
        <f t="shared" si="0"/>
        <v>5.7497899999999618</v>
      </c>
      <c r="D7">
        <f t="shared" si="1"/>
        <v>21.39391824526404</v>
      </c>
      <c r="E7">
        <f t="shared" si="2"/>
        <v>2.6932946043202934E-2</v>
      </c>
      <c r="F7" s="23">
        <f t="shared" si="3"/>
        <v>0.12426692106261979</v>
      </c>
      <c r="H7">
        <f t="shared" si="4"/>
        <v>-3.6144049818106336</v>
      </c>
      <c r="I7">
        <f t="shared" si="5"/>
        <v>-2.0853234376631717</v>
      </c>
      <c r="J7">
        <f t="shared" si="6"/>
        <v>18.63794239928324</v>
      </c>
    </row>
    <row r="8" spans="1:10" x14ac:dyDescent="0.25">
      <c r="A8">
        <v>0.31581999999999999</v>
      </c>
      <c r="B8">
        <v>795.47432000000003</v>
      </c>
      <c r="C8" s="7">
        <f t="shared" si="0"/>
        <v>6.8840400000000272</v>
      </c>
      <c r="D8">
        <f t="shared" si="1"/>
        <v>21.094255210981004</v>
      </c>
      <c r="E8">
        <f t="shared" si="2"/>
        <v>2.6517833047056755E-2</v>
      </c>
      <c r="F8" s="23">
        <f t="shared" si="3"/>
        <v>0.123919771189719</v>
      </c>
      <c r="H8">
        <f t="shared" si="4"/>
        <v>-3.6299378271440785</v>
      </c>
      <c r="I8">
        <f t="shared" si="5"/>
        <v>-2.0881209293106786</v>
      </c>
      <c r="J8">
        <f t="shared" si="6"/>
        <v>18.635144907635734</v>
      </c>
    </row>
    <row r="9" spans="1:10" x14ac:dyDescent="0.25">
      <c r="A9">
        <v>0.36435000000000001</v>
      </c>
      <c r="B9">
        <v>796.41468999999995</v>
      </c>
      <c r="C9" s="7">
        <f t="shared" si="0"/>
        <v>7.8244099999999435</v>
      </c>
      <c r="D9">
        <f t="shared" si="1"/>
        <v>18.874027679563479</v>
      </c>
      <c r="E9">
        <f t="shared" si="2"/>
        <v>2.3698743778273957E-2</v>
      </c>
      <c r="F9" s="23">
        <f t="shared" si="3"/>
        <v>0.12363306237396565</v>
      </c>
      <c r="H9">
        <f t="shared" si="4"/>
        <v>-3.7423332373819935</v>
      </c>
      <c r="I9">
        <f t="shared" si="5"/>
        <v>-2.0904372747939406</v>
      </c>
      <c r="J9">
        <f t="shared" si="6"/>
        <v>18.632828562152472</v>
      </c>
    </row>
    <row r="10" spans="1:10" x14ac:dyDescent="0.25">
      <c r="A10">
        <v>0.41481000000000001</v>
      </c>
      <c r="B10">
        <v>797.34266000000002</v>
      </c>
      <c r="C10" s="7">
        <f t="shared" si="0"/>
        <v>8.7523800000000165</v>
      </c>
      <c r="D10">
        <f t="shared" si="1"/>
        <v>18.149168100975686</v>
      </c>
      <c r="E10">
        <f t="shared" si="2"/>
        <v>2.2762068319504798E-2</v>
      </c>
      <c r="F10" s="23">
        <f t="shared" si="3"/>
        <v>0.12335110863725357</v>
      </c>
      <c r="H10">
        <f t="shared" si="4"/>
        <v>-3.7826597986549815</v>
      </c>
      <c r="I10">
        <f t="shared" si="5"/>
        <v>-2.0927204483110149</v>
      </c>
      <c r="J10">
        <f t="shared" si="6"/>
        <v>18.630545388635397</v>
      </c>
    </row>
    <row r="11" spans="1:10" x14ac:dyDescent="0.25">
      <c r="A11">
        <v>0.46893000000000001</v>
      </c>
      <c r="B11">
        <v>798.31272999999999</v>
      </c>
      <c r="C11" s="7">
        <f t="shared" si="0"/>
        <v>9.7224499999999807</v>
      </c>
      <c r="D11">
        <f t="shared" si="1"/>
        <v>17.157090239410387</v>
      </c>
      <c r="E11">
        <f t="shared" si="2"/>
        <v>2.1491690655378107E-2</v>
      </c>
      <c r="F11" s="23">
        <f t="shared" si="3"/>
        <v>0.12305739331154231</v>
      </c>
      <c r="H11">
        <f t="shared" si="4"/>
        <v>-3.8400888996968101</v>
      </c>
      <c r="I11">
        <f t="shared" si="5"/>
        <v>-2.095104420150419</v>
      </c>
      <c r="J11">
        <f t="shared" si="6"/>
        <v>18.628161416795994</v>
      </c>
    </row>
    <row r="12" spans="1:10" x14ac:dyDescent="0.25">
      <c r="A12">
        <v>0.52341000000000004</v>
      </c>
      <c r="B12">
        <v>799.20591999999999</v>
      </c>
      <c r="C12" s="7">
        <f t="shared" si="0"/>
        <v>10.615639999999985</v>
      </c>
      <c r="D12">
        <f t="shared" si="1"/>
        <v>17.965975903614417</v>
      </c>
      <c r="E12">
        <f t="shared" si="2"/>
        <v>2.2479783312433946E-2</v>
      </c>
      <c r="F12" s="23">
        <f t="shared" si="3"/>
        <v>0.12278788230014082</v>
      </c>
      <c r="H12">
        <f t="shared" si="4"/>
        <v>-3.7951388931297072</v>
      </c>
      <c r="I12">
        <f t="shared" si="5"/>
        <v>-2.0972969464757378</v>
      </c>
      <c r="J12">
        <f t="shared" si="6"/>
        <v>18.625968890470674</v>
      </c>
    </row>
    <row r="13" spans="1:10" x14ac:dyDescent="0.25">
      <c r="A13">
        <v>0.57267999999999997</v>
      </c>
      <c r="B13">
        <v>800.17669999999998</v>
      </c>
      <c r="C13" s="7">
        <f t="shared" si="0"/>
        <v>11.586419999999976</v>
      </c>
      <c r="D13">
        <f t="shared" si="1"/>
        <v>19.126721490142078</v>
      </c>
      <c r="E13">
        <f t="shared" si="2"/>
        <v>2.3903122260548297E-2</v>
      </c>
      <c r="F13" s="23">
        <f t="shared" si="3"/>
        <v>0.12249596230599336</v>
      </c>
      <c r="H13">
        <f t="shared" si="4"/>
        <v>-3.7337461900604749</v>
      </c>
      <c r="I13">
        <f t="shared" si="5"/>
        <v>-2.0996772103079744</v>
      </c>
      <c r="J13">
        <f t="shared" si="6"/>
        <v>18.623588626638437</v>
      </c>
    </row>
    <row r="14" spans="1:10" x14ac:dyDescent="0.25">
      <c r="A14">
        <v>0.62434000000000001</v>
      </c>
      <c r="B14">
        <v>801.13638000000003</v>
      </c>
      <c r="C14" s="7">
        <f t="shared" si="0"/>
        <v>12.546100000000024</v>
      </c>
      <c r="D14">
        <f t="shared" si="1"/>
        <v>17.573458823529045</v>
      </c>
      <c r="E14">
        <f t="shared" si="2"/>
        <v>2.1935664466428358E-2</v>
      </c>
      <c r="F14" s="23">
        <f t="shared" si="3"/>
        <v>0.12220840233841733</v>
      </c>
      <c r="H14">
        <f t="shared" si="4"/>
        <v>-3.8196414523026703</v>
      </c>
      <c r="I14">
        <f t="shared" si="5"/>
        <v>-2.1020274757015756</v>
      </c>
      <c r="J14">
        <f t="shared" si="6"/>
        <v>18.621238361244835</v>
      </c>
    </row>
    <row r="15" spans="1:10" x14ac:dyDescent="0.25">
      <c r="A15">
        <v>0.67893000000000003</v>
      </c>
      <c r="B15">
        <v>802.04387999999994</v>
      </c>
      <c r="C15" s="7">
        <f t="shared" si="0"/>
        <v>13.453599999999938</v>
      </c>
      <c r="D15">
        <f t="shared" si="1"/>
        <v>17.187674530572998</v>
      </c>
      <c r="E15">
        <f t="shared" si="2"/>
        <v>2.1429843128499403E-2</v>
      </c>
      <c r="F15" s="23">
        <f t="shared" si="3"/>
        <v>0.12193740826113778</v>
      </c>
      <c r="H15">
        <f t="shared" si="4"/>
        <v>-3.8429707897054599</v>
      </c>
      <c r="I15">
        <f t="shared" si="5"/>
        <v>-2.1042474129423989</v>
      </c>
      <c r="J15">
        <f t="shared" si="6"/>
        <v>18.619018424004011</v>
      </c>
    </row>
    <row r="16" spans="1:10" x14ac:dyDescent="0.25">
      <c r="A16">
        <v>0.72819</v>
      </c>
      <c r="B16">
        <v>802.92132000000004</v>
      </c>
      <c r="C16" s="7">
        <f t="shared" si="0"/>
        <v>14.33104000000003</v>
      </c>
      <c r="D16">
        <f t="shared" si="1"/>
        <v>16.781056358808215</v>
      </c>
      <c r="E16">
        <f t="shared" si="2"/>
        <v>2.0900000960004664E-2</v>
      </c>
      <c r="F16" s="23">
        <f t="shared" si="3"/>
        <v>0.12167624688077383</v>
      </c>
      <c r="H16">
        <f t="shared" si="4"/>
        <v>-3.8680060740781355</v>
      </c>
      <c r="I16">
        <f t="shared" si="5"/>
        <v>-2.1063914756818907</v>
      </c>
      <c r="J16">
        <f t="shared" si="6"/>
        <v>18.616874361264522</v>
      </c>
    </row>
    <row r="17" spans="1:10" x14ac:dyDescent="0.25">
      <c r="A17">
        <v>0.78059999999999996</v>
      </c>
      <c r="B17">
        <v>803.75000999999997</v>
      </c>
      <c r="C17" s="7">
        <f t="shared" si="0"/>
        <v>15.159729999999968</v>
      </c>
      <c r="D17">
        <f t="shared" si="1"/>
        <v>14.83338016296697</v>
      </c>
      <c r="E17">
        <f t="shared" si="2"/>
        <v>1.845521614732791E-2</v>
      </c>
      <c r="F17" s="23">
        <f t="shared" si="3"/>
        <v>0.1214303651881736</v>
      </c>
      <c r="H17">
        <f t="shared" si="4"/>
        <v>-3.9924082304404545</v>
      </c>
      <c r="I17">
        <f t="shared" si="5"/>
        <v>-2.1084143065242951</v>
      </c>
      <c r="J17">
        <f t="shared" si="6"/>
        <v>18.614851530422115</v>
      </c>
    </row>
    <row r="18" spans="1:10" x14ac:dyDescent="0.25">
      <c r="A18">
        <v>0.83496000000000004</v>
      </c>
      <c r="B18">
        <v>804.50508000000002</v>
      </c>
      <c r="C18" s="7">
        <f t="shared" si="0"/>
        <v>15.914800000000014</v>
      </c>
      <c r="D18">
        <f t="shared" si="1"/>
        <v>14.463539758153292</v>
      </c>
      <c r="E18">
        <f t="shared" si="2"/>
        <v>1.7978183255416225E-2</v>
      </c>
      <c r="F18" s="23">
        <f t="shared" si="3"/>
        <v>0.12120697582340705</v>
      </c>
      <c r="H18">
        <f t="shared" si="4"/>
        <v>-4.0185962975679281</v>
      </c>
      <c r="I18">
        <f t="shared" si="5"/>
        <v>-2.110255650704485</v>
      </c>
      <c r="J18">
        <f t="shared" si="6"/>
        <v>18.613010186241926</v>
      </c>
    </row>
    <row r="19" spans="1:10" x14ac:dyDescent="0.25">
      <c r="A19">
        <v>0.88976</v>
      </c>
      <c r="B19">
        <v>805.32884999999999</v>
      </c>
      <c r="C19" s="7">
        <f t="shared" si="0"/>
        <v>16.738569999999982</v>
      </c>
      <c r="D19">
        <f t="shared" si="1"/>
        <v>15.009550561797893</v>
      </c>
      <c r="E19">
        <f t="shared" si="2"/>
        <v>1.8637790713443198E-2</v>
      </c>
      <c r="F19" s="23">
        <f t="shared" si="3"/>
        <v>0.12096396387675364</v>
      </c>
      <c r="H19">
        <f t="shared" si="4"/>
        <v>-3.9825640007061209</v>
      </c>
      <c r="I19">
        <f t="shared" si="5"/>
        <v>-2.112262596942724</v>
      </c>
      <c r="J19">
        <f t="shared" si="6"/>
        <v>18.611003240003686</v>
      </c>
    </row>
    <row r="20" spans="1:10" x14ac:dyDescent="0.25">
      <c r="A20">
        <v>0.94176000000000004</v>
      </c>
      <c r="B20">
        <v>806.10810000000004</v>
      </c>
      <c r="C20" s="7">
        <f t="shared" si="0"/>
        <v>17.517820000000029</v>
      </c>
      <c r="D20">
        <f t="shared" si="1"/>
        <v>15.286616282406543</v>
      </c>
      <c r="E20">
        <f t="shared" si="2"/>
        <v>1.8963481799037302E-2</v>
      </c>
      <c r="F20" s="23">
        <f t="shared" si="3"/>
        <v>0.12073475743762724</v>
      </c>
      <c r="H20">
        <f t="shared" si="4"/>
        <v>-3.9652401598251421</v>
      </c>
      <c r="I20">
        <f t="shared" si="5"/>
        <v>-2.1141592268180376</v>
      </c>
      <c r="J20">
        <f t="shared" si="6"/>
        <v>18.609106610128375</v>
      </c>
    </row>
    <row r="21" spans="1:10" x14ac:dyDescent="0.25">
      <c r="A21">
        <v>0.99429000000000001</v>
      </c>
      <c r="B21">
        <v>806.92675999999994</v>
      </c>
      <c r="C21" s="7">
        <f t="shared" si="0"/>
        <v>18.336479999999938</v>
      </c>
      <c r="D21">
        <f t="shared" si="1"/>
        <v>16.321708892200853</v>
      </c>
      <c r="E21">
        <f t="shared" si="2"/>
        <v>2.0227001632962146E-2</v>
      </c>
      <c r="F21" s="23">
        <f t="shared" si="3"/>
        <v>0.12049466014857368</v>
      </c>
      <c r="H21">
        <f t="shared" si="4"/>
        <v>-3.9007368526793806</v>
      </c>
      <c r="I21">
        <f t="shared" si="5"/>
        <v>-2.1161498411530473</v>
      </c>
      <c r="J21">
        <f t="shared" si="6"/>
        <v>18.607115995793365</v>
      </c>
    </row>
    <row r="22" spans="1:10" x14ac:dyDescent="0.25">
      <c r="A22">
        <v>1.0424100000000001</v>
      </c>
      <c r="B22">
        <v>807.75088000000005</v>
      </c>
      <c r="C22" s="7">
        <f t="shared" si="0"/>
        <v>19.160600000000045</v>
      </c>
      <c r="D22">
        <f t="shared" si="1"/>
        <v>16.23569468441945</v>
      </c>
      <c r="E22">
        <f t="shared" si="2"/>
        <v>2.0099878671032148E-2</v>
      </c>
      <c r="F22" s="23">
        <f t="shared" si="3"/>
        <v>0.12025368429508643</v>
      </c>
      <c r="H22">
        <f t="shared" si="4"/>
        <v>-3.9070415002023826</v>
      </c>
      <c r="I22">
        <f t="shared" si="5"/>
        <v>-2.1181517318370426</v>
      </c>
      <c r="J22">
        <f t="shared" si="6"/>
        <v>18.605114105109369</v>
      </c>
    </row>
    <row r="23" spans="1:10" x14ac:dyDescent="0.25">
      <c r="A23">
        <v>1.0926800000000001</v>
      </c>
      <c r="B23">
        <v>808.52418999999998</v>
      </c>
      <c r="C23" s="7">
        <f t="shared" si="0"/>
        <v>19.933909999999969</v>
      </c>
      <c r="D23">
        <f t="shared" si="1"/>
        <v>14.675334832339075</v>
      </c>
      <c r="E23">
        <f t="shared" si="2"/>
        <v>1.8150767798721119E-2</v>
      </c>
      <c r="F23" s="23">
        <f t="shared" si="3"/>
        <v>0.12002822237176468</v>
      </c>
      <c r="H23">
        <f t="shared" si="4"/>
        <v>-4.0090424162061806</v>
      </c>
      <c r="I23">
        <f t="shared" si="5"/>
        <v>-2.120028377420712</v>
      </c>
      <c r="J23">
        <f t="shared" si="6"/>
        <v>18.603237459525698</v>
      </c>
    </row>
    <row r="24" spans="1:10" x14ac:dyDescent="0.25">
      <c r="A24">
        <v>1.1447000000000001</v>
      </c>
      <c r="B24">
        <v>809.25202000000002</v>
      </c>
      <c r="C24" s="7">
        <f t="shared" si="0"/>
        <v>20.661740000000009</v>
      </c>
      <c r="D24">
        <f t="shared" si="1"/>
        <v>14.120079673717596</v>
      </c>
      <c r="E24">
        <f t="shared" si="2"/>
        <v>1.7448309457068264E-2</v>
      </c>
      <c r="F24" s="23">
        <f t="shared" si="3"/>
        <v>0.11981659915019104</v>
      </c>
      <c r="H24">
        <f t="shared" si="4"/>
        <v>-4.0485125142779008</v>
      </c>
      <c r="I24">
        <f t="shared" si="5"/>
        <v>-2.121793045718722</v>
      </c>
      <c r="J24">
        <f t="shared" si="6"/>
        <v>18.601472791227689</v>
      </c>
    </row>
    <row r="25" spans="1:10" x14ac:dyDescent="0.25">
      <c r="A25">
        <v>1.19811</v>
      </c>
      <c r="B25">
        <v>810.01287000000002</v>
      </c>
      <c r="C25" s="7">
        <f t="shared" si="0"/>
        <v>21.422590000000014</v>
      </c>
      <c r="D25">
        <f t="shared" si="1"/>
        <v>14.921154390266869</v>
      </c>
      <c r="E25">
        <f t="shared" si="2"/>
        <v>1.8420885572184634E-2</v>
      </c>
      <c r="F25" s="23">
        <f t="shared" si="3"/>
        <v>0.11959597291663156</v>
      </c>
      <c r="H25">
        <f t="shared" si="4"/>
        <v>-3.9942701726447898</v>
      </c>
      <c r="I25">
        <f t="shared" si="5"/>
        <v>-2.123636109298118</v>
      </c>
      <c r="J25">
        <f t="shared" si="6"/>
        <v>18.599629727648292</v>
      </c>
    </row>
    <row r="26" spans="1:10" x14ac:dyDescent="0.25">
      <c r="A26">
        <v>1.2507299999999999</v>
      </c>
      <c r="B26">
        <v>810.83411000000001</v>
      </c>
      <c r="C26" s="7">
        <f t="shared" si="0"/>
        <v>22.243830000000003</v>
      </c>
      <c r="D26">
        <f t="shared" si="1"/>
        <v>15.743753111000437</v>
      </c>
      <c r="E26">
        <f t="shared" si="2"/>
        <v>1.9416737550669194E-2</v>
      </c>
      <c r="F26" s="23">
        <f t="shared" si="3"/>
        <v>0.11935851843613011</v>
      </c>
      <c r="H26">
        <f t="shared" si="4"/>
        <v>-3.9416198245328586</v>
      </c>
      <c r="I26">
        <f t="shared" si="5"/>
        <v>-2.125623555169657</v>
      </c>
      <c r="J26">
        <f t="shared" si="6"/>
        <v>18.597642281776753</v>
      </c>
    </row>
    <row r="27" spans="1:10" x14ac:dyDescent="0.25">
      <c r="A27">
        <v>1.2985599999999999</v>
      </c>
      <c r="B27">
        <v>811.59433000000001</v>
      </c>
      <c r="C27" s="7">
        <f t="shared" si="0"/>
        <v>23.004050000000007</v>
      </c>
      <c r="D27">
        <f t="shared" si="1"/>
        <v>15.416640826872703</v>
      </c>
      <c r="E27">
        <f t="shared" si="2"/>
        <v>1.8995500901137028E-2</v>
      </c>
      <c r="F27" s="23">
        <f t="shared" si="3"/>
        <v>0.11913933720434233</v>
      </c>
      <c r="H27">
        <f t="shared" si="4"/>
        <v>-3.9635531225329812</v>
      </c>
      <c r="I27">
        <f t="shared" si="5"/>
        <v>-2.1274615699635775</v>
      </c>
      <c r="J27">
        <f t="shared" si="6"/>
        <v>18.595804266982835</v>
      </c>
    </row>
    <row r="28" spans="1:10" x14ac:dyDescent="0.25">
      <c r="A28">
        <v>1.34748</v>
      </c>
      <c r="B28">
        <v>812.32566999999995</v>
      </c>
      <c r="C28" s="7">
        <f t="shared" si="0"/>
        <v>23.735389999999938</v>
      </c>
      <c r="D28">
        <f t="shared" si="1"/>
        <v>15.030180878552711</v>
      </c>
      <c r="E28">
        <f t="shared" si="2"/>
        <v>1.8502654087679777E-2</v>
      </c>
      <c r="F28" s="23">
        <f t="shared" si="3"/>
        <v>0.11892905179178409</v>
      </c>
      <c r="H28">
        <f t="shared" si="4"/>
        <v>-3.989841092988955</v>
      </c>
      <c r="I28">
        <f t="shared" si="5"/>
        <v>-2.1292281671009321</v>
      </c>
      <c r="J28">
        <f t="shared" si="6"/>
        <v>18.594037669845481</v>
      </c>
    </row>
    <row r="29" spans="1:10" x14ac:dyDescent="0.25">
      <c r="A29">
        <v>1.3953100000000001</v>
      </c>
      <c r="B29">
        <v>813.04849999999999</v>
      </c>
      <c r="C29" s="7">
        <f t="shared" si="0"/>
        <v>24.458219999999983</v>
      </c>
      <c r="D29">
        <f t="shared" si="1"/>
        <v>15.004532344459269</v>
      </c>
      <c r="E29">
        <f t="shared" si="2"/>
        <v>1.8454658417621173E-2</v>
      </c>
      <c r="F29" s="23">
        <f t="shared" si="3"/>
        <v>0.11872175995529863</v>
      </c>
      <c r="H29">
        <f t="shared" si="4"/>
        <v>-3.9924384516055684</v>
      </c>
      <c r="I29">
        <f t="shared" si="5"/>
        <v>-2.1309726752516314</v>
      </c>
      <c r="J29">
        <f t="shared" si="6"/>
        <v>18.59229316169478</v>
      </c>
    </row>
    <row r="30" spans="1:10" x14ac:dyDescent="0.25">
      <c r="A30">
        <v>1.4445600000000001</v>
      </c>
      <c r="B30">
        <v>813.78231000000005</v>
      </c>
      <c r="C30" s="7">
        <f t="shared" si="0"/>
        <v>25.192030000000045</v>
      </c>
      <c r="D30">
        <f t="shared" si="1"/>
        <v>14.820217856051903</v>
      </c>
      <c r="E30">
        <f t="shared" si="2"/>
        <v>1.8211526195564393E-2</v>
      </c>
      <c r="F30" s="23">
        <f t="shared" si="3"/>
        <v>0.11851187324569426</v>
      </c>
      <c r="H30">
        <f t="shared" si="4"/>
        <v>-4.0057005779053281</v>
      </c>
      <c r="I30">
        <f t="shared" si="5"/>
        <v>-2.1327421272600553</v>
      </c>
      <c r="J30">
        <f t="shared" si="6"/>
        <v>18.590523709686355</v>
      </c>
    </row>
    <row r="31" spans="1:10" x14ac:dyDescent="0.25">
      <c r="A31">
        <v>1.4935400000000001</v>
      </c>
      <c r="B31">
        <v>814.50428999999997</v>
      </c>
      <c r="C31" s="7">
        <f t="shared" si="0"/>
        <v>25.914009999999962</v>
      </c>
      <c r="D31">
        <f t="shared" si="1"/>
        <v>14.762194493141587</v>
      </c>
      <c r="E31">
        <f t="shared" si="2"/>
        <v>1.8124145783371608E-2</v>
      </c>
      <c r="F31" s="23">
        <f t="shared" si="3"/>
        <v>0.11830591298841409</v>
      </c>
      <c r="H31">
        <f t="shared" si="4"/>
        <v>-4.0105102085453046</v>
      </c>
      <c r="I31">
        <f t="shared" si="5"/>
        <v>-2.1344815262510117</v>
      </c>
      <c r="J31">
        <f t="shared" si="6"/>
        <v>18.588784310695399</v>
      </c>
    </row>
    <row r="32" spans="1:10" x14ac:dyDescent="0.25">
      <c r="A32">
        <v>1.5415300000000001</v>
      </c>
      <c r="B32">
        <v>815.21379999999999</v>
      </c>
      <c r="C32" s="7">
        <f t="shared" si="0"/>
        <v>26.623519999999985</v>
      </c>
      <c r="D32">
        <f t="shared" si="1"/>
        <v>14.065548934451634</v>
      </c>
      <c r="E32">
        <f t="shared" si="2"/>
        <v>1.7253816035071576E-2</v>
      </c>
      <c r="F32" s="23">
        <f t="shared" si="3"/>
        <v>0.11810403276263597</v>
      </c>
      <c r="H32">
        <f t="shared" si="4"/>
        <v>-4.0597219405457379</v>
      </c>
      <c r="I32">
        <f t="shared" si="5"/>
        <v>-2.1361894093454237</v>
      </c>
      <c r="J32">
        <f t="shared" si="6"/>
        <v>18.587076427600987</v>
      </c>
    </row>
    <row r="33" spans="1:10" x14ac:dyDescent="0.25">
      <c r="A33">
        <v>1.5925499999999999</v>
      </c>
      <c r="B33">
        <v>815.89692000000002</v>
      </c>
      <c r="C33" s="7">
        <f t="shared" si="0"/>
        <v>27.306640000000016</v>
      </c>
      <c r="D33">
        <f t="shared" si="1"/>
        <v>13.025374855824264</v>
      </c>
      <c r="E33">
        <f t="shared" si="2"/>
        <v>1.596448587626028E-2</v>
      </c>
      <c r="F33" s="23">
        <f t="shared" si="3"/>
        <v>0.11791014934268312</v>
      </c>
      <c r="H33">
        <f t="shared" si="4"/>
        <v>-4.1373886565121101</v>
      </c>
      <c r="I33">
        <f t="shared" si="5"/>
        <v>-2.1378323908123611</v>
      </c>
      <c r="J33">
        <f t="shared" si="6"/>
        <v>18.585433446134051</v>
      </c>
    </row>
    <row r="34" spans="1:10" x14ac:dyDescent="0.25">
      <c r="A34">
        <v>1.64557</v>
      </c>
      <c r="B34">
        <v>816.56895999999995</v>
      </c>
      <c r="C34" s="7">
        <f t="shared" si="0"/>
        <v>27.97867999999994</v>
      </c>
      <c r="D34">
        <f t="shared" si="1"/>
        <v>13.388311433613886</v>
      </c>
      <c r="E34">
        <f t="shared" si="2"/>
        <v>1.6395812343410514E-2</v>
      </c>
      <c r="F34" s="23">
        <f t="shared" si="3"/>
        <v>0.11771987621412514</v>
      </c>
      <c r="H34">
        <f t="shared" si="4"/>
        <v>-4.1107293216720402</v>
      </c>
      <c r="I34">
        <f t="shared" si="5"/>
        <v>-2.1394474071454073</v>
      </c>
      <c r="J34">
        <f t="shared" si="6"/>
        <v>18.583818429801003</v>
      </c>
    </row>
    <row r="35" spans="1:10" x14ac:dyDescent="0.25">
      <c r="A35">
        <v>1.6945300000000001</v>
      </c>
      <c r="B35">
        <v>817.26225999999997</v>
      </c>
      <c r="C35" s="7">
        <f t="shared" si="0"/>
        <v>28.671979999999962</v>
      </c>
      <c r="D35">
        <f t="shared" si="1"/>
        <v>13.651720333032671</v>
      </c>
      <c r="E35">
        <f t="shared" si="2"/>
        <v>1.6704209898341166E-2</v>
      </c>
      <c r="F35" s="23">
        <f t="shared" si="3"/>
        <v>0.11752406610202179</v>
      </c>
      <c r="H35">
        <f t="shared" si="4"/>
        <v>-4.092094501607674</v>
      </c>
      <c r="I35">
        <f t="shared" si="5"/>
        <v>-2.1411121484806963</v>
      </c>
      <c r="J35">
        <f t="shared" si="6"/>
        <v>18.582153688465713</v>
      </c>
    </row>
    <row r="36" spans="1:10" x14ac:dyDescent="0.25">
      <c r="A36">
        <v>1.74526</v>
      </c>
      <c r="B36">
        <v>817.92989999999998</v>
      </c>
      <c r="C36" s="7">
        <f t="shared" si="0"/>
        <v>29.339619999999968</v>
      </c>
      <c r="D36">
        <f t="shared" si="1"/>
        <v>13.221195438458928</v>
      </c>
      <c r="E36">
        <f t="shared" si="2"/>
        <v>1.6164215831282032E-2</v>
      </c>
      <c r="F36" s="23">
        <f t="shared" si="3"/>
        <v>0.11733596465390254</v>
      </c>
      <c r="H36">
        <f t="shared" si="4"/>
        <v>-4.1249553792639864</v>
      </c>
      <c r="I36">
        <f t="shared" si="5"/>
        <v>-2.1427139662760308</v>
      </c>
      <c r="J36">
        <f t="shared" si="6"/>
        <v>18.58055187067038</v>
      </c>
    </row>
    <row r="37" spans="1:10" x14ac:dyDescent="0.25">
      <c r="A37">
        <v>1.7962499999999999</v>
      </c>
      <c r="B37">
        <v>818.60712000000001</v>
      </c>
      <c r="C37" s="7">
        <f t="shared" si="0"/>
        <v>30.016840000000002</v>
      </c>
      <c r="D37">
        <f t="shared" si="1"/>
        <v>13.286491211032354</v>
      </c>
      <c r="E37">
        <f t="shared" si="2"/>
        <v>1.6230607927075386E-2</v>
      </c>
      <c r="F37" s="23">
        <f t="shared" si="3"/>
        <v>0.11714562517234758</v>
      </c>
      <c r="H37">
        <f t="shared" si="4"/>
        <v>-4.1208564411592654</v>
      </c>
      <c r="I37">
        <f t="shared" si="5"/>
        <v>-2.1443374585382839</v>
      </c>
      <c r="J37">
        <f t="shared" si="6"/>
        <v>18.578928378408126</v>
      </c>
    </row>
    <row r="38" spans="1:10" x14ac:dyDescent="0.25">
      <c r="A38">
        <v>1.84823</v>
      </c>
      <c r="B38">
        <v>819.29800999999998</v>
      </c>
      <c r="C38" s="7">
        <f t="shared" si="0"/>
        <v>30.70772999999997</v>
      </c>
      <c r="D38">
        <f t="shared" si="1"/>
        <v>13.249325518652922</v>
      </c>
      <c r="E38">
        <f t="shared" si="2"/>
        <v>1.6171558281525576E-2</v>
      </c>
      <c r="F38" s="23">
        <f t="shared" si="3"/>
        <v>0.11695192052696503</v>
      </c>
      <c r="H38">
        <f t="shared" si="4"/>
        <v>-4.124501241358141</v>
      </c>
      <c r="I38">
        <f t="shared" si="5"/>
        <v>-2.1459923643085461</v>
      </c>
      <c r="J38">
        <f t="shared" si="6"/>
        <v>18.577273472637867</v>
      </c>
    </row>
    <row r="39" spans="1:10" x14ac:dyDescent="0.25">
      <c r="A39">
        <v>1.90374</v>
      </c>
      <c r="B39">
        <v>820.03129000000001</v>
      </c>
      <c r="C39" s="7">
        <f t="shared" si="0"/>
        <v>31.441010000000006</v>
      </c>
      <c r="D39">
        <f t="shared" si="1"/>
        <v>13.183065322067643</v>
      </c>
      <c r="E39">
        <f t="shared" si="2"/>
        <v>1.6076295481441495E-2</v>
      </c>
      <c r="F39" s="23">
        <f t="shared" si="3"/>
        <v>0.1167468561737703</v>
      </c>
      <c r="H39">
        <f t="shared" si="4"/>
        <v>-4.1304094222803522</v>
      </c>
      <c r="I39">
        <f t="shared" si="5"/>
        <v>-2.1477473106434832</v>
      </c>
      <c r="J39">
        <f t="shared" si="6"/>
        <v>18.575518526302929</v>
      </c>
    </row>
    <row r="40" spans="1:10" x14ac:dyDescent="0.25">
      <c r="A40">
        <v>1.9582999999999999</v>
      </c>
      <c r="B40">
        <v>820.74906999999996</v>
      </c>
      <c r="C40" s="7">
        <f t="shared" si="0"/>
        <v>32.158789999999954</v>
      </c>
      <c r="D40">
        <f t="shared" si="1"/>
        <v>13.279011194029499</v>
      </c>
      <c r="E40">
        <f t="shared" si="2"/>
        <v>1.6179136449133595E-2</v>
      </c>
      <c r="F40" s="23">
        <f t="shared" si="3"/>
        <v>0.11654664843364394</v>
      </c>
      <c r="H40">
        <f t="shared" si="4"/>
        <v>-4.1240327402758785</v>
      </c>
      <c r="I40">
        <f t="shared" si="5"/>
        <v>-2.1494636703819374</v>
      </c>
      <c r="J40">
        <f t="shared" si="6"/>
        <v>18.573802166564473</v>
      </c>
    </row>
    <row r="41" spans="1:10" x14ac:dyDescent="0.25">
      <c r="A41">
        <v>2.0109400000000002</v>
      </c>
      <c r="B41">
        <v>821.45479999999998</v>
      </c>
      <c r="C41" s="7">
        <f t="shared" si="0"/>
        <v>32.86451999999997</v>
      </c>
      <c r="D41">
        <f t="shared" si="1"/>
        <v>13.766955482521638</v>
      </c>
      <c r="E41">
        <f t="shared" si="2"/>
        <v>1.6759236762049039E-2</v>
      </c>
      <c r="F41" s="23">
        <f t="shared" si="3"/>
        <v>0.11635030350325612</v>
      </c>
      <c r="H41">
        <f t="shared" si="4"/>
        <v>-4.088805724222361</v>
      </c>
      <c r="I41">
        <f t="shared" si="5"/>
        <v>-2.1511497807004432</v>
      </c>
      <c r="J41">
        <f t="shared" si="6"/>
        <v>18.572116056245967</v>
      </c>
    </row>
    <row r="42" spans="1:10" x14ac:dyDescent="0.25">
      <c r="A42">
        <v>2.05871</v>
      </c>
      <c r="B42">
        <v>822.13140999999996</v>
      </c>
      <c r="C42" s="7">
        <f t="shared" si="0"/>
        <v>33.541129999999953</v>
      </c>
      <c r="D42">
        <f t="shared" si="1"/>
        <v>13.472984036021767</v>
      </c>
      <c r="E42">
        <f t="shared" si="2"/>
        <v>1.6387871661565353E-2</v>
      </c>
      <c r="F42" s="23">
        <f t="shared" si="3"/>
        <v>0.11616252577568011</v>
      </c>
      <c r="H42">
        <f t="shared" si="4"/>
        <v>-4.1112137505726638</v>
      </c>
      <c r="I42">
        <f t="shared" si="5"/>
        <v>-2.1527649842054073</v>
      </c>
      <c r="J42">
        <f t="shared" si="6"/>
        <v>18.570500852741006</v>
      </c>
    </row>
    <row r="43" spans="1:10" x14ac:dyDescent="0.25">
      <c r="A43">
        <v>2.10866</v>
      </c>
      <c r="B43">
        <v>822.77138000000002</v>
      </c>
      <c r="C43" s="7">
        <f t="shared" si="0"/>
        <v>34.181100000000015</v>
      </c>
      <c r="D43">
        <f t="shared" si="1"/>
        <v>12.102279202280037</v>
      </c>
      <c r="E43">
        <f t="shared" si="2"/>
        <v>1.4709164047830682E-2</v>
      </c>
      <c r="F43" s="23">
        <f t="shared" si="3"/>
        <v>0.11598533471028268</v>
      </c>
      <c r="H43">
        <f t="shared" si="4"/>
        <v>-4.2192845748190502</v>
      </c>
      <c r="I43">
        <f t="shared" si="5"/>
        <v>-2.1542915207794313</v>
      </c>
      <c r="J43">
        <f t="shared" si="6"/>
        <v>18.56897431616698</v>
      </c>
    </row>
    <row r="44" spans="1:10" x14ac:dyDescent="0.25">
      <c r="A44">
        <v>2.1640100000000002</v>
      </c>
      <c r="B44">
        <v>823.40578000000005</v>
      </c>
      <c r="C44" s="7">
        <f t="shared" si="0"/>
        <v>34.815500000000043</v>
      </c>
      <c r="D44">
        <f t="shared" si="1"/>
        <v>11.432106541887704</v>
      </c>
      <c r="E44">
        <f t="shared" si="2"/>
        <v>1.3883927972776317E-2</v>
      </c>
      <c r="F44" s="23">
        <f t="shared" si="3"/>
        <v>0.11581008572794325</v>
      </c>
      <c r="H44">
        <f t="shared" si="4"/>
        <v>-4.2770233687822596</v>
      </c>
      <c r="I44">
        <f t="shared" si="5"/>
        <v>-2.1558036215396585</v>
      </c>
      <c r="J44">
        <f t="shared" si="6"/>
        <v>18.567462215406753</v>
      </c>
    </row>
    <row r="45" spans="1:10" x14ac:dyDescent="0.25">
      <c r="A45">
        <v>2.2197900000000002</v>
      </c>
      <c r="B45">
        <v>824.04183</v>
      </c>
      <c r="C45" s="7">
        <f t="shared" si="0"/>
        <v>35.451549999999997</v>
      </c>
      <c r="D45">
        <f t="shared" si="1"/>
        <v>10.739040230921612</v>
      </c>
      <c r="E45">
        <f t="shared" si="2"/>
        <v>1.303215424260879E-2</v>
      </c>
      <c r="F45" s="23">
        <f t="shared" si="3"/>
        <v>0.1156347794332893</v>
      </c>
      <c r="H45">
        <f t="shared" si="4"/>
        <v>-4.3403355720703605</v>
      </c>
      <c r="I45">
        <f t="shared" si="5"/>
        <v>-2.1573185078436374</v>
      </c>
      <c r="J45">
        <f t="shared" si="6"/>
        <v>18.565947329102773</v>
      </c>
    </row>
    <row r="46" spans="1:10" x14ac:dyDescent="0.25">
      <c r="A46">
        <v>2.2748699999999999</v>
      </c>
      <c r="B46">
        <v>824.59631000000002</v>
      </c>
      <c r="C46" s="7">
        <f t="shared" si="0"/>
        <v>36.00603000000001</v>
      </c>
      <c r="D46">
        <f t="shared" si="1"/>
        <v>9.7189750303940965</v>
      </c>
      <c r="E46">
        <f t="shared" si="2"/>
        <v>1.1786343102110287E-2</v>
      </c>
      <c r="F46" s="23">
        <f t="shared" si="3"/>
        <v>0.11548227982081778</v>
      </c>
      <c r="H46">
        <f t="shared" si="4"/>
        <v>-4.4408137820016469</v>
      </c>
      <c r="I46">
        <f t="shared" si="5"/>
        <v>-2.1586381822553466</v>
      </c>
      <c r="J46">
        <f t="shared" si="6"/>
        <v>18.564627654691066</v>
      </c>
    </row>
    <row r="47" spans="1:10" x14ac:dyDescent="0.25">
      <c r="A47">
        <v>2.3267199999999999</v>
      </c>
      <c r="B47">
        <v>825.08108000000004</v>
      </c>
      <c r="C47" s="7">
        <f t="shared" si="0"/>
        <v>36.490800000000036</v>
      </c>
      <c r="D47">
        <f t="shared" si="1"/>
        <v>9.8256871663034087</v>
      </c>
      <c r="E47">
        <f t="shared" si="2"/>
        <v>1.1908753460088319E-2</v>
      </c>
      <c r="F47" s="23">
        <f t="shared" si="3"/>
        <v>0.11534919973715231</v>
      </c>
      <c r="H47">
        <f t="shared" si="4"/>
        <v>-4.4304815643932427</v>
      </c>
      <c r="I47">
        <f t="shared" si="5"/>
        <v>-2.1597912320790944</v>
      </c>
      <c r="J47">
        <f t="shared" si="6"/>
        <v>18.563474604867316</v>
      </c>
    </row>
    <row r="48" spans="1:10" x14ac:dyDescent="0.25">
      <c r="A48">
        <v>2.37601</v>
      </c>
      <c r="B48">
        <v>825.59007999999994</v>
      </c>
      <c r="C48" s="7">
        <f t="shared" si="0"/>
        <v>36.999799999999937</v>
      </c>
      <c r="D48">
        <f t="shared" si="1"/>
        <v>10.492775286497341</v>
      </c>
      <c r="E48">
        <f t="shared" si="2"/>
        <v>1.2709425101737344E-2</v>
      </c>
      <c r="F48" s="23">
        <f t="shared" si="3"/>
        <v>0.11520971543521261</v>
      </c>
      <c r="H48">
        <f t="shared" si="4"/>
        <v>-4.3654114267677873</v>
      </c>
      <c r="I48">
        <f t="shared" si="5"/>
        <v>-2.1610011989012645</v>
      </c>
      <c r="J48">
        <f t="shared" si="6"/>
        <v>18.562264638045146</v>
      </c>
    </row>
    <row r="49" spans="1:10" x14ac:dyDescent="0.25">
      <c r="A49">
        <v>2.4270700000000001</v>
      </c>
      <c r="B49">
        <v>826.13403000000005</v>
      </c>
      <c r="C49" s="7">
        <f t="shared" si="0"/>
        <v>37.543750000000045</v>
      </c>
      <c r="D49">
        <f t="shared" si="1"/>
        <v>10.548427430989765</v>
      </c>
      <c r="E49">
        <f t="shared" si="2"/>
        <v>1.2768421403715527E-2</v>
      </c>
      <c r="F49" s="23">
        <f t="shared" si="3"/>
        <v>0.11506093308590934</v>
      </c>
      <c r="H49">
        <f t="shared" si="4"/>
        <v>-4.3607802341423589</v>
      </c>
      <c r="I49">
        <f t="shared" si="5"/>
        <v>-2.1622934380204306</v>
      </c>
      <c r="J49">
        <f t="shared" si="6"/>
        <v>18.56097239892598</v>
      </c>
    </row>
    <row r="50" spans="1:10" x14ac:dyDescent="0.25">
      <c r="A50">
        <v>2.4799799999999999</v>
      </c>
      <c r="B50">
        <v>826.68679999999995</v>
      </c>
      <c r="C50" s="7">
        <f t="shared" si="0"/>
        <v>38.096519999999941</v>
      </c>
      <c r="D50">
        <f t="shared" si="1"/>
        <v>9.3115772416272584</v>
      </c>
      <c r="E50">
        <f t="shared" si="2"/>
        <v>1.1263730401437714E-2</v>
      </c>
      <c r="F50" s="23">
        <f t="shared" si="3"/>
        <v>0.11491003336884253</v>
      </c>
      <c r="H50">
        <f t="shared" si="4"/>
        <v>-4.4861674143843393</v>
      </c>
      <c r="I50">
        <f t="shared" si="5"/>
        <v>-2.1636057753215261</v>
      </c>
      <c r="J50">
        <f t="shared" si="6"/>
        <v>18.559660061624886</v>
      </c>
    </row>
    <row r="51" spans="1:10" x14ac:dyDescent="0.25">
      <c r="A51">
        <v>2.5381499999999999</v>
      </c>
      <c r="B51">
        <v>827.16836000000001</v>
      </c>
      <c r="C51" s="7">
        <f t="shared" si="0"/>
        <v>38.57808</v>
      </c>
      <c r="D51">
        <f t="shared" si="1"/>
        <v>8.9416644367145466</v>
      </c>
      <c r="E51">
        <f t="shared" si="2"/>
        <v>1.0809969129760412E-2</v>
      </c>
      <c r="F51" s="23">
        <f t="shared" si="3"/>
        <v>0.11477881499706614</v>
      </c>
      <c r="H51">
        <f t="shared" si="4"/>
        <v>-4.5272865030464375</v>
      </c>
      <c r="I51">
        <f t="shared" si="5"/>
        <v>-2.1647483504790501</v>
      </c>
      <c r="J51">
        <f t="shared" si="6"/>
        <v>18.558517486467363</v>
      </c>
    </row>
    <row r="52" spans="1:10" x14ac:dyDescent="0.25">
      <c r="A52">
        <v>2.5920899999999998</v>
      </c>
      <c r="B52">
        <v>827.68925000000002</v>
      </c>
      <c r="C52" s="7">
        <f t="shared" si="0"/>
        <v>39.098970000000008</v>
      </c>
      <c r="D52">
        <f t="shared" si="1"/>
        <v>10.299441555940795</v>
      </c>
      <c r="E52">
        <f t="shared" si="2"/>
        <v>1.2443609187796986E-2</v>
      </c>
      <c r="F52" s="23">
        <f t="shared" si="3"/>
        <v>0.11463713266781382</v>
      </c>
      <c r="H52">
        <f t="shared" si="4"/>
        <v>-4.3865481061135743</v>
      </c>
      <c r="I52">
        <f t="shared" si="5"/>
        <v>-2.1659835073956217</v>
      </c>
      <c r="J52">
        <f t="shared" si="6"/>
        <v>18.557282329550791</v>
      </c>
    </row>
    <row r="53" spans="1:10" x14ac:dyDescent="0.25">
      <c r="A53">
        <v>2.64201</v>
      </c>
      <c r="B53">
        <v>828.23806000000002</v>
      </c>
      <c r="C53" s="7">
        <f t="shared" si="0"/>
        <v>39.647780000000012</v>
      </c>
      <c r="D53">
        <f t="shared" si="1"/>
        <v>11.331853048041664</v>
      </c>
      <c r="E53">
        <f t="shared" si="2"/>
        <v>1.3681879154456707E-2</v>
      </c>
      <c r="F53" s="23">
        <f t="shared" si="3"/>
        <v>0.1144881397397888</v>
      </c>
      <c r="H53">
        <f t="shared" si="4"/>
        <v>-4.2916830111295887</v>
      </c>
      <c r="I53">
        <f t="shared" si="5"/>
        <v>-2.1672840444115513</v>
      </c>
      <c r="J53">
        <f t="shared" si="6"/>
        <v>18.555981792534858</v>
      </c>
    </row>
    <row r="54" spans="1:10" x14ac:dyDescent="0.25">
      <c r="A54">
        <v>2.6911700000000001</v>
      </c>
      <c r="B54">
        <v>828.81200999999999</v>
      </c>
      <c r="C54" s="7">
        <f t="shared" si="0"/>
        <v>40.22172999999998</v>
      </c>
      <c r="D54">
        <f t="shared" si="1"/>
        <v>11.336124634858812</v>
      </c>
      <c r="E54">
        <f t="shared" si="2"/>
        <v>1.3677558358328823E-2</v>
      </c>
      <c r="F54" s="23">
        <f t="shared" si="3"/>
        <v>0.11433263226865621</v>
      </c>
      <c r="H54">
        <f t="shared" si="4"/>
        <v>-4.2919988652959455</v>
      </c>
      <c r="I54">
        <f t="shared" si="5"/>
        <v>-2.1686432522641303</v>
      </c>
      <c r="J54">
        <f t="shared" si="6"/>
        <v>18.554622584682281</v>
      </c>
    </row>
    <row r="55" spans="1:10" x14ac:dyDescent="0.25">
      <c r="A55">
        <v>2.74471</v>
      </c>
      <c r="B55">
        <v>829.40228000000002</v>
      </c>
      <c r="C55" s="7">
        <f t="shared" si="0"/>
        <v>40.812000000000012</v>
      </c>
      <c r="D55">
        <f t="shared" si="1"/>
        <v>10.970156652785999</v>
      </c>
      <c r="E55">
        <f t="shared" si="2"/>
        <v>1.3226581258959161E-2</v>
      </c>
      <c r="F55" s="23">
        <f t="shared" si="3"/>
        <v>0.1141730333002216</v>
      </c>
      <c r="H55">
        <f t="shared" si="4"/>
        <v>-4.3255267424903732</v>
      </c>
      <c r="I55">
        <f t="shared" si="5"/>
        <v>-2.1700401453695117</v>
      </c>
      <c r="J55">
        <f t="shared" si="6"/>
        <v>18.553225691576898</v>
      </c>
    </row>
    <row r="56" spans="1:10" x14ac:dyDescent="0.25">
      <c r="A56">
        <v>2.79203</v>
      </c>
      <c r="B56">
        <v>829.91845999999998</v>
      </c>
      <c r="C56" s="7">
        <f t="shared" si="0"/>
        <v>41.328179999999975</v>
      </c>
      <c r="D56">
        <f t="shared" si="1"/>
        <v>11.280411728009316</v>
      </c>
      <c r="E56">
        <f t="shared" si="2"/>
        <v>1.3592192813748613E-2</v>
      </c>
      <c r="F56" s="23">
        <f t="shared" si="3"/>
        <v>0.11403374077664238</v>
      </c>
      <c r="H56">
        <f t="shared" si="4"/>
        <v>-4.2982597088870049</v>
      </c>
      <c r="I56">
        <f t="shared" si="5"/>
        <v>-2.1712609026536986</v>
      </c>
      <c r="J56">
        <f t="shared" si="6"/>
        <v>18.552004934292711</v>
      </c>
    </row>
    <row r="57" spans="1:10" x14ac:dyDescent="0.25">
      <c r="A57">
        <v>2.8408899999999999</v>
      </c>
      <c r="B57">
        <v>830.48722999999995</v>
      </c>
      <c r="C57" s="7">
        <f t="shared" si="0"/>
        <v>41.896949999999947</v>
      </c>
      <c r="D57">
        <f t="shared" si="1"/>
        <v>11.644062595888903</v>
      </c>
      <c r="E57">
        <f t="shared" si="2"/>
        <v>1.4020760555088732E-2</v>
      </c>
      <c r="F57" s="23">
        <f t="shared" si="3"/>
        <v>0.11388055172320467</v>
      </c>
      <c r="H57">
        <f t="shared" si="4"/>
        <v>-4.2672161509805262</v>
      </c>
      <c r="I57">
        <f t="shared" si="5"/>
        <v>-2.1726051718070369</v>
      </c>
      <c r="J57">
        <f t="shared" si="6"/>
        <v>18.550660665139375</v>
      </c>
    </row>
    <row r="58" spans="1:10" x14ac:dyDescent="0.25">
      <c r="A58">
        <v>2.8898000000000001</v>
      </c>
      <c r="B58">
        <v>831.05690000000004</v>
      </c>
      <c r="C58" s="7">
        <f t="shared" si="0"/>
        <v>42.466620000000034</v>
      </c>
      <c r="D58">
        <f t="shared" si="1"/>
        <v>11.670110474632393</v>
      </c>
      <c r="E58">
        <f t="shared" si="2"/>
        <v>1.4042492727793239E-2</v>
      </c>
      <c r="F58" s="23">
        <f t="shared" si="3"/>
        <v>0.11372742951585015</v>
      </c>
      <c r="H58">
        <f t="shared" si="4"/>
        <v>-4.2656673514290517</v>
      </c>
      <c r="I58">
        <f t="shared" si="5"/>
        <v>-2.1739506626779748</v>
      </c>
      <c r="J58">
        <f t="shared" si="6"/>
        <v>18.549315174268436</v>
      </c>
    </row>
    <row r="59" spans="1:10" x14ac:dyDescent="0.25">
      <c r="A59">
        <v>2.93865</v>
      </c>
      <c r="B59">
        <v>831.62810000000002</v>
      </c>
      <c r="C59" s="7">
        <f t="shared" si="0"/>
        <v>43.037820000000011</v>
      </c>
      <c r="D59">
        <f t="shared" si="1"/>
        <v>11.379836233367399</v>
      </c>
      <c r="E59">
        <f t="shared" si="2"/>
        <v>1.3683804375257883E-2</v>
      </c>
      <c r="F59" s="23">
        <f t="shared" si="3"/>
        <v>0.11357420596161499</v>
      </c>
      <c r="H59">
        <f t="shared" si="4"/>
        <v>-4.2915423078431338</v>
      </c>
      <c r="I59">
        <f t="shared" si="5"/>
        <v>-2.1752988586742066</v>
      </c>
      <c r="J59">
        <f t="shared" si="6"/>
        <v>18.547966978272203</v>
      </c>
    </row>
    <row r="60" spans="1:10" x14ac:dyDescent="0.25">
      <c r="A60">
        <v>2.9874999999999998</v>
      </c>
      <c r="B60">
        <v>832.16871000000003</v>
      </c>
      <c r="C60" s="7">
        <f t="shared" si="0"/>
        <v>43.578430000000026</v>
      </c>
      <c r="D60">
        <f t="shared" si="1"/>
        <v>10.64786569761427</v>
      </c>
      <c r="E60">
        <f t="shared" si="2"/>
        <v>1.2795320912287449E-2</v>
      </c>
      <c r="F60" s="23">
        <f t="shared" si="3"/>
        <v>0.11342947320996019</v>
      </c>
      <c r="H60">
        <f t="shared" si="4"/>
        <v>-4.3586757286151601</v>
      </c>
      <c r="I60">
        <f t="shared" si="5"/>
        <v>-2.1765740166081629</v>
      </c>
      <c r="J60">
        <f t="shared" si="6"/>
        <v>18.54669182033825</v>
      </c>
    </row>
    <row r="61" spans="1:10" x14ac:dyDescent="0.25">
      <c r="A61">
        <v>3.03634</v>
      </c>
      <c r="B61">
        <v>832.66828999999996</v>
      </c>
      <c r="C61" s="7">
        <f t="shared" si="0"/>
        <v>44.078009999999949</v>
      </c>
      <c r="D61">
        <f t="shared" si="1"/>
        <v>10.482762148337228</v>
      </c>
      <c r="E61">
        <f t="shared" si="2"/>
        <v>1.2589361543162919E-2</v>
      </c>
      <c r="F61" s="23">
        <f t="shared" si="3"/>
        <v>0.11329597090831989</v>
      </c>
      <c r="H61">
        <f t="shared" si="4"/>
        <v>-4.3749031436364572</v>
      </c>
      <c r="I61">
        <f t="shared" si="5"/>
        <v>-2.1777516728486321</v>
      </c>
      <c r="J61">
        <f t="shared" si="6"/>
        <v>18.545514164097778</v>
      </c>
    </row>
    <row r="62" spans="1:10" x14ac:dyDescent="0.25">
      <c r="A62">
        <v>3.0852499999999998</v>
      </c>
      <c r="B62">
        <v>833.1934</v>
      </c>
      <c r="C62" s="7">
        <f t="shared" si="0"/>
        <v>44.60311999999999</v>
      </c>
      <c r="D62">
        <f t="shared" si="1"/>
        <v>10.764146116853297</v>
      </c>
      <c r="E62">
        <f t="shared" si="2"/>
        <v>1.2919144723005843E-2</v>
      </c>
      <c r="F62" s="23">
        <f t="shared" si="3"/>
        <v>0.11315590018542661</v>
      </c>
      <c r="H62">
        <f t="shared" si="4"/>
        <v>-4.3490449807286238</v>
      </c>
      <c r="I62">
        <f t="shared" si="5"/>
        <v>-2.1789887634505365</v>
      </c>
      <c r="J62">
        <f t="shared" si="6"/>
        <v>18.544277073495874</v>
      </c>
    </row>
    <row r="63" spans="1:10" x14ac:dyDescent="0.25">
      <c r="A63">
        <v>3.1340699999999999</v>
      </c>
      <c r="B63">
        <v>833.72027000000003</v>
      </c>
      <c r="C63" s="7">
        <f t="shared" si="0"/>
        <v>45.129990000000021</v>
      </c>
      <c r="D63">
        <f t="shared" si="1"/>
        <v>11.156381127827549</v>
      </c>
      <c r="E63">
        <f t="shared" si="2"/>
        <v>1.3381444027776305E-2</v>
      </c>
      <c r="F63" s="23">
        <f t="shared" si="3"/>
        <v>0.11301562092748785</v>
      </c>
      <c r="H63">
        <f t="shared" si="4"/>
        <v>-4.313886305757463</v>
      </c>
      <c r="I63">
        <f t="shared" si="5"/>
        <v>-2.1802292315274765</v>
      </c>
      <c r="J63">
        <f t="shared" si="6"/>
        <v>18.543036605418934</v>
      </c>
    </row>
    <row r="64" spans="1:10" x14ac:dyDescent="0.25">
      <c r="A64">
        <v>3.18296</v>
      </c>
      <c r="B64">
        <v>834.28349000000003</v>
      </c>
      <c r="C64" s="7">
        <f t="shared" si="0"/>
        <v>45.693210000000022</v>
      </c>
      <c r="D64">
        <f t="shared" si="1"/>
        <v>11.082601231949344</v>
      </c>
      <c r="E64">
        <f t="shared" si="2"/>
        <v>1.3283975249167813E-2</v>
      </c>
      <c r="F64" s="23">
        <f t="shared" si="3"/>
        <v>0.11286595178650892</v>
      </c>
      <c r="H64">
        <f t="shared" si="4"/>
        <v>-4.3211968386756503</v>
      </c>
      <c r="I64">
        <f t="shared" si="5"/>
        <v>-2.1815544318179132</v>
      </c>
      <c r="J64">
        <f t="shared" si="6"/>
        <v>18.541711405128499</v>
      </c>
    </row>
    <row r="65" spans="1:10" x14ac:dyDescent="0.25">
      <c r="A65">
        <v>3.2330999999999999</v>
      </c>
      <c r="B65">
        <v>834.81777999999997</v>
      </c>
      <c r="C65" s="7">
        <f t="shared" si="0"/>
        <v>46.227499999999964</v>
      </c>
      <c r="D65">
        <f t="shared" si="1"/>
        <v>9.4336338480758872</v>
      </c>
      <c r="E65">
        <f t="shared" si="2"/>
        <v>1.1300231109207914E-2</v>
      </c>
      <c r="F65" s="23">
        <f t="shared" si="3"/>
        <v>0.1127242451196027</v>
      </c>
      <c r="H65">
        <f t="shared" si="4"/>
        <v>-4.4829321013306913</v>
      </c>
      <c r="I65">
        <f t="shared" si="5"/>
        <v>-2.1828107513520787</v>
      </c>
      <c r="J65">
        <f t="shared" si="6"/>
        <v>18.540455085594331</v>
      </c>
    </row>
    <row r="66" spans="1:10" x14ac:dyDescent="0.25">
      <c r="A66">
        <v>3.2949899999999999</v>
      </c>
      <c r="B66">
        <v>835.34033999999997</v>
      </c>
      <c r="C66" s="7">
        <f t="shared" si="0"/>
        <v>46.750059999999962</v>
      </c>
      <c r="D66">
        <f t="shared" si="1"/>
        <v>8.981528340080791</v>
      </c>
      <c r="E66">
        <f t="shared" si="2"/>
        <v>1.0751938952308698E-2</v>
      </c>
      <c r="F66" s="23">
        <f t="shared" si="3"/>
        <v>0.11258590755885149</v>
      </c>
      <c r="H66">
        <f t="shared" si="4"/>
        <v>-4.5326691730161324</v>
      </c>
      <c r="I66">
        <f t="shared" si="5"/>
        <v>-2.1840387260038212</v>
      </c>
      <c r="J66">
        <f t="shared" si="6"/>
        <v>18.539227110942591</v>
      </c>
    </row>
    <row r="67" spans="1:10" x14ac:dyDescent="0.25">
      <c r="A67">
        <v>3.3516599999999999</v>
      </c>
      <c r="B67">
        <v>835.88262999999995</v>
      </c>
      <c r="C67" s="7">
        <f t="shared" ref="C67:C99" si="7">B67-$B$2</f>
        <v>47.292349999999942</v>
      </c>
      <c r="D67">
        <f t="shared" si="1"/>
        <v>10.302814951545887</v>
      </c>
      <c r="E67">
        <f t="shared" si="2"/>
        <v>1.232567178904757E-2</v>
      </c>
      <c r="F67" s="23">
        <f t="shared" si="3"/>
        <v>0.11244261598516266</v>
      </c>
      <c r="H67">
        <f t="shared" si="4"/>
        <v>-4.3960710543280364</v>
      </c>
      <c r="I67">
        <f t="shared" si="5"/>
        <v>-2.185312267604675</v>
      </c>
      <c r="J67">
        <f t="shared" si="6"/>
        <v>18.537953569341735</v>
      </c>
    </row>
    <row r="68" spans="1:10" x14ac:dyDescent="0.25">
      <c r="A68">
        <v>3.40334</v>
      </c>
      <c r="B68">
        <v>836.45664999999997</v>
      </c>
      <c r="C68" s="7">
        <f t="shared" si="7"/>
        <v>47.866369999999961</v>
      </c>
      <c r="D68">
        <f t="shared" ref="D68:D99" si="8">(B69-B67)/(A69-A67)</f>
        <v>11.643155590927664</v>
      </c>
      <c r="E68">
        <f t="shared" ref="E68:E99" si="9">(1/B68)*D68</f>
        <v>1.3919616265741524E-2</v>
      </c>
      <c r="F68" s="23">
        <f t="shared" ref="F68:F99" si="10">((0.002)/((0.0000008*B68*0.000000001)+(0.0000000245*0.000000001*B68^2)))*10^-9</f>
        <v>0.11229123812673655</v>
      </c>
      <c r="H68">
        <f t="shared" ref="H68:H99" si="11">LN(E68)</f>
        <v>-4.2744561915721135</v>
      </c>
      <c r="I68">
        <f t="shared" ref="I68:I99" si="12">LN((0.002)/((0.0000008*B68)+(0.0000000245*B68^2)))</f>
        <v>-2.1866594423053329</v>
      </c>
      <c r="J68">
        <f t="shared" ref="J68:J99" si="13">LN(F68*10^9)</f>
        <v>18.536606394641076</v>
      </c>
    </row>
    <row r="69" spans="1:10" x14ac:dyDescent="0.25">
      <c r="A69">
        <v>3.4521799999999998</v>
      </c>
      <c r="B69">
        <v>837.053</v>
      </c>
      <c r="C69" s="7">
        <f t="shared" si="7"/>
        <v>48.46271999999999</v>
      </c>
      <c r="D69">
        <f t="shared" si="8"/>
        <v>11.655138044453134</v>
      </c>
      <c r="E69">
        <f t="shared" si="9"/>
        <v>1.392401442256719E-2</v>
      </c>
      <c r="F69" s="23">
        <f t="shared" si="10"/>
        <v>0.11213429507758245</v>
      </c>
      <c r="H69">
        <f t="shared" si="11"/>
        <v>-4.2741402732271618</v>
      </c>
      <c r="I69">
        <f t="shared" si="12"/>
        <v>-2.1880580627964763</v>
      </c>
      <c r="J69">
        <f t="shared" si="13"/>
        <v>18.535207774149935</v>
      </c>
    </row>
    <row r="70" spans="1:10" x14ac:dyDescent="0.25">
      <c r="A70">
        <v>3.5036700000000001</v>
      </c>
      <c r="B70">
        <v>837.62600999999995</v>
      </c>
      <c r="C70" s="7">
        <f t="shared" si="7"/>
        <v>49.035729999999944</v>
      </c>
      <c r="D70">
        <f t="shared" si="8"/>
        <v>10.73338418994995</v>
      </c>
      <c r="E70">
        <f t="shared" si="9"/>
        <v>1.2814053123720394E-2</v>
      </c>
      <c r="F70" s="23">
        <f t="shared" si="10"/>
        <v>0.111983804273512</v>
      </c>
      <c r="H70">
        <f t="shared" si="11"/>
        <v>-4.3572128100176659</v>
      </c>
      <c r="I70">
        <f t="shared" si="12"/>
        <v>-2.1894010228440961</v>
      </c>
      <c r="J70">
        <f t="shared" si="13"/>
        <v>18.533864814102316</v>
      </c>
    </row>
    <row r="71" spans="1:10" x14ac:dyDescent="0.25">
      <c r="A71">
        <v>3.5570499999999998</v>
      </c>
      <c r="B71">
        <v>838.17861000000005</v>
      </c>
      <c r="C71" s="7">
        <f t="shared" si="7"/>
        <v>49.588330000000042</v>
      </c>
      <c r="D71">
        <f t="shared" si="8"/>
        <v>10.267421027817731</v>
      </c>
      <c r="E71">
        <f t="shared" si="9"/>
        <v>1.2249681518140543E-2</v>
      </c>
      <c r="F71" s="23">
        <f t="shared" si="10"/>
        <v>0.11183896059883526</v>
      </c>
      <c r="H71">
        <f t="shared" si="11"/>
        <v>-4.4022553408485079</v>
      </c>
      <c r="I71">
        <f t="shared" si="12"/>
        <v>-2.1906952941840001</v>
      </c>
      <c r="J71">
        <f t="shared" si="13"/>
        <v>18.532570542762411</v>
      </c>
    </row>
    <row r="72" spans="1:10" x14ac:dyDescent="0.25">
      <c r="A72">
        <v>3.6097199999999998</v>
      </c>
      <c r="B72">
        <v>838.71487000000002</v>
      </c>
      <c r="C72" s="7">
        <f t="shared" si="7"/>
        <v>50.124590000000012</v>
      </c>
      <c r="D72">
        <f t="shared" si="8"/>
        <v>10.768140035203979</v>
      </c>
      <c r="E72">
        <f t="shared" si="9"/>
        <v>1.2838856708483037E-2</v>
      </c>
      <c r="F72" s="23">
        <f t="shared" si="10"/>
        <v>0.11169866839448388</v>
      </c>
      <c r="H72">
        <f t="shared" si="11"/>
        <v>-4.3552790260801446</v>
      </c>
      <c r="I72">
        <f t="shared" si="12"/>
        <v>-2.1919504942449715</v>
      </c>
      <c r="J72">
        <f t="shared" si="13"/>
        <v>18.53131534270144</v>
      </c>
    </row>
    <row r="73" spans="1:10" x14ac:dyDescent="0.25">
      <c r="A73">
        <v>3.6593100000000001</v>
      </c>
      <c r="B73">
        <v>839.27976000000001</v>
      </c>
      <c r="C73" s="7">
        <f t="shared" si="7"/>
        <v>50.689480000000003</v>
      </c>
      <c r="D73">
        <f t="shared" si="8"/>
        <v>10.829419406415715</v>
      </c>
      <c r="E73">
        <f t="shared" si="9"/>
        <v>1.2903229557705188E-2</v>
      </c>
      <c r="F73" s="23">
        <f t="shared" si="10"/>
        <v>0.11155117156585621</v>
      </c>
      <c r="H73">
        <f t="shared" si="11"/>
        <v>-4.3502776456371919</v>
      </c>
      <c r="I73">
        <f t="shared" si="12"/>
        <v>-2.1932718555513411</v>
      </c>
      <c r="J73">
        <f t="shared" si="13"/>
        <v>18.529993981395069</v>
      </c>
    </row>
    <row r="74" spans="1:10" x14ac:dyDescent="0.25">
      <c r="A74">
        <v>3.7097899999999999</v>
      </c>
      <c r="B74">
        <v>839.79857000000004</v>
      </c>
      <c r="C74" s="7">
        <f t="shared" si="7"/>
        <v>51.208290000000034</v>
      </c>
      <c r="D74">
        <f t="shared" si="8"/>
        <v>9.8976424947774717</v>
      </c>
      <c r="E74">
        <f t="shared" si="9"/>
        <v>1.178573392281136E-2</v>
      </c>
      <c r="F74" s="23">
        <f t="shared" si="10"/>
        <v>0.11141596381149992</v>
      </c>
      <c r="H74">
        <f t="shared" si="11"/>
        <v>-4.4408654685202693</v>
      </c>
      <c r="I74">
        <f t="shared" si="12"/>
        <v>-2.1944846600366343</v>
      </c>
      <c r="J74">
        <f t="shared" si="13"/>
        <v>18.528781176909778</v>
      </c>
    </row>
    <row r="75" spans="1:10" x14ac:dyDescent="0.25">
      <c r="A75">
        <v>3.7598400000000001</v>
      </c>
      <c r="B75">
        <v>840.27476999999999</v>
      </c>
      <c r="C75" s="7">
        <f t="shared" si="7"/>
        <v>51.684489999999983</v>
      </c>
      <c r="D75">
        <f t="shared" si="8"/>
        <v>8.3803490990991367</v>
      </c>
      <c r="E75">
        <f t="shared" si="9"/>
        <v>9.973343718387661E-3</v>
      </c>
      <c r="F75" s="23">
        <f t="shared" si="10"/>
        <v>0.11129207698130848</v>
      </c>
      <c r="H75">
        <f t="shared" si="11"/>
        <v>-4.6078393732623271</v>
      </c>
      <c r="I75">
        <f t="shared" si="12"/>
        <v>-2.1955972093862575</v>
      </c>
      <c r="J75">
        <f t="shared" si="13"/>
        <v>18.527668627560153</v>
      </c>
    </row>
    <row r="76" spans="1:10" x14ac:dyDescent="0.25">
      <c r="A76">
        <v>3.8163499999999999</v>
      </c>
      <c r="B76">
        <v>840.69158000000004</v>
      </c>
      <c r="C76" s="7">
        <f t="shared" si="7"/>
        <v>52.101300000000037</v>
      </c>
      <c r="D76">
        <f t="shared" si="8"/>
        <v>7.4897039897044957</v>
      </c>
      <c r="E76">
        <f t="shared" si="9"/>
        <v>8.908979425849008E-3</v>
      </c>
      <c r="F76" s="23">
        <f t="shared" si="10"/>
        <v>0.11118381040761825</v>
      </c>
      <c r="H76">
        <f t="shared" si="11"/>
        <v>-4.7206955866133402</v>
      </c>
      <c r="I76">
        <f t="shared" si="12"/>
        <v>-2.1965704976244353</v>
      </c>
      <c r="J76">
        <f t="shared" si="13"/>
        <v>18.526695339321975</v>
      </c>
    </row>
    <row r="77" spans="1:10" x14ac:dyDescent="0.25">
      <c r="A77">
        <v>3.8686199999999999</v>
      </c>
      <c r="B77">
        <v>841.08950000000004</v>
      </c>
      <c r="C77" s="7">
        <f t="shared" si="7"/>
        <v>52.499220000000037</v>
      </c>
      <c r="D77">
        <f t="shared" si="8"/>
        <v>7.9202833482979607</v>
      </c>
      <c r="E77">
        <f t="shared" si="9"/>
        <v>9.4166950702606091E-3</v>
      </c>
      <c r="F77" s="23">
        <f t="shared" si="10"/>
        <v>0.11108059787718222</v>
      </c>
      <c r="H77">
        <f t="shared" si="11"/>
        <v>-4.6652710937514845</v>
      </c>
      <c r="I77">
        <f t="shared" si="12"/>
        <v>-2.1974992341563109</v>
      </c>
      <c r="J77">
        <f t="shared" si="13"/>
        <v>18.5257666027901</v>
      </c>
    </row>
    <row r="78" spans="1:10" x14ac:dyDescent="0.25">
      <c r="A78">
        <v>3.9165800000000002</v>
      </c>
      <c r="B78">
        <v>841.48542999999995</v>
      </c>
      <c r="C78" s="7">
        <f t="shared" si="7"/>
        <v>52.895149999999944</v>
      </c>
      <c r="D78">
        <f t="shared" si="8"/>
        <v>8.3531669865638847</v>
      </c>
      <c r="E78">
        <f t="shared" si="9"/>
        <v>9.9266923570665803E-3</v>
      </c>
      <c r="F78" s="23">
        <f t="shared" si="10"/>
        <v>0.11097804410742917</v>
      </c>
      <c r="H78">
        <f t="shared" si="11"/>
        <v>-4.6125279523789366</v>
      </c>
      <c r="I78">
        <f t="shared" si="12"/>
        <v>-2.1984228980689395</v>
      </c>
      <c r="J78">
        <f t="shared" si="13"/>
        <v>18.524842938877473</v>
      </c>
    </row>
    <row r="79" spans="1:10" x14ac:dyDescent="0.25">
      <c r="A79">
        <v>3.9676100000000001</v>
      </c>
      <c r="B79">
        <v>841.91638</v>
      </c>
      <c r="C79" s="7">
        <f t="shared" si="7"/>
        <v>53.326099999999997</v>
      </c>
      <c r="D79">
        <f t="shared" si="8"/>
        <v>8.7177112779026569</v>
      </c>
      <c r="E79">
        <f t="shared" si="9"/>
        <v>1.0354604667393045E-2</v>
      </c>
      <c r="F79" s="23">
        <f t="shared" si="10"/>
        <v>0.11086658081569788</v>
      </c>
      <c r="H79">
        <f t="shared" si="11"/>
        <v>-4.5703239628070804</v>
      </c>
      <c r="I79">
        <f t="shared" si="12"/>
        <v>-2.1994277752540357</v>
      </c>
      <c r="J79">
        <f t="shared" si="13"/>
        <v>18.523838061692377</v>
      </c>
    </row>
    <row r="80" spans="1:10" x14ac:dyDescent="0.25">
      <c r="A80">
        <v>4.0191699999999999</v>
      </c>
      <c r="B80">
        <v>842.37977999999998</v>
      </c>
      <c r="C80" s="7">
        <f t="shared" si="7"/>
        <v>53.789499999999975</v>
      </c>
      <c r="D80">
        <f t="shared" si="8"/>
        <v>9.1923001567399929</v>
      </c>
      <c r="E80">
        <f t="shared" si="9"/>
        <v>1.0912299149369413E-2</v>
      </c>
      <c r="F80" s="23">
        <f t="shared" si="10"/>
        <v>0.11074691176452038</v>
      </c>
      <c r="H80">
        <f t="shared" si="11"/>
        <v>-4.5178647635418683</v>
      </c>
      <c r="I80">
        <f t="shared" si="12"/>
        <v>-2.2005077551904155</v>
      </c>
      <c r="J80">
        <f t="shared" si="13"/>
        <v>18.522758081755995</v>
      </c>
    </row>
    <row r="81" spans="1:10" x14ac:dyDescent="0.25">
      <c r="A81">
        <v>4.0696899999999996</v>
      </c>
      <c r="B81">
        <v>842.85473000000002</v>
      </c>
      <c r="C81" s="7">
        <f t="shared" si="7"/>
        <v>54.264450000000011</v>
      </c>
      <c r="D81">
        <f t="shared" si="8"/>
        <v>9.1643635655897935</v>
      </c>
      <c r="E81">
        <f t="shared" si="9"/>
        <v>1.0873004848166177E-2</v>
      </c>
      <c r="F81" s="23">
        <f t="shared" si="10"/>
        <v>0.11062446099730869</v>
      </c>
      <c r="H81">
        <f t="shared" si="11"/>
        <v>-4.5214721810762368</v>
      </c>
      <c r="I81">
        <f t="shared" si="12"/>
        <v>-2.201614048006626</v>
      </c>
      <c r="J81">
        <f t="shared" si="13"/>
        <v>18.521651788939785</v>
      </c>
    </row>
    <row r="82" spans="1:10" x14ac:dyDescent="0.25">
      <c r="A82">
        <v>4.1219299999999999</v>
      </c>
      <c r="B82">
        <v>843.32150999999999</v>
      </c>
      <c r="C82" s="7">
        <f t="shared" si="7"/>
        <v>54.731229999999982</v>
      </c>
      <c r="D82">
        <f t="shared" si="8"/>
        <v>8.6882695428077348</v>
      </c>
      <c r="E82">
        <f t="shared" si="9"/>
        <v>1.0302440338332809E-2</v>
      </c>
      <c r="F82" s="23">
        <f t="shared" si="10"/>
        <v>0.11050431439904276</v>
      </c>
      <c r="H82">
        <f t="shared" si="11"/>
        <v>-4.5753744857573624</v>
      </c>
      <c r="I82">
        <f t="shared" si="12"/>
        <v>-2.2027007144513115</v>
      </c>
      <c r="J82">
        <f t="shared" si="13"/>
        <v>18.5205651224951</v>
      </c>
    </row>
    <row r="83" spans="1:10" x14ac:dyDescent="0.25">
      <c r="A83">
        <v>4.1744599999999998</v>
      </c>
      <c r="B83">
        <v>843.76499999999999</v>
      </c>
      <c r="C83" s="7">
        <f t="shared" si="7"/>
        <v>55.174719999999979</v>
      </c>
      <c r="D83">
        <f t="shared" si="8"/>
        <v>8.6575524541921247</v>
      </c>
      <c r="E83">
        <f t="shared" si="9"/>
        <v>1.0260620497641079E-2</v>
      </c>
      <c r="F83" s="23">
        <f t="shared" si="10"/>
        <v>0.11039034377530971</v>
      </c>
      <c r="H83">
        <f t="shared" si="11"/>
        <v>-4.5794419637152632</v>
      </c>
      <c r="I83">
        <f t="shared" si="12"/>
        <v>-2.2037326147678526</v>
      </c>
      <c r="J83">
        <f t="shared" si="13"/>
        <v>18.519533222178559</v>
      </c>
    </row>
    <row r="84" spans="1:10" x14ac:dyDescent="0.25">
      <c r="A84">
        <v>4.2272600000000002</v>
      </c>
      <c r="B84">
        <v>844.23341000000005</v>
      </c>
      <c r="C84" s="7">
        <f t="shared" si="7"/>
        <v>55.643130000000042</v>
      </c>
      <c r="D84">
        <f t="shared" si="8"/>
        <v>8.5592781031006062</v>
      </c>
      <c r="E84">
        <f t="shared" si="9"/>
        <v>1.0138520937119281E-2</v>
      </c>
      <c r="F84" s="23">
        <f t="shared" si="10"/>
        <v>0.11027016044083224</v>
      </c>
      <c r="H84">
        <f t="shared" si="11"/>
        <v>-4.5914131556477358</v>
      </c>
      <c r="I84">
        <f t="shared" si="12"/>
        <v>-2.204821920230907</v>
      </c>
      <c r="J84">
        <f t="shared" si="13"/>
        <v>18.518443916715505</v>
      </c>
    </row>
    <row r="85" spans="1:10" x14ac:dyDescent="0.25">
      <c r="A85">
        <v>4.2786299999999997</v>
      </c>
      <c r="B85">
        <v>844.65661999999998</v>
      </c>
      <c r="C85" s="7">
        <f t="shared" si="7"/>
        <v>56.066339999999968</v>
      </c>
      <c r="D85">
        <f t="shared" si="8"/>
        <v>8.6368953211729789</v>
      </c>
      <c r="E85">
        <f t="shared" si="9"/>
        <v>1.0225333131436275E-2</v>
      </c>
      <c r="F85" s="23">
        <f t="shared" si="10"/>
        <v>0.11016174310943629</v>
      </c>
      <c r="H85">
        <f t="shared" si="11"/>
        <v>-4.582886997492424</v>
      </c>
      <c r="I85">
        <f t="shared" si="12"/>
        <v>-2.2058056012534095</v>
      </c>
      <c r="J85">
        <f t="shared" si="13"/>
        <v>18.517460235693001</v>
      </c>
    </row>
    <row r="86" spans="1:10" x14ac:dyDescent="0.25">
      <c r="A86">
        <v>4.3281400000000003</v>
      </c>
      <c r="B86">
        <v>845.10469999999998</v>
      </c>
      <c r="C86" s="7">
        <f t="shared" si="7"/>
        <v>56.514419999999973</v>
      </c>
      <c r="D86">
        <f t="shared" si="8"/>
        <v>8.9452068720141575</v>
      </c>
      <c r="E86">
        <f t="shared" si="9"/>
        <v>1.0584732130840307E-2</v>
      </c>
      <c r="F86" s="23">
        <f t="shared" si="10"/>
        <v>0.11004712880936424</v>
      </c>
      <c r="H86">
        <f t="shared" si="11"/>
        <v>-4.5483426812020316</v>
      </c>
      <c r="I86">
        <f t="shared" si="12"/>
        <v>-2.2068465612240318</v>
      </c>
      <c r="J86">
        <f t="shared" si="13"/>
        <v>18.516419275722381</v>
      </c>
    </row>
    <row r="87" spans="1:10" x14ac:dyDescent="0.25">
      <c r="A87">
        <v>4.3769999999999998</v>
      </c>
      <c r="B87">
        <v>845.53656000000001</v>
      </c>
      <c r="C87" s="7">
        <f t="shared" si="7"/>
        <v>56.946280000000002</v>
      </c>
      <c r="D87">
        <f t="shared" si="8"/>
        <v>8.8875358166195966</v>
      </c>
      <c r="E87">
        <f t="shared" si="9"/>
        <v>1.0511119491532803E-2</v>
      </c>
      <c r="F87" s="23">
        <f t="shared" si="10"/>
        <v>0.10993683263160935</v>
      </c>
      <c r="H87">
        <f t="shared" si="11"/>
        <v>-4.5553215829691371</v>
      </c>
      <c r="I87">
        <f t="shared" si="12"/>
        <v>-2.2078493269372652</v>
      </c>
      <c r="J87">
        <f t="shared" si="13"/>
        <v>18.515416510009146</v>
      </c>
    </row>
    <row r="88" spans="1:10" x14ac:dyDescent="0.25">
      <c r="A88">
        <v>4.4258600000000001</v>
      </c>
      <c r="B88">
        <v>845.97319000000005</v>
      </c>
      <c r="C88" s="7">
        <f t="shared" si="7"/>
        <v>57.382910000000038</v>
      </c>
      <c r="D88">
        <f t="shared" si="8"/>
        <v>8.6665653803298195</v>
      </c>
      <c r="E88">
        <f t="shared" si="9"/>
        <v>1.0244491767321631E-2</v>
      </c>
      <c r="F88" s="23">
        <f t="shared" si="10"/>
        <v>0.10982548671592543</v>
      </c>
      <c r="H88">
        <f t="shared" si="11"/>
        <v>-4.5810151063966869</v>
      </c>
      <c r="I88">
        <f t="shared" si="12"/>
        <v>-2.2088626573893859</v>
      </c>
      <c r="J88">
        <f t="shared" si="13"/>
        <v>18.514403179557025</v>
      </c>
    </row>
    <row r="89" spans="1:10" x14ac:dyDescent="0.25">
      <c r="A89">
        <v>4.4757300000000004</v>
      </c>
      <c r="B89">
        <v>846.39220999999998</v>
      </c>
      <c r="C89" s="7">
        <f t="shared" si="7"/>
        <v>57.80192999999997</v>
      </c>
      <c r="D89">
        <f t="shared" si="8"/>
        <v>8.6263680065457375</v>
      </c>
      <c r="E89">
        <f t="shared" si="9"/>
        <v>1.0191927459428931E-2</v>
      </c>
      <c r="F89" s="23">
        <f t="shared" si="10"/>
        <v>0.10971879056884642</v>
      </c>
      <c r="H89">
        <f t="shared" si="11"/>
        <v>-4.586159297580628</v>
      </c>
      <c r="I89">
        <f t="shared" si="12"/>
        <v>-2.2098346358604135</v>
      </c>
      <c r="J89">
        <f t="shared" si="13"/>
        <v>18.513431201085996</v>
      </c>
    </row>
    <row r="90" spans="1:10" x14ac:dyDescent="0.25">
      <c r="A90">
        <v>4.5236299999999998</v>
      </c>
      <c r="B90">
        <v>846.81659000000002</v>
      </c>
      <c r="C90" s="7">
        <f t="shared" si="7"/>
        <v>58.226310000000012</v>
      </c>
      <c r="D90">
        <f t="shared" si="8"/>
        <v>8.7740568475451148</v>
      </c>
      <c r="E90">
        <f t="shared" si="9"/>
        <v>1.036122455695526E-2</v>
      </c>
      <c r="F90" s="23">
        <f t="shared" si="10"/>
        <v>0.10961088801176759</v>
      </c>
      <c r="H90">
        <f t="shared" si="11"/>
        <v>-4.5696848486576194</v>
      </c>
      <c r="I90">
        <f t="shared" si="12"/>
        <v>-2.2108185662293662</v>
      </c>
      <c r="J90">
        <f t="shared" si="13"/>
        <v>18.512447270717043</v>
      </c>
    </row>
    <row r="91" spans="1:10" x14ac:dyDescent="0.25">
      <c r="A91">
        <v>4.5724799999999997</v>
      </c>
      <c r="B91">
        <v>847.24109999999996</v>
      </c>
      <c r="C91" s="7">
        <f t="shared" si="7"/>
        <v>58.650819999999953</v>
      </c>
      <c r="D91">
        <f t="shared" si="8"/>
        <v>7.7149265905379005</v>
      </c>
      <c r="E91">
        <f t="shared" si="9"/>
        <v>9.1059399627070742E-3</v>
      </c>
      <c r="F91" s="23">
        <f t="shared" si="10"/>
        <v>0.10950311158936377</v>
      </c>
      <c r="H91">
        <f t="shared" si="11"/>
        <v>-4.6988283352488622</v>
      </c>
      <c r="I91">
        <f t="shared" si="12"/>
        <v>-2.2118023137880964</v>
      </c>
      <c r="J91">
        <f t="shared" si="13"/>
        <v>18.511463523158316</v>
      </c>
    </row>
    <row r="92" spans="1:10" x14ac:dyDescent="0.25">
      <c r="A92">
        <v>4.6217100000000002</v>
      </c>
      <c r="B92">
        <v>847.57326999999998</v>
      </c>
      <c r="C92" s="7">
        <f t="shared" si="7"/>
        <v>58.982989999999972</v>
      </c>
      <c r="D92">
        <f t="shared" si="8"/>
        <v>8.3652550045267073</v>
      </c>
      <c r="E92">
        <f t="shared" si="9"/>
        <v>9.8696541061597046E-3</v>
      </c>
      <c r="F92" s="23">
        <f t="shared" si="10"/>
        <v>0.10941888967147698</v>
      </c>
      <c r="H92">
        <f t="shared" si="11"/>
        <v>-4.6182904711194581</v>
      </c>
      <c r="I92">
        <f t="shared" si="12"/>
        <v>-2.2125717377980796</v>
      </c>
      <c r="J92">
        <f t="shared" si="13"/>
        <v>18.510694099148331</v>
      </c>
    </row>
    <row r="93" spans="1:10" x14ac:dyDescent="0.25">
      <c r="A93">
        <v>4.6718900000000003</v>
      </c>
      <c r="B93">
        <v>848.07268999999997</v>
      </c>
      <c r="C93" s="7">
        <f t="shared" si="7"/>
        <v>59.482409999999959</v>
      </c>
      <c r="D93">
        <f t="shared" si="8"/>
        <v>11.459473049075237</v>
      </c>
      <c r="E93">
        <f t="shared" si="9"/>
        <v>1.3512371267462034E-2</v>
      </c>
      <c r="F93" s="23">
        <f t="shared" si="10"/>
        <v>0.10929244418112015</v>
      </c>
      <c r="H93">
        <f t="shared" si="11"/>
        <v>-4.3041496229845206</v>
      </c>
      <c r="I93">
        <f t="shared" si="12"/>
        <v>-2.2137280153646546</v>
      </c>
      <c r="J93">
        <f t="shared" si="13"/>
        <v>18.509537821581755</v>
      </c>
    </row>
    <row r="94" spans="1:10" x14ac:dyDescent="0.25">
      <c r="A94">
        <v>4.7211499999999997</v>
      </c>
      <c r="B94">
        <v>848.71280000000002</v>
      </c>
      <c r="C94" s="7">
        <f t="shared" si="7"/>
        <v>60.122520000000009</v>
      </c>
      <c r="D94">
        <f t="shared" si="8"/>
        <v>11.881265972085734</v>
      </c>
      <c r="E94">
        <f t="shared" si="9"/>
        <v>1.3999159635728051E-2</v>
      </c>
      <c r="F94" s="23">
        <f t="shared" si="10"/>
        <v>0.10913069841943077</v>
      </c>
      <c r="H94">
        <f t="shared" si="11"/>
        <v>-4.2687579771879367</v>
      </c>
      <c r="I94">
        <f t="shared" si="12"/>
        <v>-2.2152090469927943</v>
      </c>
      <c r="J94">
        <f t="shared" si="13"/>
        <v>18.508056789953617</v>
      </c>
    </row>
    <row r="95" spans="1:10" x14ac:dyDescent="0.25">
      <c r="A95">
        <v>4.7736299999999998</v>
      </c>
      <c r="B95">
        <v>849.28148999999996</v>
      </c>
      <c r="C95" s="7">
        <f t="shared" si="7"/>
        <v>60.691209999999955</v>
      </c>
      <c r="D95">
        <f t="shared" si="8"/>
        <v>9.2094056656168757</v>
      </c>
      <c r="E95">
        <f t="shared" si="9"/>
        <v>1.0843761195851421E-2</v>
      </c>
      <c r="F95" s="23">
        <f t="shared" si="10"/>
        <v>0.108987300420054</v>
      </c>
      <c r="H95">
        <f t="shared" si="11"/>
        <v>-4.5241653693650896</v>
      </c>
      <c r="I95">
        <f t="shared" si="12"/>
        <v>-2.2165239134485613</v>
      </c>
      <c r="J95">
        <f t="shared" si="13"/>
        <v>18.506741923497849</v>
      </c>
    </row>
    <row r="96" spans="1:10" x14ac:dyDescent="0.25">
      <c r="A96">
        <v>4.8291700000000004</v>
      </c>
      <c r="B96">
        <v>849.70759999999996</v>
      </c>
      <c r="C96" s="7">
        <f t="shared" si="7"/>
        <v>61.11731999999995</v>
      </c>
      <c r="D96">
        <f t="shared" si="8"/>
        <v>6.6804589053982273</v>
      </c>
      <c r="E96">
        <f t="shared" si="9"/>
        <v>7.8620679694970698E-3</v>
      </c>
      <c r="F96" s="23">
        <f t="shared" si="10"/>
        <v>0.1088800398426905</v>
      </c>
      <c r="H96">
        <f t="shared" si="11"/>
        <v>-4.845705606700955</v>
      </c>
      <c r="I96">
        <f t="shared" si="12"/>
        <v>-2.2175085547068618</v>
      </c>
      <c r="J96">
        <f t="shared" si="13"/>
        <v>18.50575728223955</v>
      </c>
    </row>
    <row r="97" spans="1:10" x14ac:dyDescent="0.25">
      <c r="A97">
        <v>4.8799700000000001</v>
      </c>
      <c r="B97">
        <v>849.99189000000001</v>
      </c>
      <c r="C97" s="7">
        <f t="shared" si="7"/>
        <v>61.401610000000005</v>
      </c>
      <c r="D97">
        <f t="shared" si="8"/>
        <v>4.5466770610019687</v>
      </c>
      <c r="E97">
        <f t="shared" si="9"/>
        <v>5.3490828730165521E-3</v>
      </c>
      <c r="F97" s="23">
        <f t="shared" si="10"/>
        <v>0.10880856629964664</v>
      </c>
      <c r="H97">
        <f t="shared" si="11"/>
        <v>-5.2308301583736529</v>
      </c>
      <c r="I97">
        <f t="shared" si="12"/>
        <v>-2.2181652132879304</v>
      </c>
      <c r="J97">
        <f t="shared" si="13"/>
        <v>18.505100623658482</v>
      </c>
    </row>
    <row r="98" spans="1:10" x14ac:dyDescent="0.25">
      <c r="A98">
        <v>4.9317900000000003</v>
      </c>
      <c r="B98">
        <v>850.17417999999998</v>
      </c>
      <c r="C98" s="7">
        <f t="shared" si="7"/>
        <v>61.583899999999971</v>
      </c>
      <c r="D98">
        <f t="shared" si="8"/>
        <v>2.2831097676171268</v>
      </c>
      <c r="E98">
        <f t="shared" si="9"/>
        <v>2.6854611929253451E-3</v>
      </c>
      <c r="F98" s="23">
        <f t="shared" si="10"/>
        <v>0.10876277367563963</v>
      </c>
      <c r="H98">
        <f t="shared" si="11"/>
        <v>-5.9199027993188347</v>
      </c>
      <c r="I98">
        <f t="shared" si="12"/>
        <v>-2.2185861568247804</v>
      </c>
      <c r="J98">
        <f t="shared" si="13"/>
        <v>18.50467968012163</v>
      </c>
    </row>
    <row r="99" spans="1:10" x14ac:dyDescent="0.25">
      <c r="A99">
        <v>4.98583</v>
      </c>
      <c r="B99">
        <v>850.23357999999996</v>
      </c>
      <c r="C99" s="7">
        <f t="shared" si="7"/>
        <v>61.643299999999954</v>
      </c>
      <c r="D99">
        <f t="shared" si="8"/>
        <v>172.38653308433649</v>
      </c>
      <c r="E99">
        <f t="shared" si="9"/>
        <v>0.20275196974028772</v>
      </c>
      <c r="F99" s="23">
        <f t="shared" si="10"/>
        <v>0.10874785819252579</v>
      </c>
      <c r="H99">
        <f t="shared" si="11"/>
        <v>-1.5957718709152477</v>
      </c>
      <c r="I99">
        <f t="shared" si="12"/>
        <v>-2.2187233039886602</v>
      </c>
      <c r="J99">
        <f t="shared" si="13"/>
        <v>18.50454253295775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D7977-1208-4F8D-B869-0F9DB61FD4AB}">
  <dimension ref="A1:J99"/>
  <sheetViews>
    <sheetView workbookViewId="0">
      <pane ySplit="1" topLeftCell="A2" activePane="bottomLeft" state="frozen"/>
      <selection pane="bottomLeft" activeCell="C19" sqref="C19"/>
    </sheetView>
  </sheetViews>
  <sheetFormatPr defaultRowHeight="15" x14ac:dyDescent="0.25"/>
  <cols>
    <col min="2" max="2" width="13.140625" customWidth="1"/>
    <col min="3" max="3" width="20.85546875" style="7" bestFit="1" customWidth="1"/>
    <col min="5" max="5" width="14.140625" customWidth="1"/>
    <col min="6" max="6" width="18.7109375" style="23" bestFit="1" customWidth="1"/>
    <col min="8" max="8" width="13.7109375" customWidth="1"/>
    <col min="9" max="9" width="18.1406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 s="5">
        <v>9.9999999999999995E-7</v>
      </c>
      <c r="B2">
        <v>2259.7808300000002</v>
      </c>
      <c r="C2" s="7">
        <f>B2-$B$2</f>
        <v>0</v>
      </c>
    </row>
    <row r="3" spans="1:10" x14ac:dyDescent="0.25">
      <c r="A3">
        <v>5.4899999999999997E-2</v>
      </c>
      <c r="B3">
        <v>2263.33959</v>
      </c>
      <c r="C3" s="7">
        <f t="shared" ref="C3:C66" si="0">B3-$B$2</f>
        <v>3.5587599999998929</v>
      </c>
      <c r="D3">
        <f>(B4-B2)/(A4-A2)</f>
        <v>71.05007240886556</v>
      </c>
      <c r="E3">
        <f>(1/B3)*D3</f>
        <v>3.1391697791521227E-2</v>
      </c>
      <c r="F3" s="23">
        <f>((0.0125)/((0.0000008*B3*0.000000001)+(0.0000000245*0.000000001*B3^2)))*10^-9</f>
        <v>9.8180155329304616E-2</v>
      </c>
      <c r="H3">
        <f>LN(E3)</f>
        <v>-3.46121182257209</v>
      </c>
      <c r="I3">
        <f>LN((0.0125)/((0.0000008*B3)+(0.0000000245*B3^2)))</f>
        <v>-2.3209511682664519</v>
      </c>
      <c r="J3">
        <f>LN(F3*10^9)</f>
        <v>18.40231466867996</v>
      </c>
    </row>
    <row r="4" spans="1:10" x14ac:dyDescent="0.25">
      <c r="A4">
        <v>0.10427</v>
      </c>
      <c r="B4">
        <v>2267.1891500000002</v>
      </c>
      <c r="C4" s="7">
        <f t="shared" si="0"/>
        <v>7.4083200000000033</v>
      </c>
      <c r="D4">
        <f t="shared" ref="D4:D67" si="1">(B5-B3)/(A5-A3)</f>
        <v>73.662193060938009</v>
      </c>
      <c r="E4">
        <f t="shared" ref="E4:E67" si="2">(1/B4)*D4</f>
        <v>3.249053704272447E-2</v>
      </c>
      <c r="F4" s="23">
        <f t="shared" ref="F4:F67" si="3">((0.0125)/((0.0000008*B4*0.000000001)+(0.0000000245*0.000000001*B4^2)))*10^-9</f>
        <v>9.7849392434323446E-2</v>
      </c>
      <c r="H4">
        <f t="shared" ref="H4:H67" si="4">LN(E4)</f>
        <v>-3.4268063999602232</v>
      </c>
      <c r="I4">
        <f t="shared" ref="I4:I67" si="5">LN((0.0125)/((0.0000008*B4)+(0.0000000245*B4^2)))</f>
        <v>-2.3243257943128959</v>
      </c>
      <c r="J4">
        <f t="shared" ref="J4:J67" si="6">LN(F4*10^9)</f>
        <v>18.398940042633516</v>
      </c>
    </row>
    <row r="5" spans="1:10" x14ac:dyDescent="0.25">
      <c r="A5">
        <v>0.15548999999999999</v>
      </c>
      <c r="B5">
        <v>2270.7492699999998</v>
      </c>
      <c r="C5" s="7">
        <f t="shared" si="0"/>
        <v>10.968439999999646</v>
      </c>
      <c r="D5">
        <f t="shared" si="1"/>
        <v>69.064418721687218</v>
      </c>
      <c r="E5">
        <f t="shared" si="2"/>
        <v>3.041481489574022E-2</v>
      </c>
      <c r="F5" s="23">
        <f t="shared" si="3"/>
        <v>9.75449843438468E-2</v>
      </c>
      <c r="H5">
        <f t="shared" si="4"/>
        <v>-3.4928254571809645</v>
      </c>
      <c r="I5">
        <f t="shared" si="5"/>
        <v>-2.3274416294947775</v>
      </c>
      <c r="J5">
        <f t="shared" si="6"/>
        <v>18.395824207451632</v>
      </c>
    </row>
    <row r="6" spans="1:10" x14ac:dyDescent="0.25">
      <c r="A6">
        <v>0.20362</v>
      </c>
      <c r="B6">
        <v>2274.0506999999998</v>
      </c>
      <c r="C6" s="7">
        <f t="shared" si="0"/>
        <v>14.269869999999628</v>
      </c>
      <c r="D6">
        <f t="shared" si="1"/>
        <v>65.592277227722761</v>
      </c>
      <c r="E6">
        <f t="shared" si="2"/>
        <v>2.8843806001213064E-2</v>
      </c>
      <c r="F6" s="23">
        <f t="shared" si="3"/>
        <v>9.7263963219738458E-2</v>
      </c>
      <c r="H6">
        <f t="shared" si="4"/>
        <v>-3.5458600057437151</v>
      </c>
      <c r="I6">
        <f t="shared" si="5"/>
        <v>-2.3303267261246075</v>
      </c>
      <c r="J6">
        <f t="shared" si="6"/>
        <v>18.392939110821803</v>
      </c>
    </row>
    <row r="7" spans="1:10" x14ac:dyDescent="0.25">
      <c r="A7">
        <v>0.25649</v>
      </c>
      <c r="B7">
        <v>2277.3740899999998</v>
      </c>
      <c r="C7" s="7">
        <f t="shared" si="0"/>
        <v>17.593259999999646</v>
      </c>
      <c r="D7">
        <f t="shared" si="1"/>
        <v>63.737126572330801</v>
      </c>
      <c r="E7">
        <f t="shared" si="2"/>
        <v>2.7987113251266862E-2</v>
      </c>
      <c r="F7" s="23">
        <f t="shared" si="3"/>
        <v>9.698229762891257E-2</v>
      </c>
      <c r="H7">
        <f t="shared" si="4"/>
        <v>-3.5760111157765251</v>
      </c>
      <c r="I7">
        <f t="shared" si="5"/>
        <v>-2.3332268158046672</v>
      </c>
      <c r="J7">
        <f t="shared" si="6"/>
        <v>18.390039021141742</v>
      </c>
    </row>
    <row r="8" spans="1:10" x14ac:dyDescent="0.25">
      <c r="A8">
        <v>0.30537999999999998</v>
      </c>
      <c r="B8">
        <v>2280.5365900000002</v>
      </c>
      <c r="C8" s="7">
        <f t="shared" si="0"/>
        <v>20.755760000000009</v>
      </c>
      <c r="D8">
        <f t="shared" si="1"/>
        <v>63.251394381908298</v>
      </c>
      <c r="E8">
        <f t="shared" si="2"/>
        <v>2.7735312232770749E-2</v>
      </c>
      <c r="F8" s="23">
        <f t="shared" si="3"/>
        <v>9.6715402443338802E-2</v>
      </c>
      <c r="H8">
        <f t="shared" si="4"/>
        <v>-3.5850488678216763</v>
      </c>
      <c r="I8">
        <f t="shared" si="5"/>
        <v>-2.3359826085103435</v>
      </c>
      <c r="J8">
        <f t="shared" si="6"/>
        <v>18.387283228436068</v>
      </c>
    </row>
    <row r="9" spans="1:10" x14ac:dyDescent="0.25">
      <c r="A9">
        <v>0.35510000000000003</v>
      </c>
      <c r="B9">
        <v>2283.6113099999998</v>
      </c>
      <c r="C9" s="7">
        <f t="shared" si="0"/>
        <v>23.830479999999625</v>
      </c>
      <c r="D9">
        <f t="shared" si="1"/>
        <v>61.610738255032942</v>
      </c>
      <c r="E9">
        <f t="shared" si="2"/>
        <v>2.6979520545040981E-2</v>
      </c>
      <c r="F9" s="23">
        <f t="shared" si="3"/>
        <v>9.6456970256014005E-2</v>
      </c>
      <c r="H9">
        <f t="shared" si="4"/>
        <v>-3.6126771991150255</v>
      </c>
      <c r="I9">
        <f t="shared" si="5"/>
        <v>-2.3386582741647417</v>
      </c>
      <c r="J9">
        <f t="shared" si="6"/>
        <v>18.384607562781671</v>
      </c>
    </row>
    <row r="10" spans="1:10" x14ac:dyDescent="0.25">
      <c r="A10">
        <v>0.40521000000000001</v>
      </c>
      <c r="B10">
        <v>2286.6871900000001</v>
      </c>
      <c r="C10" s="7">
        <f t="shared" si="0"/>
        <v>26.90635999999995</v>
      </c>
      <c r="D10">
        <f t="shared" si="1"/>
        <v>58.869210071114296</v>
      </c>
      <c r="E10">
        <f t="shared" si="2"/>
        <v>2.5744321448319431E-2</v>
      </c>
      <c r="F10" s="23">
        <f t="shared" si="3"/>
        <v>9.6199475620621755E-2</v>
      </c>
      <c r="H10">
        <f t="shared" si="4"/>
        <v>-3.6595412024707441</v>
      </c>
      <c r="I10">
        <f t="shared" si="5"/>
        <v>-2.3413313722544205</v>
      </c>
      <c r="J10">
        <f t="shared" si="6"/>
        <v>18.381934464691991</v>
      </c>
    </row>
    <row r="11" spans="1:10" x14ac:dyDescent="0.25">
      <c r="A11">
        <v>0.45916000000000001</v>
      </c>
      <c r="B11">
        <v>2289.7372399999999</v>
      </c>
      <c r="C11" s="7">
        <f t="shared" si="0"/>
        <v>29.956409999999778</v>
      </c>
      <c r="D11">
        <f t="shared" si="1"/>
        <v>55.579858234373681</v>
      </c>
      <c r="E11">
        <f t="shared" si="2"/>
        <v>2.427346564637857E-2</v>
      </c>
      <c r="F11" s="23">
        <f t="shared" si="3"/>
        <v>9.5945160128527066E-2</v>
      </c>
      <c r="H11">
        <f t="shared" si="4"/>
        <v>-3.7183714739546776</v>
      </c>
      <c r="I11">
        <f t="shared" si="5"/>
        <v>-2.3439784994001576</v>
      </c>
      <c r="J11">
        <f t="shared" si="6"/>
        <v>18.379287337546252</v>
      </c>
    </row>
    <row r="12" spans="1:10" x14ac:dyDescent="0.25">
      <c r="A12">
        <v>0.51383999999999996</v>
      </c>
      <c r="B12">
        <v>2292.7248300000001</v>
      </c>
      <c r="C12" s="7">
        <f t="shared" si="0"/>
        <v>32.94399999999996</v>
      </c>
      <c r="D12">
        <f t="shared" si="1"/>
        <v>55.737806000368039</v>
      </c>
      <c r="E12">
        <f t="shared" si="2"/>
        <v>2.4310726377211187E-2</v>
      </c>
      <c r="F12" s="23">
        <f t="shared" si="3"/>
        <v>9.5697029065944683E-2</v>
      </c>
      <c r="H12">
        <f t="shared" si="4"/>
        <v>-3.7168376113303943</v>
      </c>
      <c r="I12">
        <f t="shared" si="5"/>
        <v>-2.3465680252481134</v>
      </c>
      <c r="J12">
        <f t="shared" si="6"/>
        <v>18.376697811698296</v>
      </c>
    </row>
    <row r="13" spans="1:10" x14ac:dyDescent="0.25">
      <c r="A13">
        <v>0.56781999999999999</v>
      </c>
      <c r="B13">
        <v>2295.7937099999999</v>
      </c>
      <c r="C13" s="7">
        <f t="shared" si="0"/>
        <v>36.012879999999768</v>
      </c>
      <c r="D13">
        <f t="shared" si="1"/>
        <v>58.596008060644046</v>
      </c>
      <c r="E13">
        <f t="shared" si="2"/>
        <v>2.5523202631583152E-2</v>
      </c>
      <c r="F13" s="23">
        <f t="shared" si="3"/>
        <v>9.5443147433639977E-2</v>
      </c>
      <c r="H13">
        <f t="shared" si="4"/>
        <v>-3.6681673334113909</v>
      </c>
      <c r="I13">
        <f t="shared" si="5"/>
        <v>-2.3492245235966793</v>
      </c>
      <c r="J13">
        <f t="shared" si="6"/>
        <v>18.374041313349732</v>
      </c>
    </row>
    <row r="14" spans="1:10" x14ac:dyDescent="0.25">
      <c r="A14">
        <v>0.61804999999999999</v>
      </c>
      <c r="B14">
        <v>2298.8311199999998</v>
      </c>
      <c r="C14" s="7">
        <f t="shared" si="0"/>
        <v>39.050289999999677</v>
      </c>
      <c r="D14">
        <f t="shared" si="1"/>
        <v>60.576315524701535</v>
      </c>
      <c r="E14">
        <f t="shared" si="2"/>
        <v>2.635092025581311E-2</v>
      </c>
      <c r="F14" s="23">
        <f t="shared" si="3"/>
        <v>9.5192862785372173E-2</v>
      </c>
      <c r="H14">
        <f t="shared" si="4"/>
        <v>-3.6362520802853227</v>
      </c>
      <c r="I14">
        <f t="shared" si="5"/>
        <v>-2.3518503107371531</v>
      </c>
      <c r="J14">
        <f t="shared" si="6"/>
        <v>18.371415526209258</v>
      </c>
    </row>
    <row r="15" spans="1:10" x14ac:dyDescent="0.25">
      <c r="A15">
        <v>0.66720999999999997</v>
      </c>
      <c r="B15">
        <v>2301.81439</v>
      </c>
      <c r="C15" s="7">
        <f t="shared" si="0"/>
        <v>42.033559999999852</v>
      </c>
      <c r="D15">
        <f t="shared" si="1"/>
        <v>58.03400019710427</v>
      </c>
      <c r="E15">
        <f t="shared" si="2"/>
        <v>2.5212284904129158E-2</v>
      </c>
      <c r="F15" s="23">
        <f t="shared" si="3"/>
        <v>9.4947996432940759E-2</v>
      </c>
      <c r="H15">
        <f t="shared" si="4"/>
        <v>-3.6804239070568241</v>
      </c>
      <c r="I15">
        <f t="shared" si="5"/>
        <v>-2.3544259432319881</v>
      </c>
      <c r="J15">
        <f t="shared" si="6"/>
        <v>18.368839893714423</v>
      </c>
    </row>
    <row r="16" spans="1:10" x14ac:dyDescent="0.25">
      <c r="A16">
        <v>0.71952000000000005</v>
      </c>
      <c r="B16">
        <v>2304.71983</v>
      </c>
      <c r="C16" s="7">
        <f t="shared" si="0"/>
        <v>44.938999999999851</v>
      </c>
      <c r="D16">
        <f t="shared" si="1"/>
        <v>52.313464364437586</v>
      </c>
      <c r="E16">
        <f t="shared" si="2"/>
        <v>2.2698405109152716E-2</v>
      </c>
      <c r="F16" s="23">
        <f t="shared" si="3"/>
        <v>9.4710425403355988E-2</v>
      </c>
      <c r="H16">
        <f t="shared" si="4"/>
        <v>-3.7854606164717857</v>
      </c>
      <c r="I16">
        <f t="shared" si="5"/>
        <v>-2.356931196112825</v>
      </c>
      <c r="J16">
        <f t="shared" si="6"/>
        <v>18.366334640833585</v>
      </c>
    </row>
    <row r="17" spans="1:10" x14ac:dyDescent="0.25">
      <c r="A17">
        <v>0.77608999999999995</v>
      </c>
      <c r="B17">
        <v>2307.51028</v>
      </c>
      <c r="C17" s="7">
        <f t="shared" si="0"/>
        <v>47.729449999999815</v>
      </c>
      <c r="D17">
        <f t="shared" si="1"/>
        <v>49.812573496157093</v>
      </c>
      <c r="E17">
        <f t="shared" si="2"/>
        <v>2.1587151280711561E-2</v>
      </c>
      <c r="F17" s="23">
        <f t="shared" si="3"/>
        <v>9.4483095267674816E-2</v>
      </c>
      <c r="H17">
        <f t="shared" si="4"/>
        <v>-3.8356569893995558</v>
      </c>
      <c r="I17">
        <f t="shared" si="5"/>
        <v>-2.3593343465408103</v>
      </c>
      <c r="J17">
        <f t="shared" si="6"/>
        <v>18.363931490405601</v>
      </c>
    </row>
    <row r="18" spans="1:10" x14ac:dyDescent="0.25">
      <c r="A18">
        <v>0.83006999999999997</v>
      </c>
      <c r="B18">
        <v>2310.2266100000002</v>
      </c>
      <c r="C18" s="7">
        <f t="shared" si="0"/>
        <v>50.445780000000013</v>
      </c>
      <c r="D18">
        <f t="shared" si="1"/>
        <v>49.444190511015165</v>
      </c>
      <c r="E18">
        <f t="shared" si="2"/>
        <v>2.1402311919095748E-2</v>
      </c>
      <c r="F18" s="23">
        <f t="shared" si="3"/>
        <v>9.426258874125093E-2</v>
      </c>
      <c r="H18">
        <f t="shared" si="4"/>
        <v>-3.8442563291869356</v>
      </c>
      <c r="I18">
        <f t="shared" si="5"/>
        <v>-2.3616708940269384</v>
      </c>
      <c r="J18">
        <f t="shared" si="6"/>
        <v>18.361594942919474</v>
      </c>
    </row>
    <row r="19" spans="1:10" x14ac:dyDescent="0.25">
      <c r="A19">
        <v>0.88548000000000004</v>
      </c>
      <c r="B19">
        <v>2312.9189799999999</v>
      </c>
      <c r="C19" s="7">
        <f t="shared" si="0"/>
        <v>53.138149999999769</v>
      </c>
      <c r="D19">
        <f t="shared" si="1"/>
        <v>48.641202027513067</v>
      </c>
      <c r="E19">
        <f t="shared" si="2"/>
        <v>2.1030223042016398E-2</v>
      </c>
      <c r="F19" s="23">
        <f t="shared" si="3"/>
        <v>9.4044788127478379E-2</v>
      </c>
      <c r="H19">
        <f t="shared" si="4"/>
        <v>-3.8617946834266523</v>
      </c>
      <c r="I19">
        <f t="shared" si="5"/>
        <v>-2.363984140746394</v>
      </c>
      <c r="J19">
        <f t="shared" si="6"/>
        <v>18.359281696200018</v>
      </c>
    </row>
    <row r="20" spans="1:10" x14ac:dyDescent="0.25">
      <c r="A20">
        <v>0.94055</v>
      </c>
      <c r="B20">
        <v>2315.6004899999998</v>
      </c>
      <c r="C20" s="7">
        <f t="shared" si="0"/>
        <v>55.819659999999658</v>
      </c>
      <c r="D20">
        <f t="shared" si="1"/>
        <v>50.005528485756102</v>
      </c>
      <c r="E20">
        <f t="shared" si="2"/>
        <v>2.1595058690696729E-2</v>
      </c>
      <c r="F20" s="23">
        <f t="shared" si="3"/>
        <v>9.3828615495078579E-2</v>
      </c>
      <c r="H20">
        <f t="shared" si="4"/>
        <v>-3.8352907547821617</v>
      </c>
      <c r="I20">
        <f t="shared" si="5"/>
        <v>-2.3662854002502103</v>
      </c>
      <c r="J20">
        <f t="shared" si="6"/>
        <v>18.356980436696201</v>
      </c>
    </row>
    <row r="21" spans="1:10" x14ac:dyDescent="0.25">
      <c r="A21">
        <v>0.99219999999999997</v>
      </c>
      <c r="B21">
        <v>2318.2555699999998</v>
      </c>
      <c r="C21" s="7">
        <f t="shared" si="0"/>
        <v>58.474739999999656</v>
      </c>
      <c r="D21">
        <f t="shared" si="1"/>
        <v>50.975684189803978</v>
      </c>
      <c r="E21">
        <f t="shared" si="2"/>
        <v>2.1988811263722742E-2</v>
      </c>
      <c r="F21" s="23">
        <f t="shared" si="3"/>
        <v>9.3615307086289665E-2</v>
      </c>
      <c r="H21">
        <f t="shared" si="4"/>
        <v>-3.8172215339156397</v>
      </c>
      <c r="I21">
        <f t="shared" si="5"/>
        <v>-2.3685613716226639</v>
      </c>
      <c r="J21">
        <f t="shared" si="6"/>
        <v>18.354704465323746</v>
      </c>
    </row>
    <row r="22" spans="1:10" x14ac:dyDescent="0.25">
      <c r="A22">
        <v>1.04213</v>
      </c>
      <c r="B22">
        <v>2320.7786000000001</v>
      </c>
      <c r="C22" s="7">
        <f t="shared" si="0"/>
        <v>60.997769999999946</v>
      </c>
      <c r="D22">
        <f t="shared" si="1"/>
        <v>50.29755904733657</v>
      </c>
      <c r="E22">
        <f t="shared" si="2"/>
        <v>2.1672708912145504E-2</v>
      </c>
      <c r="F22" s="23">
        <f t="shared" si="3"/>
        <v>9.3413280866828777E-2</v>
      </c>
      <c r="H22">
        <f t="shared" si="4"/>
        <v>-3.831701463764166</v>
      </c>
      <c r="I22">
        <f t="shared" si="5"/>
        <v>-2.3707217504208709</v>
      </c>
      <c r="J22">
        <f t="shared" si="6"/>
        <v>18.35254408652554</v>
      </c>
    </row>
    <row r="23" spans="1:10" x14ac:dyDescent="0.25">
      <c r="A23">
        <v>1.0933900000000001</v>
      </c>
      <c r="B23">
        <v>2323.3451799999998</v>
      </c>
      <c r="C23" s="7">
        <f t="shared" si="0"/>
        <v>63.564349999999649</v>
      </c>
      <c r="D23">
        <f t="shared" si="1"/>
        <v>49.986587037399886</v>
      </c>
      <c r="E23">
        <f t="shared" si="2"/>
        <v>2.1514920584206901E-2</v>
      </c>
      <c r="F23" s="23">
        <f t="shared" si="3"/>
        <v>9.3208437748216827E-2</v>
      </c>
      <c r="H23">
        <f t="shared" si="4"/>
        <v>-3.8390086038809614</v>
      </c>
      <c r="I23">
        <f t="shared" si="5"/>
        <v>-2.3729170276093763</v>
      </c>
      <c r="J23">
        <f t="shared" si="6"/>
        <v>18.350348809337035</v>
      </c>
    </row>
    <row r="24" spans="1:10" x14ac:dyDescent="0.25">
      <c r="A24">
        <v>1.1442699999999999</v>
      </c>
      <c r="B24">
        <v>2325.8842300000001</v>
      </c>
      <c r="C24" s="7">
        <f t="shared" si="0"/>
        <v>66.103399999999965</v>
      </c>
      <c r="D24">
        <f t="shared" si="1"/>
        <v>46.633212010921362</v>
      </c>
      <c r="E24">
        <f t="shared" si="2"/>
        <v>2.0049670318681923E-2</v>
      </c>
      <c r="F24" s="23">
        <f t="shared" si="3"/>
        <v>9.3006454129744925E-2</v>
      </c>
      <c r="H24">
        <f t="shared" si="4"/>
        <v>-3.9095425683232534</v>
      </c>
      <c r="I24">
        <f t="shared" si="5"/>
        <v>-2.3750863889923282</v>
      </c>
      <c r="J24">
        <f t="shared" si="6"/>
        <v>18.348179447954085</v>
      </c>
    </row>
    <row r="25" spans="1:10" x14ac:dyDescent="0.25">
      <c r="A25">
        <v>1.20329</v>
      </c>
      <c r="B25">
        <v>2328.4701700000001</v>
      </c>
      <c r="C25" s="7">
        <f t="shared" si="0"/>
        <v>68.689339999999902</v>
      </c>
      <c r="D25">
        <f t="shared" si="1"/>
        <v>46.494890914109156</v>
      </c>
      <c r="E25">
        <f t="shared" si="2"/>
        <v>1.9967999381374578E-2</v>
      </c>
      <c r="F25" s="23">
        <f t="shared" si="3"/>
        <v>9.2801414483804828E-2</v>
      </c>
      <c r="H25">
        <f t="shared" si="4"/>
        <v>-3.9136243177759606</v>
      </c>
      <c r="I25">
        <f t="shared" si="5"/>
        <v>-2.3772933970237649</v>
      </c>
      <c r="J25">
        <f t="shared" si="6"/>
        <v>18.345972439922647</v>
      </c>
    </row>
    <row r="26" spans="1:10" x14ac:dyDescent="0.25">
      <c r="A26">
        <v>1.2528999999999999</v>
      </c>
      <c r="B26">
        <v>2330.9349699999998</v>
      </c>
      <c r="C26" s="7">
        <f t="shared" si="0"/>
        <v>71.154139999999643</v>
      </c>
      <c r="D26">
        <f t="shared" si="1"/>
        <v>48.971061093246526</v>
      </c>
      <c r="E26">
        <f t="shared" si="2"/>
        <v>2.1009192329911514E-2</v>
      </c>
      <c r="F26" s="23">
        <f t="shared" si="3"/>
        <v>9.2606610545753476E-2</v>
      </c>
      <c r="H26">
        <f t="shared" si="4"/>
        <v>-3.8627952070387539</v>
      </c>
      <c r="I26">
        <f t="shared" si="5"/>
        <v>-2.3793947516949352</v>
      </c>
      <c r="J26">
        <f t="shared" si="6"/>
        <v>18.343871085251475</v>
      </c>
    </row>
    <row r="27" spans="1:10" x14ac:dyDescent="0.25">
      <c r="A27">
        <v>1.30281</v>
      </c>
      <c r="B27">
        <v>2333.3437699999999</v>
      </c>
      <c r="C27" s="7">
        <f t="shared" si="0"/>
        <v>73.562939999999799</v>
      </c>
      <c r="D27">
        <f t="shared" si="1"/>
        <v>48.289811472124505</v>
      </c>
      <c r="E27">
        <f t="shared" si="2"/>
        <v>2.0695540919855333E-2</v>
      </c>
      <c r="F27" s="23">
        <f t="shared" si="3"/>
        <v>9.2416824577699688E-2</v>
      </c>
      <c r="H27">
        <f t="shared" si="4"/>
        <v>-3.877837016415592</v>
      </c>
      <c r="I27">
        <f t="shared" si="5"/>
        <v>-2.3814462327355712</v>
      </c>
      <c r="J27">
        <f t="shared" si="6"/>
        <v>18.341819604210841</v>
      </c>
    </row>
    <row r="28" spans="1:10" x14ac:dyDescent="0.25">
      <c r="A28">
        <v>1.3526199999999999</v>
      </c>
      <c r="B28">
        <v>2335.7504300000001</v>
      </c>
      <c r="C28" s="7">
        <f t="shared" si="0"/>
        <v>75.9695999999999</v>
      </c>
      <c r="D28">
        <f t="shared" si="1"/>
        <v>47.859171715166489</v>
      </c>
      <c r="E28">
        <f t="shared" si="2"/>
        <v>2.0489848187747732E-2</v>
      </c>
      <c r="F28" s="23">
        <f t="shared" si="3"/>
        <v>9.2227789268421387E-2</v>
      </c>
      <c r="H28">
        <f t="shared" si="4"/>
        <v>-3.8878257258486868</v>
      </c>
      <c r="I28">
        <f t="shared" si="5"/>
        <v>-2.3834937917884442</v>
      </c>
      <c r="J28">
        <f t="shared" si="6"/>
        <v>18.339772045157968</v>
      </c>
    </row>
    <row r="29" spans="1:10" x14ac:dyDescent="0.25">
      <c r="A29">
        <v>1.4035</v>
      </c>
      <c r="B29">
        <v>2338.1627100000001</v>
      </c>
      <c r="C29" s="7">
        <f t="shared" si="0"/>
        <v>78.38187999999991</v>
      </c>
      <c r="D29">
        <f t="shared" si="1"/>
        <v>46.360919992134725</v>
      </c>
      <c r="E29">
        <f t="shared" si="2"/>
        <v>1.9827927198503105E-2</v>
      </c>
      <c r="F29" s="23">
        <f t="shared" si="3"/>
        <v>9.2038893969822788E-2</v>
      </c>
      <c r="H29">
        <f t="shared" si="4"/>
        <v>-3.9206638704815937</v>
      </c>
      <c r="I29">
        <f t="shared" si="5"/>
        <v>-2.3855440307296045</v>
      </c>
      <c r="J29">
        <f t="shared" si="6"/>
        <v>18.337721806216805</v>
      </c>
    </row>
    <row r="30" spans="1:10" x14ac:dyDescent="0.25">
      <c r="A30">
        <v>1.4543600000000001</v>
      </c>
      <c r="B30">
        <v>2340.4671899999998</v>
      </c>
      <c r="C30" s="7">
        <f t="shared" si="0"/>
        <v>80.686359999999695</v>
      </c>
      <c r="D30">
        <f t="shared" si="1"/>
        <v>46.113194305193623</v>
      </c>
      <c r="E30">
        <f t="shared" si="2"/>
        <v>1.9702559601014372E-2</v>
      </c>
      <c r="F30" s="23">
        <f t="shared" si="3"/>
        <v>9.1858981518621916E-2</v>
      </c>
      <c r="H30">
        <f t="shared" si="4"/>
        <v>-3.9270067226927328</v>
      </c>
      <c r="I30">
        <f t="shared" si="5"/>
        <v>-2.3875006874677274</v>
      </c>
      <c r="J30">
        <f t="shared" si="6"/>
        <v>18.335765149478682</v>
      </c>
    </row>
    <row r="31" spans="1:10" x14ac:dyDescent="0.25">
      <c r="A31">
        <v>1.5032399999999999</v>
      </c>
      <c r="B31">
        <v>2342.7620400000001</v>
      </c>
      <c r="C31" s="7">
        <f t="shared" si="0"/>
        <v>82.981209999999919</v>
      </c>
      <c r="D31">
        <f t="shared" si="1"/>
        <v>45.790201260419416</v>
      </c>
      <c r="E31">
        <f t="shared" si="2"/>
        <v>1.9545391498839298E-2</v>
      </c>
      <c r="F31" s="23">
        <f t="shared" si="3"/>
        <v>9.1680344609987474E-2</v>
      </c>
      <c r="H31">
        <f t="shared" si="4"/>
        <v>-3.9350157492988274</v>
      </c>
      <c r="I31">
        <f t="shared" si="5"/>
        <v>-2.3894472671878302</v>
      </c>
      <c r="J31">
        <f t="shared" si="6"/>
        <v>18.333818569758581</v>
      </c>
    </row>
    <row r="32" spans="1:10" x14ac:dyDescent="0.25">
      <c r="A32">
        <v>1.55274</v>
      </c>
      <c r="B32">
        <v>2344.9720299999999</v>
      </c>
      <c r="C32" s="7">
        <f t="shared" si="0"/>
        <v>85.191199999999753</v>
      </c>
      <c r="D32">
        <f t="shared" si="1"/>
        <v>45.813905720448084</v>
      </c>
      <c r="E32">
        <f t="shared" si="2"/>
        <v>1.9537079817727329E-2</v>
      </c>
      <c r="F32" s="23">
        <f t="shared" si="3"/>
        <v>9.1508805512380664E-2</v>
      </c>
      <c r="H32">
        <f t="shared" si="4"/>
        <v>-3.9354410899161056</v>
      </c>
      <c r="I32">
        <f t="shared" si="5"/>
        <v>-2.3913200762229767</v>
      </c>
      <c r="J32">
        <f t="shared" si="6"/>
        <v>18.331945760723436</v>
      </c>
    </row>
    <row r="33" spans="1:10" x14ac:dyDescent="0.25">
      <c r="A33">
        <v>1.6006100000000001</v>
      </c>
      <c r="B33">
        <v>2347.2229400000001</v>
      </c>
      <c r="C33" s="7">
        <f t="shared" si="0"/>
        <v>87.442109999999957</v>
      </c>
      <c r="D33">
        <f t="shared" si="1"/>
        <v>46.027850921611488</v>
      </c>
      <c r="E33">
        <f t="shared" si="2"/>
        <v>1.9609492620931646E-2</v>
      </c>
      <c r="F33" s="23">
        <f t="shared" si="3"/>
        <v>9.1334584637222216E-2</v>
      </c>
      <c r="H33">
        <f t="shared" si="4"/>
        <v>-3.9317415125950093</v>
      </c>
      <c r="I33">
        <f t="shared" si="5"/>
        <v>-2.3932257609484835</v>
      </c>
      <c r="J33">
        <f t="shared" si="6"/>
        <v>18.330040075997928</v>
      </c>
    </row>
    <row r="34" spans="1:10" x14ac:dyDescent="0.25">
      <c r="A34">
        <v>1.6514800000000001</v>
      </c>
      <c r="B34">
        <v>2349.5168199999998</v>
      </c>
      <c r="C34" s="7">
        <f t="shared" si="0"/>
        <v>89.735989999999674</v>
      </c>
      <c r="D34">
        <f t="shared" si="1"/>
        <v>45.766151046406335</v>
      </c>
      <c r="E34">
        <f t="shared" si="2"/>
        <v>1.9478962932645165E-2</v>
      </c>
      <c r="F34" s="23">
        <f t="shared" si="3"/>
        <v>9.1157549263166743E-2</v>
      </c>
      <c r="H34">
        <f t="shared" si="4"/>
        <v>-3.938420219728799</v>
      </c>
      <c r="I34">
        <f t="shared" si="5"/>
        <v>-2.3951659588716185</v>
      </c>
      <c r="J34">
        <f t="shared" si="6"/>
        <v>18.328099878074791</v>
      </c>
    </row>
    <row r="35" spans="1:10" x14ac:dyDescent="0.25">
      <c r="A35">
        <v>1.6995199999999999</v>
      </c>
      <c r="B35">
        <v>2351.7496700000002</v>
      </c>
      <c r="C35" s="7">
        <f t="shared" si="0"/>
        <v>91.96884</v>
      </c>
      <c r="D35">
        <f t="shared" si="1"/>
        <v>46.084116050931613</v>
      </c>
      <c r="E35">
        <f t="shared" si="2"/>
        <v>1.9595672379080897E-2</v>
      </c>
      <c r="F35" s="23">
        <f t="shared" si="3"/>
        <v>9.0985717929708915E-2</v>
      </c>
      <c r="H35">
        <f t="shared" si="4"/>
        <v>-3.9324465341105772</v>
      </c>
      <c r="I35">
        <f t="shared" si="5"/>
        <v>-2.3970527306099467</v>
      </c>
      <c r="J35">
        <f t="shared" si="6"/>
        <v>18.326213106336464</v>
      </c>
    </row>
    <row r="36" spans="1:10" x14ac:dyDescent="0.25">
      <c r="A36">
        <v>1.7473000000000001</v>
      </c>
      <c r="B36">
        <v>2353.9326000000001</v>
      </c>
      <c r="C36" s="7">
        <f t="shared" si="0"/>
        <v>94.151769999999942</v>
      </c>
      <c r="D36">
        <f t="shared" si="1"/>
        <v>43.779092299846184</v>
      </c>
      <c r="E36">
        <f t="shared" si="2"/>
        <v>1.8598277750113228E-2</v>
      </c>
      <c r="F36" s="23">
        <f t="shared" si="3"/>
        <v>9.0818197500320261E-2</v>
      </c>
      <c r="H36">
        <f t="shared" si="4"/>
        <v>-3.9846862966300121</v>
      </c>
      <c r="I36">
        <f t="shared" si="5"/>
        <v>-2.39889560045577</v>
      </c>
      <c r="J36">
        <f t="shared" si="6"/>
        <v>18.32437023649064</v>
      </c>
    </row>
    <row r="37" spans="1:10" x14ac:dyDescent="0.25">
      <c r="A37">
        <v>1.7975699999999999</v>
      </c>
      <c r="B37">
        <v>2356.0422100000001</v>
      </c>
      <c r="C37" s="7">
        <f t="shared" si="0"/>
        <v>96.261379999999917</v>
      </c>
      <c r="D37">
        <f t="shared" si="1"/>
        <v>40.877025738798963</v>
      </c>
      <c r="E37">
        <f t="shared" si="2"/>
        <v>1.7349869864512726E-2</v>
      </c>
      <c r="F37" s="23">
        <f t="shared" si="3"/>
        <v>9.0656742951232716E-2</v>
      </c>
      <c r="H37">
        <f t="shared" si="4"/>
        <v>-4.0541702732218523</v>
      </c>
      <c r="I37">
        <f t="shared" si="5"/>
        <v>-2.400674960088395</v>
      </c>
      <c r="J37">
        <f t="shared" si="6"/>
        <v>18.322590876858015</v>
      </c>
    </row>
    <row r="38" spans="1:10" x14ac:dyDescent="0.25">
      <c r="A38">
        <v>1.8522000000000001</v>
      </c>
      <c r="B38">
        <v>2358.2206000000001</v>
      </c>
      <c r="C38" s="7">
        <f t="shared" si="0"/>
        <v>98.439769999999953</v>
      </c>
      <c r="D38">
        <f t="shared" si="1"/>
        <v>40.839970296108163</v>
      </c>
      <c r="E38">
        <f t="shared" si="2"/>
        <v>1.731812973566093E-2</v>
      </c>
      <c r="F38" s="23">
        <f t="shared" si="3"/>
        <v>9.0490475888332034E-2</v>
      </c>
      <c r="H38">
        <f t="shared" si="4"/>
        <v>-4.0560013646079316</v>
      </c>
      <c r="I38">
        <f t="shared" si="5"/>
        <v>-2.402510672617209</v>
      </c>
      <c r="J38">
        <f t="shared" si="6"/>
        <v>18.320755164329203</v>
      </c>
    </row>
    <row r="39" spans="1:10" x14ac:dyDescent="0.25">
      <c r="A39">
        <v>1.9053</v>
      </c>
      <c r="B39">
        <v>2360.4418999999998</v>
      </c>
      <c r="C39" s="7">
        <f t="shared" si="0"/>
        <v>100.66106999999965</v>
      </c>
      <c r="D39">
        <f t="shared" si="1"/>
        <v>42.471656418140618</v>
      </c>
      <c r="E39">
        <f t="shared" si="2"/>
        <v>1.7993095453076233E-2</v>
      </c>
      <c r="F39" s="23">
        <f t="shared" si="3"/>
        <v>9.032140426732746E-2</v>
      </c>
      <c r="H39">
        <f t="shared" si="4"/>
        <v>-4.0177671806140873</v>
      </c>
      <c r="I39">
        <f t="shared" si="5"/>
        <v>-2.4043808115719636</v>
      </c>
      <c r="J39">
        <f t="shared" si="6"/>
        <v>18.318885025374449</v>
      </c>
    </row>
    <row r="40" spans="1:10" x14ac:dyDescent="0.25">
      <c r="A40">
        <v>1.95628</v>
      </c>
      <c r="B40">
        <v>2362.6410500000002</v>
      </c>
      <c r="C40" s="7">
        <f t="shared" si="0"/>
        <v>102.86022000000003</v>
      </c>
      <c r="D40">
        <f t="shared" si="1"/>
        <v>41.575943810360606</v>
      </c>
      <c r="E40">
        <f t="shared" si="2"/>
        <v>1.7597232474378874E-2</v>
      </c>
      <c r="F40" s="23">
        <f t="shared" si="3"/>
        <v>9.0154484918854624E-2</v>
      </c>
      <c r="H40">
        <f t="shared" si="4"/>
        <v>-4.0400136350763711</v>
      </c>
      <c r="I40">
        <f t="shared" si="5"/>
        <v>-2.4062305810544187</v>
      </c>
      <c r="J40">
        <f t="shared" si="6"/>
        <v>18.317035255891991</v>
      </c>
    </row>
    <row r="41" spans="1:10" x14ac:dyDescent="0.25">
      <c r="A41">
        <v>2.0078100000000001</v>
      </c>
      <c r="B41">
        <v>2364.7038499999999</v>
      </c>
      <c r="C41" s="7">
        <f t="shared" si="0"/>
        <v>104.92301999999972</v>
      </c>
      <c r="D41">
        <f t="shared" si="1"/>
        <v>38.069665232838211</v>
      </c>
      <c r="E41">
        <f t="shared" si="2"/>
        <v>1.6099125999578429E-2</v>
      </c>
      <c r="F41" s="23">
        <f t="shared" si="3"/>
        <v>8.9998334996663445E-2</v>
      </c>
      <c r="H41">
        <f t="shared" si="4"/>
        <v>-4.128990294205714</v>
      </c>
      <c r="I41">
        <f t="shared" si="5"/>
        <v>-2.4079641088600727</v>
      </c>
      <c r="J41">
        <f t="shared" si="6"/>
        <v>18.315301728086339</v>
      </c>
    </row>
    <row r="42" spans="1:10" x14ac:dyDescent="0.25">
      <c r="A42">
        <v>2.0632199999999998</v>
      </c>
      <c r="B42">
        <v>2366.7122199999999</v>
      </c>
      <c r="C42" s="7">
        <f t="shared" si="0"/>
        <v>106.93138999999974</v>
      </c>
      <c r="D42">
        <f t="shared" si="1"/>
        <v>37.637122195440341</v>
      </c>
      <c r="E42">
        <f t="shared" si="2"/>
        <v>1.59027032849141E-2</v>
      </c>
      <c r="F42" s="23">
        <f t="shared" si="3"/>
        <v>8.9846694767605581E-2</v>
      </c>
      <c r="H42">
        <f t="shared" si="4"/>
        <v>-4.1412661662882337</v>
      </c>
      <c r="I42">
        <f t="shared" si="5"/>
        <v>-2.4096504525437679</v>
      </c>
      <c r="J42">
        <f t="shared" si="6"/>
        <v>18.313615384402642</v>
      </c>
    </row>
    <row r="43" spans="1:10" x14ac:dyDescent="0.25">
      <c r="A43">
        <v>2.1156700000000002</v>
      </c>
      <c r="B43">
        <v>2368.7633900000001</v>
      </c>
      <c r="C43" s="7">
        <f t="shared" si="0"/>
        <v>108.98255999999992</v>
      </c>
      <c r="D43">
        <f t="shared" si="1"/>
        <v>40.39344749084453</v>
      </c>
      <c r="E43">
        <f t="shared" si="2"/>
        <v>1.7052546346068159E-2</v>
      </c>
      <c r="F43" s="23">
        <f t="shared" si="3"/>
        <v>8.9692218216748762E-2</v>
      </c>
      <c r="H43">
        <f t="shared" si="4"/>
        <v>-4.0714557405931373</v>
      </c>
      <c r="I43">
        <f t="shared" si="5"/>
        <v>-2.4113712671171523</v>
      </c>
      <c r="J43">
        <f t="shared" si="6"/>
        <v>18.31189456982926</v>
      </c>
    </row>
    <row r="44" spans="1:10" x14ac:dyDescent="0.25">
      <c r="A44">
        <v>2.16425</v>
      </c>
      <c r="B44">
        <v>2370.7931699999999</v>
      </c>
      <c r="C44" s="7">
        <f t="shared" si="0"/>
        <v>111.01233999999977</v>
      </c>
      <c r="D44">
        <f t="shared" si="1"/>
        <v>41.04373207701682</v>
      </c>
      <c r="E44">
        <f t="shared" si="2"/>
        <v>1.7312236510710389E-2</v>
      </c>
      <c r="F44" s="23">
        <f t="shared" si="3"/>
        <v>8.9539744436548746E-2</v>
      </c>
      <c r="H44">
        <f t="shared" si="4"/>
        <v>-4.0563417147483554</v>
      </c>
      <c r="I44">
        <f t="shared" si="5"/>
        <v>-2.4130726803553348</v>
      </c>
      <c r="J44">
        <f t="shared" si="6"/>
        <v>18.310193156591076</v>
      </c>
    </row>
    <row r="45" spans="1:10" x14ac:dyDescent="0.25">
      <c r="A45">
        <v>2.2133099999999999</v>
      </c>
      <c r="B45">
        <v>2372.7709</v>
      </c>
      <c r="C45" s="7">
        <f t="shared" si="0"/>
        <v>112.99006999999983</v>
      </c>
      <c r="D45">
        <f t="shared" si="1"/>
        <v>39.934647830062787</v>
      </c>
      <c r="E45">
        <f t="shared" si="2"/>
        <v>1.6830385027927806E-2</v>
      </c>
      <c r="F45" s="23">
        <f t="shared" si="3"/>
        <v>8.9391554240163471E-2</v>
      </c>
      <c r="H45">
        <f t="shared" si="4"/>
        <v>-4.0845693935647081</v>
      </c>
      <c r="I45">
        <f t="shared" si="5"/>
        <v>-2.4147290728519284</v>
      </c>
      <c r="J45">
        <f t="shared" si="6"/>
        <v>18.308536764094484</v>
      </c>
    </row>
    <row r="46" spans="1:10" x14ac:dyDescent="0.25">
      <c r="A46">
        <v>2.2626400000000002</v>
      </c>
      <c r="B46">
        <v>2374.7223399999998</v>
      </c>
      <c r="C46" s="7">
        <f t="shared" si="0"/>
        <v>114.94150999999965</v>
      </c>
      <c r="D46">
        <f t="shared" si="1"/>
        <v>39.0320914058643</v>
      </c>
      <c r="E46">
        <f t="shared" si="2"/>
        <v>1.6436486383441487E-2</v>
      </c>
      <c r="F46" s="23">
        <f t="shared" si="3"/>
        <v>8.9245694235344258E-2</v>
      </c>
      <c r="H46">
        <f t="shared" si="4"/>
        <v>-4.1082516358312002</v>
      </c>
      <c r="I46">
        <f t="shared" si="5"/>
        <v>-2.4163621033478497</v>
      </c>
      <c r="J46">
        <f t="shared" si="6"/>
        <v>18.30690373359856</v>
      </c>
    </row>
    <row r="47" spans="1:10" x14ac:dyDescent="0.25">
      <c r="A47">
        <v>2.3139599999999998</v>
      </c>
      <c r="B47">
        <v>2376.6994800000002</v>
      </c>
      <c r="C47" s="7">
        <f t="shared" si="0"/>
        <v>116.91865000000007</v>
      </c>
      <c r="D47">
        <f t="shared" si="1"/>
        <v>38.75688752839126</v>
      </c>
      <c r="E47">
        <f t="shared" si="2"/>
        <v>1.6307020662280472E-2</v>
      </c>
      <c r="F47" s="23">
        <f t="shared" si="3"/>
        <v>8.9098277075149973E-2</v>
      </c>
      <c r="H47">
        <f t="shared" si="4"/>
        <v>-4.1161595484233757</v>
      </c>
      <c r="I47">
        <f t="shared" si="5"/>
        <v>-2.4180152816715723</v>
      </c>
      <c r="J47">
        <f t="shared" si="6"/>
        <v>18.305250555274839</v>
      </c>
    </row>
    <row r="48" spans="1:10" x14ac:dyDescent="0.25">
      <c r="A48">
        <v>2.3639100000000002</v>
      </c>
      <c r="B48">
        <v>2378.64725</v>
      </c>
      <c r="C48" s="7">
        <f t="shared" si="0"/>
        <v>118.86641999999983</v>
      </c>
      <c r="D48">
        <f t="shared" si="1"/>
        <v>36.754828839162208</v>
      </c>
      <c r="E48">
        <f t="shared" si="2"/>
        <v>1.5451988031921172E-2</v>
      </c>
      <c r="F48" s="23">
        <f t="shared" si="3"/>
        <v>8.8953406642376512E-2</v>
      </c>
      <c r="H48">
        <f t="shared" si="4"/>
        <v>-4.1700176087110732</v>
      </c>
      <c r="I48">
        <f t="shared" si="5"/>
        <v>-2.4196425672070694</v>
      </c>
      <c r="J48">
        <f t="shared" si="6"/>
        <v>18.30362326973934</v>
      </c>
    </row>
    <row r="49" spans="1:10" x14ac:dyDescent="0.25">
      <c r="A49">
        <v>2.4185400000000001</v>
      </c>
      <c r="B49">
        <v>2380.5432999999998</v>
      </c>
      <c r="C49" s="7">
        <f t="shared" si="0"/>
        <v>120.76246999999967</v>
      </c>
      <c r="D49">
        <f t="shared" si="1"/>
        <v>36.338421658986789</v>
      </c>
      <c r="E49">
        <f t="shared" si="2"/>
        <v>1.5264759796214078E-2</v>
      </c>
      <c r="F49" s="23">
        <f t="shared" si="3"/>
        <v>8.8812722139813963E-2</v>
      </c>
      <c r="H49">
        <f t="shared" si="4"/>
        <v>-4.1822083885094008</v>
      </c>
      <c r="I49">
        <f t="shared" si="5"/>
        <v>-2.4212253719055505</v>
      </c>
      <c r="J49">
        <f t="shared" si="6"/>
        <v>18.302040465040861</v>
      </c>
    </row>
    <row r="50" spans="1:10" x14ac:dyDescent="0.25">
      <c r="A50">
        <v>2.46807</v>
      </c>
      <c r="B50">
        <v>2382.43226</v>
      </c>
      <c r="C50" s="7">
        <f t="shared" si="0"/>
        <v>122.65142999999989</v>
      </c>
      <c r="D50">
        <f t="shared" si="1"/>
        <v>36.471212859230903</v>
      </c>
      <c r="E50">
        <f t="shared" si="2"/>
        <v>1.5308394480534318E-2</v>
      </c>
      <c r="F50" s="23">
        <f t="shared" si="3"/>
        <v>8.8672895330677098E-2</v>
      </c>
      <c r="H50">
        <f t="shared" si="4"/>
        <v>-4.1793539421835355</v>
      </c>
      <c r="I50">
        <f t="shared" si="5"/>
        <v>-2.4228010132454858</v>
      </c>
      <c r="J50">
        <f t="shared" si="6"/>
        <v>18.300464823700924</v>
      </c>
    </row>
    <row r="51" spans="1:10" x14ac:dyDescent="0.25">
      <c r="A51">
        <v>2.5211899999999998</v>
      </c>
      <c r="B51">
        <v>2384.2870699999999</v>
      </c>
      <c r="C51" s="7">
        <f t="shared" si="0"/>
        <v>124.50623999999971</v>
      </c>
      <c r="D51">
        <f t="shared" si="1"/>
        <v>35.052507984220021</v>
      </c>
      <c r="E51">
        <f t="shared" si="2"/>
        <v>1.4701462934251463E-2</v>
      </c>
      <c r="F51" s="23">
        <f t="shared" si="3"/>
        <v>8.8535917485400156E-2</v>
      </c>
      <c r="H51">
        <f t="shared" si="4"/>
        <v>-4.219808270812333</v>
      </c>
      <c r="I51">
        <f t="shared" si="5"/>
        <v>-2.4243469620093325</v>
      </c>
      <c r="J51">
        <f t="shared" si="6"/>
        <v>18.29891887493708</v>
      </c>
    </row>
    <row r="52" spans="1:10" x14ac:dyDescent="0.25">
      <c r="A52">
        <v>2.5745300000000002</v>
      </c>
      <c r="B52">
        <v>2386.1639500000001</v>
      </c>
      <c r="C52" s="7">
        <f t="shared" si="0"/>
        <v>126.38311999999996</v>
      </c>
      <c r="D52">
        <f t="shared" si="1"/>
        <v>35.806857807051188</v>
      </c>
      <c r="E52">
        <f t="shared" si="2"/>
        <v>1.5006034185979211E-2</v>
      </c>
      <c r="F52" s="23">
        <f t="shared" si="3"/>
        <v>8.8397632603862339E-2</v>
      </c>
      <c r="H52">
        <f t="shared" si="4"/>
        <v>-4.1993028797071759</v>
      </c>
      <c r="I52">
        <f t="shared" si="5"/>
        <v>-2.4259100901964379</v>
      </c>
      <c r="J52">
        <f t="shared" si="6"/>
        <v>18.297355746749972</v>
      </c>
    </row>
    <row r="53" spans="1:10" x14ac:dyDescent="0.25">
      <c r="A53">
        <v>2.6244299999999998</v>
      </c>
      <c r="B53">
        <v>2387.9837699999998</v>
      </c>
      <c r="C53" s="7">
        <f t="shared" si="0"/>
        <v>128.20293999999967</v>
      </c>
      <c r="D53">
        <f t="shared" si="1"/>
        <v>37.150030681119553</v>
      </c>
      <c r="E53">
        <f t="shared" si="2"/>
        <v>1.5557070005178282E-2</v>
      </c>
      <c r="F53" s="23">
        <f t="shared" si="3"/>
        <v>8.8263860923274734E-2</v>
      </c>
      <c r="H53">
        <f t="shared" si="4"/>
        <v>-4.163240080972237</v>
      </c>
      <c r="I53">
        <f t="shared" si="5"/>
        <v>-2.4274245312156353</v>
      </c>
      <c r="J53">
        <f t="shared" si="6"/>
        <v>18.295841305730775</v>
      </c>
    </row>
    <row r="54" spans="1:10" x14ac:dyDescent="0.25">
      <c r="A54">
        <v>2.67231</v>
      </c>
      <c r="B54">
        <v>2389.79648</v>
      </c>
      <c r="C54" s="7">
        <f t="shared" si="0"/>
        <v>130.01564999999982</v>
      </c>
      <c r="D54">
        <f t="shared" si="1"/>
        <v>37.492765605624221</v>
      </c>
      <c r="E54">
        <f t="shared" si="2"/>
        <v>1.5688685592851914E-2</v>
      </c>
      <c r="F54" s="23">
        <f t="shared" si="3"/>
        <v>8.813091354025275E-2</v>
      </c>
      <c r="H54">
        <f t="shared" si="4"/>
        <v>-4.1548154893058662</v>
      </c>
      <c r="I54">
        <f t="shared" si="5"/>
        <v>-2.4289319160982092</v>
      </c>
      <c r="J54">
        <f t="shared" si="6"/>
        <v>18.294333920848203</v>
      </c>
    </row>
    <row r="55" spans="1:10" x14ac:dyDescent="0.25">
      <c r="A55">
        <v>2.72119</v>
      </c>
      <c r="B55">
        <v>2391.61157</v>
      </c>
      <c r="C55" s="7">
        <f t="shared" si="0"/>
        <v>131.83073999999988</v>
      </c>
      <c r="D55">
        <f t="shared" si="1"/>
        <v>37.217449115271229</v>
      </c>
      <c r="E55">
        <f t="shared" si="2"/>
        <v>1.5561661258927273E-2</v>
      </c>
      <c r="F55" s="23">
        <f t="shared" si="3"/>
        <v>8.7998092351180154E-2</v>
      </c>
      <c r="H55">
        <f t="shared" si="4"/>
        <v>-4.1629450012182883</v>
      </c>
      <c r="I55">
        <f t="shared" si="5"/>
        <v>-2.4304401425663964</v>
      </c>
      <c r="J55">
        <f t="shared" si="6"/>
        <v>18.292825694380014</v>
      </c>
    </row>
    <row r="56" spans="1:10" x14ac:dyDescent="0.25">
      <c r="A56">
        <v>2.7700800000000001</v>
      </c>
      <c r="B56">
        <v>2393.43523</v>
      </c>
      <c r="C56" s="7">
        <f t="shared" si="0"/>
        <v>133.6543999999999</v>
      </c>
      <c r="D56">
        <f t="shared" si="1"/>
        <v>36.466754111592479</v>
      </c>
      <c r="E56">
        <f t="shared" si="2"/>
        <v>1.5236156656552799E-2</v>
      </c>
      <c r="F56" s="23">
        <f t="shared" si="3"/>
        <v>8.7864946208536646E-2</v>
      </c>
      <c r="H56">
        <f t="shared" si="4"/>
        <v>-4.1840839484185866</v>
      </c>
      <c r="I56">
        <f t="shared" si="5"/>
        <v>-2.4319543455413237</v>
      </c>
      <c r="J56">
        <f t="shared" si="6"/>
        <v>18.291311491405089</v>
      </c>
    </row>
    <row r="57" spans="1:10" x14ac:dyDescent="0.25">
      <c r="A57">
        <v>2.8203</v>
      </c>
      <c r="B57">
        <v>2395.22579</v>
      </c>
      <c r="C57" s="7">
        <f t="shared" si="0"/>
        <v>135.44495999999981</v>
      </c>
      <c r="D57">
        <f t="shared" si="1"/>
        <v>35.438726215121861</v>
      </c>
      <c r="E57">
        <f t="shared" si="2"/>
        <v>1.4795568068395699E-2</v>
      </c>
      <c r="F57" s="23">
        <f t="shared" si="3"/>
        <v>8.7734510506847732E-2</v>
      </c>
      <c r="H57">
        <f t="shared" si="4"/>
        <v>-4.2134275978957492</v>
      </c>
      <c r="I57">
        <f t="shared" si="5"/>
        <v>-2.4334399506578568</v>
      </c>
      <c r="J57">
        <f t="shared" si="6"/>
        <v>18.289825886288554</v>
      </c>
    </row>
    <row r="58" spans="1:10" x14ac:dyDescent="0.25">
      <c r="A58">
        <v>2.8715099999999998</v>
      </c>
      <c r="B58">
        <v>2397.0297799999998</v>
      </c>
      <c r="C58" s="7">
        <f t="shared" si="0"/>
        <v>137.2489499999997</v>
      </c>
      <c r="D58">
        <f t="shared" si="1"/>
        <v>35.946650741513132</v>
      </c>
      <c r="E58">
        <f t="shared" si="2"/>
        <v>1.4996330475924722E-2</v>
      </c>
      <c r="F58" s="23">
        <f t="shared" si="3"/>
        <v>8.7603389987572625E-2</v>
      </c>
      <c r="H58">
        <f t="shared" si="4"/>
        <v>-4.1999497427462869</v>
      </c>
      <c r="I58">
        <f t="shared" si="5"/>
        <v>-2.4349355833002861</v>
      </c>
      <c r="J58">
        <f t="shared" si="6"/>
        <v>18.288330253646123</v>
      </c>
    </row>
    <row r="59" spans="1:10" x14ac:dyDescent="0.25">
      <c r="A59">
        <v>2.9207700000000001</v>
      </c>
      <c r="B59">
        <v>2398.8373499999998</v>
      </c>
      <c r="C59" s="7">
        <f t="shared" si="0"/>
        <v>139.05651999999964</v>
      </c>
      <c r="D59">
        <f t="shared" si="1"/>
        <v>36.07031171189567</v>
      </c>
      <c r="E59">
        <f t="shared" si="2"/>
        <v>1.5036580830249151E-2</v>
      </c>
      <c r="F59" s="23">
        <f t="shared" si="3"/>
        <v>8.7472303862585116E-2</v>
      </c>
      <c r="H59">
        <f t="shared" si="4"/>
        <v>-4.1972693247200228</v>
      </c>
      <c r="I59">
        <f t="shared" si="5"/>
        <v>-2.4364330630086442</v>
      </c>
      <c r="J59">
        <f t="shared" si="6"/>
        <v>18.286832773937768</v>
      </c>
    </row>
    <row r="60" spans="1:10" x14ac:dyDescent="0.25">
      <c r="A60">
        <v>2.9706399999999999</v>
      </c>
      <c r="B60">
        <v>2400.6054300000001</v>
      </c>
      <c r="C60" s="7">
        <f t="shared" si="0"/>
        <v>140.82459999999992</v>
      </c>
      <c r="D60">
        <f t="shared" si="1"/>
        <v>36.363069053708308</v>
      </c>
      <c r="E60">
        <f t="shared" si="2"/>
        <v>1.5147457636846346E-2</v>
      </c>
      <c r="F60" s="23">
        <f t="shared" si="3"/>
        <v>8.7344366031262943E-2</v>
      </c>
      <c r="H60">
        <f t="shared" si="4"/>
        <v>-4.1899225738583095</v>
      </c>
      <c r="I60">
        <f t="shared" si="5"/>
        <v>-2.4378967432656884</v>
      </c>
      <c r="J60">
        <f t="shared" si="6"/>
        <v>18.285369093680721</v>
      </c>
    </row>
    <row r="61" spans="1:10" x14ac:dyDescent="0.25">
      <c r="A61">
        <v>3.0185200000000001</v>
      </c>
      <c r="B61">
        <v>2402.3918399999998</v>
      </c>
      <c r="C61" s="7">
        <f t="shared" si="0"/>
        <v>142.61100999999962</v>
      </c>
      <c r="D61">
        <f t="shared" si="1"/>
        <v>36.902739018085335</v>
      </c>
      <c r="E61">
        <f t="shared" si="2"/>
        <v>1.5360832651714859E-2</v>
      </c>
      <c r="F61" s="23">
        <f t="shared" si="3"/>
        <v>8.7215386703387632E-2</v>
      </c>
      <c r="H61">
        <f t="shared" si="4"/>
        <v>-4.1759343436358511</v>
      </c>
      <c r="I61">
        <f t="shared" si="5"/>
        <v>-2.4393745106127058</v>
      </c>
      <c r="J61">
        <f t="shared" si="6"/>
        <v>18.283891326333706</v>
      </c>
    </row>
    <row r="62" spans="1:10" x14ac:dyDescent="0.25">
      <c r="A62">
        <v>3.0673900000000001</v>
      </c>
      <c r="B62">
        <v>2404.1757699999998</v>
      </c>
      <c r="C62" s="7">
        <f t="shared" si="0"/>
        <v>144.39493999999968</v>
      </c>
      <c r="D62">
        <f t="shared" si="1"/>
        <v>36.984805221297307</v>
      </c>
      <c r="E62">
        <f t="shared" si="2"/>
        <v>1.5383569572077215E-2</v>
      </c>
      <c r="F62" s="23">
        <f t="shared" si="3"/>
        <v>8.7086871322963569E-2</v>
      </c>
      <c r="H62">
        <f t="shared" si="4"/>
        <v>-4.1744552500212144</v>
      </c>
      <c r="I62">
        <f t="shared" si="5"/>
        <v>-2.4408491375643884</v>
      </c>
      <c r="J62">
        <f t="shared" si="6"/>
        <v>18.282416699382022</v>
      </c>
    </row>
    <row r="63" spans="1:10" x14ac:dyDescent="0.25">
      <c r="A63">
        <v>3.1165799999999999</v>
      </c>
      <c r="B63">
        <v>2406.0185700000002</v>
      </c>
      <c r="C63" s="7">
        <f t="shared" si="0"/>
        <v>146.23774000000003</v>
      </c>
      <c r="D63">
        <f t="shared" si="1"/>
        <v>36.912771327613306</v>
      </c>
      <c r="E63">
        <f t="shared" si="2"/>
        <v>1.5341848058809166E-2</v>
      </c>
      <c r="F63" s="23">
        <f t="shared" si="3"/>
        <v>8.6954412962428021E-2</v>
      </c>
      <c r="H63">
        <f t="shared" si="4"/>
        <v>-4.1771710171044782</v>
      </c>
      <c r="I63">
        <f t="shared" si="5"/>
        <v>-2.4423712865953404</v>
      </c>
      <c r="J63">
        <f t="shared" si="6"/>
        <v>18.280894550351071</v>
      </c>
    </row>
    <row r="64" spans="1:10" x14ac:dyDescent="0.25">
      <c r="A64">
        <v>3.1664400000000001</v>
      </c>
      <c r="B64">
        <v>2407.8319799999999</v>
      </c>
      <c r="C64" s="7">
        <f t="shared" si="0"/>
        <v>148.05114999999978</v>
      </c>
      <c r="D64">
        <f t="shared" si="1"/>
        <v>36.900951995137419</v>
      </c>
      <c r="E64">
        <f t="shared" si="2"/>
        <v>1.5325384952789529E-2</v>
      </c>
      <c r="F64" s="23">
        <f t="shared" si="3"/>
        <v>8.6824361917461804E-2</v>
      </c>
      <c r="H64">
        <f t="shared" si="4"/>
        <v>-4.1782446782068607</v>
      </c>
      <c r="I64">
        <f t="shared" si="5"/>
        <v>-2.4438680294436534</v>
      </c>
      <c r="J64">
        <f t="shared" si="6"/>
        <v>18.279397807502757</v>
      </c>
    </row>
    <row r="65" spans="1:10" x14ac:dyDescent="0.25">
      <c r="A65">
        <v>3.2153200000000002</v>
      </c>
      <c r="B65">
        <v>2409.6621700000001</v>
      </c>
      <c r="C65" s="7">
        <f t="shared" si="0"/>
        <v>149.88133999999991</v>
      </c>
      <c r="D65">
        <f t="shared" si="1"/>
        <v>35.655206677267984</v>
      </c>
      <c r="E65">
        <f t="shared" si="2"/>
        <v>1.4796765754623596E-2</v>
      </c>
      <c r="F65" s="23">
        <f t="shared" si="3"/>
        <v>8.6693403076915199E-2</v>
      </c>
      <c r="H65">
        <f t="shared" si="4"/>
        <v>-4.2133466521862477</v>
      </c>
      <c r="I65">
        <f t="shared" si="5"/>
        <v>-2.4453774871688179</v>
      </c>
      <c r="J65">
        <f t="shared" si="6"/>
        <v>18.277888349777594</v>
      </c>
    </row>
    <row r="66" spans="1:10" x14ac:dyDescent="0.25">
      <c r="A66">
        <v>3.26708</v>
      </c>
      <c r="B66">
        <v>2411.4203200000002</v>
      </c>
      <c r="C66" s="7">
        <f t="shared" si="0"/>
        <v>151.63949000000002</v>
      </c>
      <c r="D66">
        <f t="shared" si="1"/>
        <v>33.194296070202441</v>
      </c>
      <c r="E66">
        <f t="shared" si="2"/>
        <v>1.3765454240761494E-2</v>
      </c>
      <c r="F66" s="23">
        <f t="shared" si="3"/>
        <v>8.6567877874723795E-2</v>
      </c>
      <c r="H66">
        <f t="shared" si="4"/>
        <v>-4.2855931412399633</v>
      </c>
      <c r="I66">
        <f t="shared" si="5"/>
        <v>-2.4468264574576644</v>
      </c>
      <c r="J66">
        <f t="shared" si="6"/>
        <v>18.276439379488746</v>
      </c>
    </row>
    <row r="67" spans="1:10" x14ac:dyDescent="0.25">
      <c r="A67">
        <v>3.32016</v>
      </c>
      <c r="B67">
        <v>2413.1422600000001</v>
      </c>
      <c r="C67" s="7">
        <f t="shared" ref="C67:C99" si="7">B67-$B$2</f>
        <v>153.36142999999993</v>
      </c>
      <c r="D67">
        <f t="shared" si="1"/>
        <v>33.260015408320278</v>
      </c>
      <c r="E67">
        <f t="shared" si="2"/>
        <v>1.3782865585520962E-2</v>
      </c>
      <c r="F67" s="23">
        <f t="shared" si="3"/>
        <v>8.6445202007801258E-2</v>
      </c>
      <c r="H67">
        <f t="shared" si="4"/>
        <v>-4.2843290825105997</v>
      </c>
      <c r="I67">
        <f t="shared" si="5"/>
        <v>-2.4482445685919751</v>
      </c>
      <c r="J67">
        <f t="shared" si="6"/>
        <v>18.275021268354436</v>
      </c>
    </row>
    <row r="68" spans="1:10" x14ac:dyDescent="0.25">
      <c r="A68">
        <v>3.3709199999999999</v>
      </c>
      <c r="B68">
        <v>2414.8740400000002</v>
      </c>
      <c r="C68" s="7">
        <f t="shared" si="7"/>
        <v>155.09321</v>
      </c>
      <c r="D68">
        <f t="shared" ref="D68:D99" si="8">(B69-B67)/(A69-A67)</f>
        <v>33.747349317032175</v>
      </c>
      <c r="E68">
        <f t="shared" ref="E68:E99" si="9">(1/B68)*D68</f>
        <v>1.3974786576045254E-2</v>
      </c>
      <c r="F68" s="23">
        <f t="shared" ref="F68:F99" si="10">((0.0125)/((0.0000008*B68*0.000000001)+(0.0000000245*0.000000001*B68^2)))*10^-9</f>
        <v>8.6322087934354544E-2</v>
      </c>
      <c r="H68">
        <f t="shared" ref="H68:H99" si="11">LN(E68)</f>
        <v>-4.2705005318969276</v>
      </c>
      <c r="I68">
        <f t="shared" ref="I68:I99" si="12">LN((0.0125)/((0.0000008*B68)+(0.0000000245*B68^2)))</f>
        <v>-2.4496697700213312</v>
      </c>
      <c r="J68">
        <f t="shared" ref="J68:J99" si="13">LN(F68*10^9)</f>
        <v>18.27359606692508</v>
      </c>
    </row>
    <row r="69" spans="1:10" x14ac:dyDescent="0.25">
      <c r="A69">
        <v>3.4248500000000002</v>
      </c>
      <c r="B69">
        <v>2416.6752700000002</v>
      </c>
      <c r="C69" s="7">
        <f t="shared" si="7"/>
        <v>156.89444000000003</v>
      </c>
      <c r="D69">
        <f t="shared" si="8"/>
        <v>32.632689879125756</v>
      </c>
      <c r="E69">
        <f t="shared" si="9"/>
        <v>1.3503133947791733E-2</v>
      </c>
      <c r="F69" s="23">
        <f t="shared" si="10"/>
        <v>8.6194315420543302E-2</v>
      </c>
      <c r="H69">
        <f t="shared" si="11"/>
        <v>-4.3048334761981986</v>
      </c>
      <c r="I69">
        <f t="shared" si="12"/>
        <v>-2.4511510498844582</v>
      </c>
      <c r="J69">
        <f t="shared" si="13"/>
        <v>18.272114787061952</v>
      </c>
    </row>
    <row r="70" spans="1:10" x14ac:dyDescent="0.25">
      <c r="A70">
        <v>3.4817800000000001</v>
      </c>
      <c r="B70">
        <v>2418.4917</v>
      </c>
      <c r="C70" s="7">
        <f t="shared" si="7"/>
        <v>158.71086999999989</v>
      </c>
      <c r="D70">
        <f t="shared" si="8"/>
        <v>33.652551984874741</v>
      </c>
      <c r="E70">
        <f t="shared" si="9"/>
        <v>1.3914685746027054E-2</v>
      </c>
      <c r="F70" s="23">
        <f t="shared" si="10"/>
        <v>8.6065751756230255E-2</v>
      </c>
      <c r="H70">
        <f t="shared" si="11"/>
        <v>-4.2748104680877557</v>
      </c>
      <c r="I70">
        <f t="shared" si="12"/>
        <v>-2.4526437195471464</v>
      </c>
      <c r="J70">
        <f t="shared" si="13"/>
        <v>18.270622117399263</v>
      </c>
    </row>
    <row r="71" spans="1:10" x14ac:dyDescent="0.25">
      <c r="A71">
        <v>3.5306500000000001</v>
      </c>
      <c r="B71">
        <v>2420.2357099999999</v>
      </c>
      <c r="C71" s="7">
        <f t="shared" si="7"/>
        <v>160.45487999999978</v>
      </c>
      <c r="D71">
        <f t="shared" si="8"/>
        <v>34.545652820463729</v>
      </c>
      <c r="E71">
        <f t="shared" si="9"/>
        <v>1.427367288141688E-2</v>
      </c>
      <c r="F71" s="23">
        <f t="shared" si="10"/>
        <v>8.5942584329395028E-2</v>
      </c>
      <c r="H71">
        <f t="shared" si="11"/>
        <v>-4.2493384957886962</v>
      </c>
      <c r="I71">
        <f t="shared" si="12"/>
        <v>-2.4540758297656264</v>
      </c>
      <c r="J71">
        <f t="shared" si="13"/>
        <v>18.269190007180786</v>
      </c>
    </row>
    <row r="72" spans="1:10" x14ac:dyDescent="0.25">
      <c r="A72">
        <v>3.5826500000000001</v>
      </c>
      <c r="B72">
        <v>2421.9763200000002</v>
      </c>
      <c r="C72" s="7">
        <f t="shared" si="7"/>
        <v>162.19549000000006</v>
      </c>
      <c r="D72">
        <f t="shared" si="8"/>
        <v>33.304447632711778</v>
      </c>
      <c r="E72">
        <f t="shared" si="9"/>
        <v>1.3750938585853629E-2</v>
      </c>
      <c r="F72" s="23">
        <f t="shared" si="10"/>
        <v>8.5819920459045268E-2</v>
      </c>
      <c r="H72">
        <f t="shared" si="11"/>
        <v>-4.2866481964098639</v>
      </c>
      <c r="I72">
        <f t="shared" si="12"/>
        <v>-2.455504126253897</v>
      </c>
      <c r="J72">
        <f t="shared" si="13"/>
        <v>18.267761710692515</v>
      </c>
    </row>
    <row r="73" spans="1:10" x14ac:dyDescent="0.25">
      <c r="A73">
        <v>3.6352000000000002</v>
      </c>
      <c r="B73">
        <v>2423.7176899999999</v>
      </c>
      <c r="C73" s="7">
        <f t="shared" si="7"/>
        <v>163.9368599999998</v>
      </c>
      <c r="D73">
        <f t="shared" si="8"/>
        <v>34.027793862188254</v>
      </c>
      <c r="E73">
        <f t="shared" si="9"/>
        <v>1.4039503859126537E-2</v>
      </c>
      <c r="F73" s="23">
        <f t="shared" si="10"/>
        <v>8.5697465631540473E-2</v>
      </c>
      <c r="H73">
        <f t="shared" si="11"/>
        <v>-4.2658802186779123</v>
      </c>
      <c r="I73">
        <f t="shared" si="12"/>
        <v>-2.4569320263764678</v>
      </c>
      <c r="J73">
        <f t="shared" si="13"/>
        <v>18.266333810569943</v>
      </c>
    </row>
    <row r="74" spans="1:10" x14ac:dyDescent="0.25">
      <c r="A74">
        <v>3.6862699999999999</v>
      </c>
      <c r="B74">
        <v>2425.5022800000002</v>
      </c>
      <c r="C74" s="7">
        <f t="shared" si="7"/>
        <v>165.72145</v>
      </c>
      <c r="D74">
        <f t="shared" si="8"/>
        <v>32.061220809665961</v>
      </c>
      <c r="E74">
        <f t="shared" si="9"/>
        <v>1.3218384115337118E-2</v>
      </c>
      <c r="F74" s="23">
        <f t="shared" si="10"/>
        <v>8.5572243266453171E-2</v>
      </c>
      <c r="H74">
        <f t="shared" si="11"/>
        <v>-4.3261466823366579</v>
      </c>
      <c r="I74">
        <f t="shared" si="12"/>
        <v>-2.4583943093242966</v>
      </c>
      <c r="J74">
        <f t="shared" si="13"/>
        <v>18.264871527622116</v>
      </c>
    </row>
    <row r="75" spans="1:10" x14ac:dyDescent="0.25">
      <c r="A75">
        <v>3.7461099999999998</v>
      </c>
      <c r="B75">
        <v>2427.2736</v>
      </c>
      <c r="C75" s="7">
        <f t="shared" si="7"/>
        <v>167.49276999999984</v>
      </c>
      <c r="D75">
        <f t="shared" si="8"/>
        <v>29.742812336644537</v>
      </c>
      <c r="E75">
        <f t="shared" si="9"/>
        <v>1.2253588691709305E-2</v>
      </c>
      <c r="F75" s="23">
        <f t="shared" si="10"/>
        <v>8.5448223259209449E-2</v>
      </c>
      <c r="H75">
        <f t="shared" si="11"/>
        <v>-4.4019364304689201</v>
      </c>
      <c r="I75">
        <f t="shared" si="12"/>
        <v>-2.4598446623902559</v>
      </c>
      <c r="J75">
        <f t="shared" si="13"/>
        <v>18.263421174556154</v>
      </c>
    </row>
    <row r="76" spans="1:10" x14ac:dyDescent="0.25">
      <c r="A76">
        <v>3.80105</v>
      </c>
      <c r="B76">
        <v>2428.9161600000002</v>
      </c>
      <c r="C76" s="7">
        <f t="shared" si="7"/>
        <v>169.13533000000007</v>
      </c>
      <c r="D76">
        <f t="shared" si="8"/>
        <v>30.029427993380772</v>
      </c>
      <c r="E76">
        <f t="shared" si="9"/>
        <v>1.2363303636376138E-2</v>
      </c>
      <c r="F76" s="23">
        <f t="shared" si="10"/>
        <v>8.5333459232792258E-2</v>
      </c>
      <c r="H76">
        <f t="shared" si="11"/>
        <v>-4.3930225781702781</v>
      </c>
      <c r="I76">
        <f t="shared" si="12"/>
        <v>-2.461188647787488</v>
      </c>
      <c r="J76">
        <f t="shared" si="13"/>
        <v>18.262077189158923</v>
      </c>
    </row>
    <row r="77" spans="1:10" x14ac:dyDescent="0.25">
      <c r="A77">
        <v>3.8548499999999999</v>
      </c>
      <c r="B77">
        <v>2430.5390000000002</v>
      </c>
      <c r="C77" s="7">
        <f t="shared" si="7"/>
        <v>170.75817000000006</v>
      </c>
      <c r="D77">
        <f t="shared" si="8"/>
        <v>30.033112582781058</v>
      </c>
      <c r="E77">
        <f t="shared" si="9"/>
        <v>1.2356564771345391E-2</v>
      </c>
      <c r="F77" s="23">
        <f t="shared" si="10"/>
        <v>8.5220299935842014E-2</v>
      </c>
      <c r="H77">
        <f t="shared" si="11"/>
        <v>-4.3935677967035272</v>
      </c>
      <c r="I77">
        <f t="shared" si="12"/>
        <v>-2.462515611369017</v>
      </c>
      <c r="J77">
        <f t="shared" si="13"/>
        <v>18.260750225577393</v>
      </c>
    </row>
    <row r="78" spans="1:10" x14ac:dyDescent="0.25">
      <c r="A78">
        <v>3.9082599999999998</v>
      </c>
      <c r="B78">
        <v>2432.1360100000002</v>
      </c>
      <c r="C78" s="7">
        <f t="shared" si="7"/>
        <v>172.35518000000002</v>
      </c>
      <c r="D78">
        <f t="shared" si="8"/>
        <v>30.110882765060268</v>
      </c>
      <c r="E78">
        <f t="shared" si="9"/>
        <v>1.2380427180575426E-2</v>
      </c>
      <c r="F78" s="23">
        <f t="shared" si="10"/>
        <v>8.5109161346855644E-2</v>
      </c>
      <c r="H78">
        <f t="shared" si="11"/>
        <v>-4.3916385066202333</v>
      </c>
      <c r="I78">
        <f t="shared" si="12"/>
        <v>-2.4638205952974772</v>
      </c>
      <c r="J78">
        <f t="shared" si="13"/>
        <v>18.259445241648933</v>
      </c>
    </row>
    <row r="79" spans="1:10" x14ac:dyDescent="0.25">
      <c r="A79">
        <v>3.9619</v>
      </c>
      <c r="B79">
        <v>2433.7623699999999</v>
      </c>
      <c r="C79" s="7">
        <f t="shared" si="7"/>
        <v>173.98153999999977</v>
      </c>
      <c r="D79">
        <f t="shared" si="8"/>
        <v>29.711845525434157</v>
      </c>
      <c r="E79">
        <f t="shared" si="9"/>
        <v>1.2208194970749819E-2</v>
      </c>
      <c r="F79" s="23">
        <f t="shared" si="10"/>
        <v>8.4996203535839573E-2</v>
      </c>
      <c r="H79">
        <f t="shared" si="11"/>
        <v>-4.4056478338311793</v>
      </c>
      <c r="I79">
        <f t="shared" si="12"/>
        <v>-2.4651486877735396</v>
      </c>
      <c r="J79">
        <f t="shared" si="13"/>
        <v>18.258117149172872</v>
      </c>
    </row>
    <row r="80" spans="1:10" x14ac:dyDescent="0.25">
      <c r="A80">
        <v>4.0159799999999999</v>
      </c>
      <c r="B80">
        <v>2435.3365699999999</v>
      </c>
      <c r="C80" s="7">
        <f t="shared" si="7"/>
        <v>175.55573999999979</v>
      </c>
      <c r="D80">
        <f t="shared" si="8"/>
        <v>27.894478637052835</v>
      </c>
      <c r="E80">
        <f t="shared" si="9"/>
        <v>1.1454054844276754E-2</v>
      </c>
      <c r="F80" s="23">
        <f t="shared" si="10"/>
        <v>8.4887082507616202E-2</v>
      </c>
      <c r="H80">
        <f t="shared" si="11"/>
        <v>-4.4694114768015094</v>
      </c>
      <c r="I80">
        <f t="shared" si="12"/>
        <v>-2.4664333467387869</v>
      </c>
      <c r="J80">
        <f t="shared" si="13"/>
        <v>18.256832490207625</v>
      </c>
    </row>
    <row r="81" spans="1:10" x14ac:dyDescent="0.25">
      <c r="A81">
        <v>4.0740100000000004</v>
      </c>
      <c r="B81">
        <v>2436.8896199999999</v>
      </c>
      <c r="C81" s="7">
        <f t="shared" si="7"/>
        <v>177.10878999999977</v>
      </c>
      <c r="D81">
        <f t="shared" si="8"/>
        <v>27.428852870064905</v>
      </c>
      <c r="E81">
        <f t="shared" si="9"/>
        <v>1.1255681277047298E-2</v>
      </c>
      <c r="F81" s="23">
        <f t="shared" si="10"/>
        <v>8.4779633360834494E-2</v>
      </c>
      <c r="H81">
        <f t="shared" si="11"/>
        <v>-4.4868822753983038</v>
      </c>
      <c r="I81">
        <f t="shared" si="12"/>
        <v>-2.4676999376620135</v>
      </c>
      <c r="J81">
        <f t="shared" si="13"/>
        <v>18.255565899284399</v>
      </c>
    </row>
    <row r="82" spans="1:10" x14ac:dyDescent="0.25">
      <c r="A82">
        <v>4.12765</v>
      </c>
      <c r="B82">
        <v>2438.3995500000001</v>
      </c>
      <c r="C82" s="7">
        <f t="shared" si="7"/>
        <v>178.61871999999994</v>
      </c>
      <c r="D82">
        <f t="shared" si="8"/>
        <v>30.20029239766243</v>
      </c>
      <c r="E82">
        <f t="shared" si="9"/>
        <v>1.2385292803085708E-2</v>
      </c>
      <c r="F82" s="23">
        <f t="shared" si="10"/>
        <v>8.4675362987454261E-2</v>
      </c>
      <c r="H82">
        <f t="shared" si="11"/>
        <v>-4.3912455745693109</v>
      </c>
      <c r="I82">
        <f t="shared" si="12"/>
        <v>-2.4689305934560255</v>
      </c>
      <c r="J82">
        <f t="shared" si="13"/>
        <v>18.254335243490384</v>
      </c>
    </row>
    <row r="83" spans="1:10" x14ac:dyDescent="0.25">
      <c r="A83">
        <v>4.1766100000000002</v>
      </c>
      <c r="B83">
        <v>2439.9881700000001</v>
      </c>
      <c r="C83" s="7">
        <f t="shared" si="7"/>
        <v>180.20733999999993</v>
      </c>
      <c r="D83">
        <f t="shared" si="8"/>
        <v>31.697634452082767</v>
      </c>
      <c r="E83">
        <f t="shared" si="9"/>
        <v>1.2990896776390013E-2</v>
      </c>
      <c r="F83" s="23">
        <f t="shared" si="10"/>
        <v>8.4565866092003103E-2</v>
      </c>
      <c r="H83">
        <f t="shared" si="11"/>
        <v>-4.3435064147787239</v>
      </c>
      <c r="I83">
        <f t="shared" si="12"/>
        <v>-2.4702245678773282</v>
      </c>
      <c r="J83">
        <f t="shared" si="13"/>
        <v>18.253041269069083</v>
      </c>
    </row>
    <row r="84" spans="1:10" x14ac:dyDescent="0.25">
      <c r="A84">
        <v>4.2265699999999997</v>
      </c>
      <c r="B84">
        <v>2441.5350800000001</v>
      </c>
      <c r="C84" s="7">
        <f t="shared" si="7"/>
        <v>181.75424999999996</v>
      </c>
      <c r="D84">
        <f t="shared" si="8"/>
        <v>30.320128793051367</v>
      </c>
      <c r="E84">
        <f t="shared" si="9"/>
        <v>1.2418469446300713E-2</v>
      </c>
      <c r="F84" s="23">
        <f t="shared" si="10"/>
        <v>8.4459448067517803E-2</v>
      </c>
      <c r="H84">
        <f t="shared" si="11"/>
        <v>-4.3885704430576729</v>
      </c>
      <c r="I84">
        <f t="shared" si="12"/>
        <v>-2.4714837643364578</v>
      </c>
      <c r="J84">
        <f t="shared" si="13"/>
        <v>18.251782072609952</v>
      </c>
    </row>
    <row r="85" spans="1:10" x14ac:dyDescent="0.25">
      <c r="A85">
        <v>4.2790999999999997</v>
      </c>
      <c r="B85">
        <v>2443.0956799999999</v>
      </c>
      <c r="C85" s="7">
        <f t="shared" si="7"/>
        <v>183.31484999999975</v>
      </c>
      <c r="D85">
        <f t="shared" si="8"/>
        <v>27.186461757127795</v>
      </c>
      <c r="E85">
        <f t="shared" si="9"/>
        <v>1.1127874352071137E-2</v>
      </c>
      <c r="F85" s="23">
        <f t="shared" si="10"/>
        <v>8.4352291677310468E-2</v>
      </c>
      <c r="H85">
        <f t="shared" si="11"/>
        <v>-4.4983021155757887</v>
      </c>
      <c r="I85">
        <f t="shared" si="12"/>
        <v>-2.4727533016892687</v>
      </c>
      <c r="J85">
        <f t="shared" si="13"/>
        <v>18.25051253525714</v>
      </c>
    </row>
    <row r="86" spans="1:10" x14ac:dyDescent="0.25">
      <c r="A86">
        <v>4.3391400000000004</v>
      </c>
      <c r="B86">
        <v>2444.59546</v>
      </c>
      <c r="C86" s="7">
        <f t="shared" si="7"/>
        <v>184.81462999999985</v>
      </c>
      <c r="D86">
        <f t="shared" si="8"/>
        <v>26.577457404982116</v>
      </c>
      <c r="E86">
        <f t="shared" si="9"/>
        <v>1.08719245535137E-2</v>
      </c>
      <c r="F86" s="23">
        <f t="shared" si="10"/>
        <v>8.4249503456241562E-2</v>
      </c>
      <c r="H86">
        <f t="shared" si="11"/>
        <v>-4.52157154167966</v>
      </c>
      <c r="I86">
        <f t="shared" si="12"/>
        <v>-2.4739726034614957</v>
      </c>
      <c r="J86">
        <f t="shared" si="13"/>
        <v>18.249293233484916</v>
      </c>
    </row>
    <row r="87" spans="1:10" x14ac:dyDescent="0.25">
      <c r="A87">
        <v>4.3935500000000003</v>
      </c>
      <c r="B87">
        <v>2446.1374700000001</v>
      </c>
      <c r="C87" s="7">
        <f t="shared" si="7"/>
        <v>186.35663999999997</v>
      </c>
      <c r="D87">
        <f t="shared" si="8"/>
        <v>29.612558899892658</v>
      </c>
      <c r="E87">
        <f t="shared" si="9"/>
        <v>1.2105844116721966E-2</v>
      </c>
      <c r="F87" s="23">
        <f t="shared" si="10"/>
        <v>8.4144016748788075E-2</v>
      </c>
      <c r="H87">
        <f t="shared" si="11"/>
        <v>-4.4140669581260283</v>
      </c>
      <c r="I87">
        <f t="shared" si="12"/>
        <v>-2.4752254630860615</v>
      </c>
      <c r="J87">
        <f t="shared" si="13"/>
        <v>18.248040373860348</v>
      </c>
    </row>
    <row r="88" spans="1:10" x14ac:dyDescent="0.25">
      <c r="A88">
        <v>4.44313</v>
      </c>
      <c r="B88">
        <v>2447.6748699999998</v>
      </c>
      <c r="C88" s="7">
        <f t="shared" si="7"/>
        <v>187.89403999999968</v>
      </c>
      <c r="D88">
        <f t="shared" si="8"/>
        <v>31.271271682230502</v>
      </c>
      <c r="E88">
        <f t="shared" si="9"/>
        <v>1.2775909115016778E-2</v>
      </c>
      <c r="F88" s="23">
        <f t="shared" si="10"/>
        <v>8.4039042513216769E-2</v>
      </c>
      <c r="H88">
        <f t="shared" si="11"/>
        <v>-4.3601939818222819</v>
      </c>
      <c r="I88">
        <f t="shared" si="12"/>
        <v>-2.4764737962970758</v>
      </c>
      <c r="J88">
        <f t="shared" si="13"/>
        <v>18.246792040649336</v>
      </c>
    </row>
    <row r="89" spans="1:10" x14ac:dyDescent="0.25">
      <c r="A89">
        <v>4.4909800000000004</v>
      </c>
      <c r="B89">
        <v>2449.1842299999998</v>
      </c>
      <c r="C89" s="7">
        <f t="shared" si="7"/>
        <v>189.40339999999969</v>
      </c>
      <c r="D89">
        <f t="shared" si="8"/>
        <v>30.452159537096211</v>
      </c>
      <c r="E89">
        <f t="shared" si="9"/>
        <v>1.2433592852709252E-2</v>
      </c>
      <c r="F89" s="23">
        <f t="shared" si="10"/>
        <v>8.3936173845720718E-2</v>
      </c>
      <c r="H89">
        <f t="shared" si="11"/>
        <v>-4.387353368346254</v>
      </c>
      <c r="I89">
        <f t="shared" si="12"/>
        <v>-2.4776986041298712</v>
      </c>
      <c r="J89">
        <f t="shared" si="13"/>
        <v>18.245567232816541</v>
      </c>
    </row>
    <row r="90" spans="1:10" x14ac:dyDescent="0.25">
      <c r="A90">
        <v>4.5399099999999999</v>
      </c>
      <c r="B90">
        <v>2450.62203</v>
      </c>
      <c r="C90" s="7">
        <f t="shared" si="7"/>
        <v>190.84119999999984</v>
      </c>
      <c r="D90">
        <f t="shared" si="8"/>
        <v>29.429711479434761</v>
      </c>
      <c r="E90">
        <f t="shared" si="9"/>
        <v>1.2009078152061974E-2</v>
      </c>
      <c r="F90" s="23">
        <f t="shared" si="10"/>
        <v>8.3838357824300005E-2</v>
      </c>
      <c r="H90">
        <f t="shared" si="11"/>
        <v>-4.4220924025337789</v>
      </c>
      <c r="I90">
        <f t="shared" si="12"/>
        <v>-2.4788646456205559</v>
      </c>
      <c r="J90">
        <f t="shared" si="13"/>
        <v>18.244401191325856</v>
      </c>
    </row>
    <row r="91" spans="1:10" x14ac:dyDescent="0.25">
      <c r="A91">
        <v>4.5887200000000004</v>
      </c>
      <c r="B91">
        <v>2452.0606899999998</v>
      </c>
      <c r="C91" s="7">
        <f t="shared" si="7"/>
        <v>192.27985999999964</v>
      </c>
      <c r="D91">
        <f t="shared" si="8"/>
        <v>29.324877250406942</v>
      </c>
      <c r="E91">
        <f t="shared" si="9"/>
        <v>1.1959278728295646E-2</v>
      </c>
      <c r="F91" s="23">
        <f t="shared" si="10"/>
        <v>8.3740654338379517E-2</v>
      </c>
      <c r="H91">
        <f t="shared" si="11"/>
        <v>-4.4262478392768836</v>
      </c>
      <c r="I91">
        <f t="shared" si="12"/>
        <v>-2.4800307044930858</v>
      </c>
      <c r="J91">
        <f t="shared" si="13"/>
        <v>18.243235132453325</v>
      </c>
    </row>
    <row r="92" spans="1:10" x14ac:dyDescent="0.25">
      <c r="A92">
        <v>4.63767</v>
      </c>
      <c r="B92">
        <v>2453.4888299999998</v>
      </c>
      <c r="C92" s="7">
        <f t="shared" si="7"/>
        <v>193.70799999999963</v>
      </c>
      <c r="D92">
        <f t="shared" si="8"/>
        <v>28.047206362156594</v>
      </c>
      <c r="E92">
        <f t="shared" si="9"/>
        <v>1.1431560649149805E-2</v>
      </c>
      <c r="F92" s="23">
        <f t="shared" si="10"/>
        <v>8.3643834124222396E-2</v>
      </c>
      <c r="H92">
        <f t="shared" si="11"/>
        <v>-4.4713772707629778</v>
      </c>
      <c r="I92">
        <f t="shared" si="12"/>
        <v>-2.4811875646758237</v>
      </c>
      <c r="J92">
        <f t="shared" si="13"/>
        <v>18.242078272270586</v>
      </c>
    </row>
    <row r="93" spans="1:10" x14ac:dyDescent="0.25">
      <c r="A93">
        <v>4.6867999999999999</v>
      </c>
      <c r="B93">
        <v>2454.8115600000001</v>
      </c>
      <c r="C93" s="7">
        <f t="shared" si="7"/>
        <v>195.03072999999995</v>
      </c>
      <c r="D93">
        <f t="shared" si="8"/>
        <v>28.421526457937876</v>
      </c>
      <c r="E93">
        <f t="shared" si="9"/>
        <v>1.1577885211660758E-2</v>
      </c>
      <c r="F93" s="23">
        <f t="shared" si="10"/>
        <v>8.3554309846506941E-2</v>
      </c>
      <c r="H93">
        <f t="shared" si="11"/>
        <v>-4.4586584477240345</v>
      </c>
      <c r="I93">
        <f t="shared" si="12"/>
        <v>-2.4822584412315649</v>
      </c>
      <c r="J93">
        <f t="shared" si="13"/>
        <v>18.241007395714846</v>
      </c>
    </row>
    <row r="94" spans="1:10" x14ac:dyDescent="0.25">
      <c r="A94">
        <v>4.7376399999999999</v>
      </c>
      <c r="B94">
        <v>2456.3301299999998</v>
      </c>
      <c r="C94" s="7">
        <f t="shared" si="7"/>
        <v>196.54929999999968</v>
      </c>
      <c r="D94">
        <f t="shared" si="8"/>
        <v>30.664739308145368</v>
      </c>
      <c r="E94">
        <f t="shared" si="9"/>
        <v>1.2483964974262384E-2</v>
      </c>
      <c r="F94" s="23">
        <f t="shared" si="10"/>
        <v>8.3451707946028575E-2</v>
      </c>
      <c r="H94">
        <f t="shared" si="11"/>
        <v>-4.3833102602277814</v>
      </c>
      <c r="I94">
        <f t="shared" si="12"/>
        <v>-2.4834871623847685</v>
      </c>
      <c r="J94">
        <f t="shared" si="13"/>
        <v>18.239778674561641</v>
      </c>
    </row>
    <row r="95" spans="1:10" x14ac:dyDescent="0.25">
      <c r="A95">
        <v>4.7871100000000002</v>
      </c>
      <c r="B95">
        <v>2457.8875400000002</v>
      </c>
      <c r="C95" s="7">
        <f t="shared" si="7"/>
        <v>198.10671000000002</v>
      </c>
      <c r="D95">
        <f t="shared" si="8"/>
        <v>32.236331931482866</v>
      </c>
      <c r="E95">
        <f t="shared" si="9"/>
        <v>1.3115462529047552E-2</v>
      </c>
      <c r="F95" s="23">
        <f t="shared" si="10"/>
        <v>8.33466780063227E-2</v>
      </c>
      <c r="H95">
        <f t="shared" si="11"/>
        <v>-4.3339633991065565</v>
      </c>
      <c r="I95">
        <f t="shared" si="12"/>
        <v>-2.4847465265325406</v>
      </c>
      <c r="J95">
        <f t="shared" si="13"/>
        <v>18.238519310413871</v>
      </c>
    </row>
    <row r="96" spans="1:10" x14ac:dyDescent="0.25">
      <c r="A96">
        <v>4.8351300000000004</v>
      </c>
      <c r="B96">
        <v>2459.4728500000001</v>
      </c>
      <c r="C96" s="7">
        <f t="shared" si="7"/>
        <v>199.69201999999996</v>
      </c>
      <c r="D96">
        <f t="shared" si="8"/>
        <v>32.531843914273743</v>
      </c>
      <c r="E96">
        <f t="shared" si="9"/>
        <v>1.3227161224517579E-2</v>
      </c>
      <c r="F96" s="23">
        <f t="shared" si="10"/>
        <v>8.3239970035988112E-2</v>
      </c>
      <c r="H96">
        <f t="shared" si="11"/>
        <v>-4.3254828949660489</v>
      </c>
      <c r="I96">
        <f t="shared" si="12"/>
        <v>-2.4860276374280783</v>
      </c>
      <c r="J96">
        <f t="shared" si="13"/>
        <v>18.237238199518334</v>
      </c>
    </row>
    <row r="97" spans="1:10" x14ac:dyDescent="0.25">
      <c r="A97">
        <v>4.8860299999999999</v>
      </c>
      <c r="B97">
        <v>2461.1055900000001</v>
      </c>
      <c r="C97" s="7">
        <f t="shared" si="7"/>
        <v>201.32475999999997</v>
      </c>
      <c r="D97">
        <f t="shared" si="8"/>
        <v>30.248801438275173</v>
      </c>
      <c r="E97">
        <f t="shared" si="9"/>
        <v>1.229073696032488E-2</v>
      </c>
      <c r="F97" s="23">
        <f t="shared" si="10"/>
        <v>8.3130283604500824E-2</v>
      </c>
      <c r="H97">
        <f t="shared" si="11"/>
        <v>-4.3989093929770062</v>
      </c>
      <c r="I97">
        <f t="shared" si="12"/>
        <v>-2.4873462198666987</v>
      </c>
      <c r="J97">
        <f t="shared" si="13"/>
        <v>18.235919617079713</v>
      </c>
    </row>
    <row r="98" spans="1:10" x14ac:dyDescent="0.25">
      <c r="A98">
        <v>4.9352499999999999</v>
      </c>
      <c r="B98">
        <v>2462.5013600000002</v>
      </c>
      <c r="C98" s="7">
        <f t="shared" si="7"/>
        <v>202.72053000000005</v>
      </c>
      <c r="D98">
        <f t="shared" si="8"/>
        <v>25.495479899978751</v>
      </c>
      <c r="E98">
        <f t="shared" si="9"/>
        <v>1.0353488657557025E-2</v>
      </c>
      <c r="F98" s="23">
        <f t="shared" si="10"/>
        <v>8.3036688464989045E-2</v>
      </c>
      <c r="H98">
        <f t="shared" si="11"/>
        <v>-4.57043174770254</v>
      </c>
      <c r="I98">
        <f t="shared" si="12"/>
        <v>-2.4884727391532233</v>
      </c>
      <c r="J98">
        <f t="shared" si="13"/>
        <v>18.234793097793187</v>
      </c>
    </row>
    <row r="99" spans="1:10" x14ac:dyDescent="0.25">
      <c r="A99">
        <v>4.9900099999999998</v>
      </c>
      <c r="B99">
        <v>2463.7566099999999</v>
      </c>
      <c r="C99" s="7">
        <f t="shared" si="7"/>
        <v>203.97577999999976</v>
      </c>
      <c r="D99">
        <f t="shared" si="8"/>
        <v>498.96182766830458</v>
      </c>
      <c r="E99">
        <f t="shared" si="9"/>
        <v>0.20252074642564008</v>
      </c>
      <c r="F99" s="23">
        <f t="shared" si="10"/>
        <v>8.2952651006678382E-2</v>
      </c>
      <c r="H99">
        <f t="shared" si="11"/>
        <v>-1.5969129461986957</v>
      </c>
      <c r="I99">
        <f t="shared" si="12"/>
        <v>-2.4894853037644014</v>
      </c>
      <c r="J99">
        <f t="shared" si="13"/>
        <v>18.23378053318201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3FED8-DB21-4720-88EB-B6D6A93326FA}">
  <dimension ref="A1:J98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2" max="2" width="14.7109375" customWidth="1"/>
    <col min="3" max="3" width="20.85546875" style="7" bestFit="1" customWidth="1"/>
    <col min="5" max="5" width="14.85546875" customWidth="1"/>
    <col min="6" max="6" width="18.7109375" style="23" bestFit="1" customWidth="1"/>
    <col min="8" max="8" width="14.28515625" customWidth="1"/>
    <col min="9" max="9" width="19.5703125" customWidth="1"/>
    <col min="10" max="10" width="15.5703125" bestFit="1" customWidth="1"/>
  </cols>
  <sheetData>
    <row r="1" spans="1:10" x14ac:dyDescent="0.25">
      <c r="A1" s="1" t="s">
        <v>0</v>
      </c>
      <c r="B1" s="2" t="s">
        <v>1</v>
      </c>
      <c r="C1" s="8" t="s">
        <v>7</v>
      </c>
      <c r="D1" s="2" t="s">
        <v>2</v>
      </c>
      <c r="E1" s="2" t="s">
        <v>3</v>
      </c>
      <c r="F1" s="18" t="s">
        <v>19</v>
      </c>
      <c r="H1" s="3" t="s">
        <v>4</v>
      </c>
      <c r="I1" s="4" t="s">
        <v>5</v>
      </c>
      <c r="J1" s="22" t="s">
        <v>20</v>
      </c>
    </row>
    <row r="2" spans="1:10" x14ac:dyDescent="0.25">
      <c r="A2">
        <v>0</v>
      </c>
      <c r="B2">
        <v>3822.56484</v>
      </c>
      <c r="C2" s="7">
        <f>B2-$B$2</f>
        <v>0</v>
      </c>
    </row>
    <row r="3" spans="1:10" x14ac:dyDescent="0.25">
      <c r="A3">
        <v>5.3670000000000002E-2</v>
      </c>
      <c r="B3">
        <v>3829.0923699999998</v>
      </c>
      <c r="C3" s="7">
        <f t="shared" ref="C3:C66" si="0">B3-$B$2</f>
        <v>6.5275299999998424</v>
      </c>
      <c r="D3">
        <f>(B4-B2)/(A4-A2)</f>
        <v>119.53942486085548</v>
      </c>
      <c r="E3">
        <f>(1/B3)*D3</f>
        <v>3.1218736272182294E-2</v>
      </c>
      <c r="F3" s="23">
        <f>((0.032)/((0.0000008*B3*0.000000001)+(0.0000000245*0.000000001*B3^2)))*10^-9</f>
        <v>8.8329222871710494E-2</v>
      </c>
      <c r="H3">
        <f>LN(E3)</f>
        <v>-3.4667368428633032</v>
      </c>
      <c r="I3">
        <f>LN((0.032)/((0.0000008*B3)+(0.0000000245*B3^2)))</f>
        <v>-2.4266842762745484</v>
      </c>
      <c r="J3">
        <f>LN(F3*10^9)</f>
        <v>18.296581560671864</v>
      </c>
    </row>
    <row r="4" spans="1:10" x14ac:dyDescent="0.25">
      <c r="A4">
        <v>0.10780000000000001</v>
      </c>
      <c r="B4">
        <v>3835.4511900000002</v>
      </c>
      <c r="C4" s="7">
        <f t="shared" si="0"/>
        <v>12.88635000000022</v>
      </c>
      <c r="D4">
        <f t="shared" ref="D4:D67" si="1">(B5-B3)/(A5-A3)</f>
        <v>114.31206785286196</v>
      </c>
      <c r="E4">
        <f t="shared" ref="E4:E67" si="2">(1/B4)*D4</f>
        <v>2.9804073155956901E-2</v>
      </c>
      <c r="F4" s="23">
        <f t="shared" ref="F4:F67" si="3">((0.032)/((0.0000008*B4*0.000000001)+(0.0000000245*0.000000001*B4^2)))*10^-9</f>
        <v>8.8037816602477142E-2</v>
      </c>
      <c r="H4">
        <f t="shared" ref="H4:H67" si="4">LN(E4)</f>
        <v>-3.5131102117252579</v>
      </c>
      <c r="I4">
        <f t="shared" ref="I4:I67" si="5">LN((0.032)/((0.0000008*B4)+(0.0000000245*B4^2)))</f>
        <v>-2.429988822694134</v>
      </c>
      <c r="J4">
        <f t="shared" ref="J4:J67" si="6">LN(F4*10^9)</f>
        <v>18.293277014252276</v>
      </c>
    </row>
    <row r="5" spans="1:10" x14ac:dyDescent="0.25">
      <c r="A5">
        <v>0.16214000000000001</v>
      </c>
      <c r="B5">
        <v>3841.4917999999998</v>
      </c>
      <c r="C5" s="7">
        <f t="shared" si="0"/>
        <v>18.926959999999781</v>
      </c>
      <c r="D5">
        <f t="shared" si="1"/>
        <v>113.76235134873707</v>
      </c>
      <c r="E5">
        <f t="shared" si="2"/>
        <v>2.9614107558094252E-2</v>
      </c>
      <c r="F5" s="23">
        <f t="shared" si="3"/>
        <v>8.7762326552512412E-2</v>
      </c>
      <c r="H5">
        <f t="shared" si="4"/>
        <v>-3.5195044245006439</v>
      </c>
      <c r="I5">
        <f t="shared" si="5"/>
        <v>-2.4331229529687399</v>
      </c>
      <c r="J5">
        <f t="shared" si="6"/>
        <v>18.290142883977673</v>
      </c>
    </row>
    <row r="6" spans="1:10" x14ac:dyDescent="0.25">
      <c r="A6">
        <v>0.21123</v>
      </c>
      <c r="B6">
        <v>3847.2176300000001</v>
      </c>
      <c r="C6" s="7">
        <f t="shared" si="0"/>
        <v>24.652790000000095</v>
      </c>
      <c r="D6">
        <f t="shared" si="1"/>
        <v>109.88891083242974</v>
      </c>
      <c r="E6">
        <f t="shared" si="2"/>
        <v>2.8563216693418447E-2</v>
      </c>
      <c r="F6" s="23">
        <f t="shared" si="3"/>
        <v>8.7502384518390056E-2</v>
      </c>
      <c r="H6">
        <f t="shared" si="4"/>
        <v>-3.5556355185315849</v>
      </c>
      <c r="I6">
        <f t="shared" si="5"/>
        <v>-2.4360892343511438</v>
      </c>
      <c r="J6">
        <f t="shared" si="6"/>
        <v>18.287176602595267</v>
      </c>
    </row>
    <row r="7" spans="1:10" x14ac:dyDescent="0.25">
      <c r="A7">
        <v>0.26340999999999998</v>
      </c>
      <c r="B7">
        <v>3852.6202499999999</v>
      </c>
      <c r="C7" s="7">
        <f t="shared" si="0"/>
        <v>30.055409999999938</v>
      </c>
      <c r="D7">
        <f t="shared" si="1"/>
        <v>104.27490774907683</v>
      </c>
      <c r="E7">
        <f t="shared" si="2"/>
        <v>2.7065970945118933E-2</v>
      </c>
      <c r="F7" s="23">
        <f t="shared" si="3"/>
        <v>8.7258173107840661E-2</v>
      </c>
      <c r="H7">
        <f t="shared" si="4"/>
        <v>-3.609478024811037</v>
      </c>
      <c r="I7">
        <f t="shared" si="5"/>
        <v>-2.4388840476983589</v>
      </c>
      <c r="J7">
        <f t="shared" si="6"/>
        <v>18.284381789248052</v>
      </c>
    </row>
    <row r="8" spans="1:10" x14ac:dyDescent="0.25">
      <c r="A8">
        <v>0.31420999999999999</v>
      </c>
      <c r="B8">
        <v>3857.95586</v>
      </c>
      <c r="C8" s="7">
        <f t="shared" si="0"/>
        <v>35.391020000000026</v>
      </c>
      <c r="D8">
        <f t="shared" si="1"/>
        <v>101.37531756888748</v>
      </c>
      <c r="E8">
        <f t="shared" si="2"/>
        <v>2.6276951123252994E-2</v>
      </c>
      <c r="F8" s="23">
        <f t="shared" si="3"/>
        <v>8.7017992757402948E-2</v>
      </c>
      <c r="H8">
        <f t="shared" si="4"/>
        <v>-3.6390631071929174</v>
      </c>
      <c r="I8">
        <f t="shared" si="5"/>
        <v>-2.4416403684069943</v>
      </c>
      <c r="J8">
        <f t="shared" si="6"/>
        <v>18.281625468539417</v>
      </c>
    </row>
    <row r="9" spans="1:10" x14ac:dyDescent="0.25">
      <c r="A9">
        <v>0.36575000000000002</v>
      </c>
      <c r="B9">
        <v>3862.9949999999999</v>
      </c>
      <c r="C9" s="7">
        <f t="shared" si="0"/>
        <v>40.430159999999887</v>
      </c>
      <c r="D9">
        <f t="shared" si="1"/>
        <v>100.1467789890963</v>
      </c>
      <c r="E9">
        <f t="shared" si="2"/>
        <v>2.5924646288461754E-2</v>
      </c>
      <c r="F9" s="23">
        <f t="shared" si="3"/>
        <v>8.6792067265548264E-2</v>
      </c>
      <c r="H9">
        <f t="shared" si="4"/>
        <v>-3.6525611686062267</v>
      </c>
      <c r="I9">
        <f t="shared" si="5"/>
        <v>-2.4442400524421446</v>
      </c>
      <c r="J9">
        <f t="shared" si="6"/>
        <v>18.279025784504267</v>
      </c>
    </row>
    <row r="10" spans="1:10" x14ac:dyDescent="0.25">
      <c r="A10">
        <v>0.41510999999999998</v>
      </c>
      <c r="B10">
        <v>3868.0606699999998</v>
      </c>
      <c r="C10" s="7">
        <f t="shared" si="0"/>
        <v>45.495829999999842</v>
      </c>
      <c r="D10">
        <f t="shared" si="1"/>
        <v>94.93524355301156</v>
      </c>
      <c r="E10">
        <f t="shared" si="2"/>
        <v>2.4543369831117868E-2</v>
      </c>
      <c r="F10" s="23">
        <f t="shared" si="3"/>
        <v>8.6565837990094999E-2</v>
      </c>
      <c r="H10">
        <f t="shared" si="4"/>
        <v>-3.7073135291954369</v>
      </c>
      <c r="I10">
        <f t="shared" si="5"/>
        <v>-2.4468500217255333</v>
      </c>
      <c r="J10">
        <f t="shared" si="6"/>
        <v>18.276415815220879</v>
      </c>
    </row>
    <row r="11" spans="1:10" x14ac:dyDescent="0.25">
      <c r="A11">
        <v>0.47044999999999998</v>
      </c>
      <c r="B11">
        <v>3872.9347200000002</v>
      </c>
      <c r="C11" s="7">
        <f t="shared" si="0"/>
        <v>50.369880000000194</v>
      </c>
      <c r="D11">
        <f t="shared" si="1"/>
        <v>92.332313282967803</v>
      </c>
      <c r="E11">
        <f t="shared" si="2"/>
        <v>2.3840400099221861E-2</v>
      </c>
      <c r="F11" s="23">
        <f t="shared" si="3"/>
        <v>8.6349000269184142E-2</v>
      </c>
      <c r="H11">
        <f t="shared" si="4"/>
        <v>-3.7363736542403352</v>
      </c>
      <c r="I11">
        <f t="shared" si="5"/>
        <v>-2.4493580521150218</v>
      </c>
      <c r="J11">
        <f t="shared" si="6"/>
        <v>18.27390778483139</v>
      </c>
    </row>
    <row r="12" spans="1:10" x14ac:dyDescent="0.25">
      <c r="A12">
        <v>0.51968000000000003</v>
      </c>
      <c r="B12">
        <v>3877.7158599999998</v>
      </c>
      <c r="C12" s="7">
        <f t="shared" si="0"/>
        <v>55.151019999999789</v>
      </c>
      <c r="D12">
        <f t="shared" si="1"/>
        <v>96.710042985538593</v>
      </c>
      <c r="E12">
        <f t="shared" si="2"/>
        <v>2.493995085693014E-2</v>
      </c>
      <c r="F12" s="23">
        <f t="shared" si="3"/>
        <v>8.6137086570088159E-2</v>
      </c>
      <c r="H12">
        <f t="shared" si="4"/>
        <v>-3.6912843091840668</v>
      </c>
      <c r="I12">
        <f t="shared" si="5"/>
        <v>-2.4518152219610254</v>
      </c>
      <c r="J12">
        <f t="shared" si="6"/>
        <v>18.271450614985387</v>
      </c>
    </row>
    <row r="13" spans="1:10" x14ac:dyDescent="0.25">
      <c r="A13">
        <v>0.57281000000000004</v>
      </c>
      <c r="B13">
        <v>3882.8339599999999</v>
      </c>
      <c r="C13" s="7">
        <f t="shared" si="0"/>
        <v>60.26911999999993</v>
      </c>
      <c r="D13">
        <f t="shared" si="1"/>
        <v>96.089600303088488</v>
      </c>
      <c r="E13">
        <f t="shared" si="2"/>
        <v>2.4747285434551132E-2</v>
      </c>
      <c r="F13" s="23">
        <f t="shared" si="3"/>
        <v>8.5911101202457194E-2</v>
      </c>
      <c r="H13">
        <f t="shared" si="4"/>
        <v>-3.69903947539474</v>
      </c>
      <c r="I13">
        <f t="shared" si="5"/>
        <v>-2.4544422243203039</v>
      </c>
      <c r="J13">
        <f t="shared" si="6"/>
        <v>18.268823612626107</v>
      </c>
    </row>
    <row r="14" spans="1:10" x14ac:dyDescent="0.25">
      <c r="A14">
        <v>0.62526000000000004</v>
      </c>
      <c r="B14">
        <v>3887.8609999999999</v>
      </c>
      <c r="C14" s="7">
        <f t="shared" si="0"/>
        <v>65.296159999999873</v>
      </c>
      <c r="D14">
        <f t="shared" si="1"/>
        <v>97.738714090285853</v>
      </c>
      <c r="E14">
        <f t="shared" si="2"/>
        <v>2.5139456912241936E-2</v>
      </c>
      <c r="F14" s="23">
        <f t="shared" si="3"/>
        <v>8.5690001143777603E-2</v>
      </c>
      <c r="H14">
        <f t="shared" si="4"/>
        <v>-3.683316678589494</v>
      </c>
      <c r="I14">
        <f t="shared" si="5"/>
        <v>-2.4570191329532558</v>
      </c>
      <c r="J14">
        <f t="shared" si="6"/>
        <v>18.266246703993154</v>
      </c>
    </row>
    <row r="15" spans="1:10" x14ac:dyDescent="0.25">
      <c r="A15">
        <v>0.67515000000000003</v>
      </c>
      <c r="B15">
        <v>3892.8365399999998</v>
      </c>
      <c r="C15" s="7">
        <f t="shared" si="0"/>
        <v>70.271699999999782</v>
      </c>
      <c r="D15">
        <f t="shared" si="1"/>
        <v>99.303343465047959</v>
      </c>
      <c r="E15">
        <f t="shared" si="2"/>
        <v>2.5509250759613956E-2</v>
      </c>
      <c r="F15" s="23">
        <f t="shared" si="3"/>
        <v>8.5472005565953704E-2</v>
      </c>
      <c r="H15">
        <f t="shared" si="4"/>
        <v>-3.6687141177178342</v>
      </c>
      <c r="I15">
        <f t="shared" si="5"/>
        <v>-2.4595663769343892</v>
      </c>
      <c r="J15">
        <f t="shared" si="6"/>
        <v>18.26369946001202</v>
      </c>
    </row>
    <row r="16" spans="1:10" x14ac:dyDescent="0.25">
      <c r="A16">
        <v>0.72396000000000005</v>
      </c>
      <c r="B16">
        <v>3897.6622400000001</v>
      </c>
      <c r="C16" s="7">
        <f t="shared" si="0"/>
        <v>75.097400000000107</v>
      </c>
      <c r="D16">
        <f t="shared" si="1"/>
        <v>97.767446571461562</v>
      </c>
      <c r="E16">
        <f t="shared" si="2"/>
        <v>2.5083611804049381E-2</v>
      </c>
      <c r="F16" s="23">
        <f t="shared" si="3"/>
        <v>8.5261368702106433E-2</v>
      </c>
      <c r="H16">
        <f t="shared" si="4"/>
        <v>-3.6855405622603197</v>
      </c>
      <c r="I16">
        <f t="shared" si="5"/>
        <v>-2.4620338145003333</v>
      </c>
      <c r="J16">
        <f t="shared" si="6"/>
        <v>18.261232022446077</v>
      </c>
    </row>
    <row r="17" spans="1:10" x14ac:dyDescent="0.25">
      <c r="A17">
        <v>0.77388000000000001</v>
      </c>
      <c r="B17">
        <v>3902.4891200000002</v>
      </c>
      <c r="C17" s="7">
        <f t="shared" si="0"/>
        <v>79.924280000000181</v>
      </c>
      <c r="D17">
        <f t="shared" si="1"/>
        <v>97.612866932594102</v>
      </c>
      <c r="E17">
        <f t="shared" si="2"/>
        <v>2.5012976059903554E-2</v>
      </c>
      <c r="F17" s="23">
        <f t="shared" si="3"/>
        <v>8.5051458302511082E-2</v>
      </c>
      <c r="H17">
        <f t="shared" si="4"/>
        <v>-3.6883605463737061</v>
      </c>
      <c r="I17">
        <f t="shared" si="5"/>
        <v>-2.4644988138732598</v>
      </c>
      <c r="J17">
        <f t="shared" si="6"/>
        <v>18.258767023073151</v>
      </c>
    </row>
    <row r="18" spans="1:10" x14ac:dyDescent="0.25">
      <c r="A18">
        <v>0.82172999999999996</v>
      </c>
      <c r="B18">
        <v>3907.2058499999998</v>
      </c>
      <c r="C18" s="7">
        <f t="shared" si="0"/>
        <v>84.641009999999824</v>
      </c>
      <c r="D18">
        <f t="shared" si="1"/>
        <v>96.78062007571711</v>
      </c>
      <c r="E18">
        <f t="shared" si="2"/>
        <v>2.4769777634243945E-2</v>
      </c>
      <c r="F18" s="23">
        <f t="shared" si="3"/>
        <v>8.4847086050488629E-2</v>
      </c>
      <c r="H18">
        <f t="shared" si="4"/>
        <v>-3.6981310127418365</v>
      </c>
      <c r="I18">
        <f t="shared" si="5"/>
        <v>-2.4669046302547417</v>
      </c>
      <c r="J18">
        <f t="shared" si="6"/>
        <v>18.256361206691668</v>
      </c>
    </row>
    <row r="19" spans="1:10" x14ac:dyDescent="0.25">
      <c r="A19">
        <v>0.87161</v>
      </c>
      <c r="B19">
        <v>3911.94749</v>
      </c>
      <c r="C19" s="7">
        <f t="shared" si="0"/>
        <v>89.382650000000012</v>
      </c>
      <c r="D19">
        <f t="shared" si="1"/>
        <v>95.722091235266944</v>
      </c>
      <c r="E19">
        <f t="shared" si="2"/>
        <v>2.4469165672585995E-2</v>
      </c>
      <c r="F19" s="23">
        <f t="shared" si="3"/>
        <v>8.4642376056871541E-2</v>
      </c>
      <c r="H19">
        <f t="shared" si="4"/>
        <v>-3.7103414980391185</v>
      </c>
      <c r="I19">
        <f t="shared" si="5"/>
        <v>-2.4693202387606021</v>
      </c>
      <c r="J19">
        <f t="shared" si="6"/>
        <v>18.253945598185808</v>
      </c>
    </row>
    <row r="20" spans="1:10" x14ac:dyDescent="0.25">
      <c r="A20">
        <v>0.91927999999999999</v>
      </c>
      <c r="B20">
        <v>3916.5435400000001</v>
      </c>
      <c r="C20" s="7">
        <f t="shared" si="0"/>
        <v>93.978700000000117</v>
      </c>
      <c r="D20">
        <f t="shared" si="1"/>
        <v>93.087623108945806</v>
      </c>
      <c r="E20">
        <f t="shared" si="2"/>
        <v>2.3767799887383811E-2</v>
      </c>
      <c r="F20" s="23">
        <f t="shared" si="3"/>
        <v>8.4444657863173747E-2</v>
      </c>
      <c r="H20">
        <f t="shared" si="4"/>
        <v>-3.7394235602706107</v>
      </c>
      <c r="I20">
        <f t="shared" si="5"/>
        <v>-2.4716588957141159</v>
      </c>
      <c r="J20">
        <f t="shared" si="6"/>
        <v>18.251606941232296</v>
      </c>
    </row>
    <row r="21" spans="1:10" x14ac:dyDescent="0.25">
      <c r="A21">
        <v>0.97009999999999996</v>
      </c>
      <c r="B21">
        <v>3921.1156900000001</v>
      </c>
      <c r="C21" s="7">
        <f t="shared" si="0"/>
        <v>98.550850000000082</v>
      </c>
      <c r="D21">
        <f t="shared" si="1"/>
        <v>90.947720911635912</v>
      </c>
      <c r="E21">
        <f t="shared" si="2"/>
        <v>2.319434775759853E-2</v>
      </c>
      <c r="F21" s="23">
        <f t="shared" si="3"/>
        <v>8.4248654422496211E-2</v>
      </c>
      <c r="H21">
        <f t="shared" si="4"/>
        <v>-3.7638466611307542</v>
      </c>
      <c r="I21">
        <f t="shared" si="5"/>
        <v>-2.4739826811235432</v>
      </c>
      <c r="J21">
        <f t="shared" si="6"/>
        <v>18.249283155822869</v>
      </c>
    </row>
    <row r="22" spans="1:10" x14ac:dyDescent="0.25">
      <c r="A22">
        <v>1.01932</v>
      </c>
      <c r="B22">
        <v>3925.6419500000002</v>
      </c>
      <c r="C22" s="7">
        <f t="shared" si="0"/>
        <v>103.07711000000018</v>
      </c>
      <c r="D22">
        <f t="shared" si="1"/>
        <v>92.357091580351366</v>
      </c>
      <c r="E22">
        <f t="shared" si="2"/>
        <v>2.3526621316126747E-2</v>
      </c>
      <c r="F22" s="23">
        <f t="shared" si="3"/>
        <v>8.4055289646826917E-2</v>
      </c>
      <c r="H22">
        <f t="shared" si="4"/>
        <v>-3.7496226770278165</v>
      </c>
      <c r="I22">
        <f t="shared" si="5"/>
        <v>-2.4762804865827985</v>
      </c>
      <c r="J22">
        <f t="shared" si="6"/>
        <v>18.246985350363612</v>
      </c>
    </row>
    <row r="23" spans="1:10" x14ac:dyDescent="0.25">
      <c r="A23">
        <v>1.0676099999999999</v>
      </c>
      <c r="B23">
        <v>3930.1214300000001</v>
      </c>
      <c r="C23" s="7">
        <f t="shared" si="0"/>
        <v>107.55659000000014</v>
      </c>
      <c r="D23">
        <f t="shared" si="1"/>
        <v>89.872169763427408</v>
      </c>
      <c r="E23">
        <f t="shared" si="2"/>
        <v>2.286753001507829E-2</v>
      </c>
      <c r="F23" s="23">
        <f t="shared" si="3"/>
        <v>8.3864578027966041E-2</v>
      </c>
      <c r="H23">
        <f t="shared" si="4"/>
        <v>-3.7780372778696969</v>
      </c>
      <c r="I23">
        <f t="shared" si="5"/>
        <v>-2.4785519474111126</v>
      </c>
      <c r="J23">
        <f t="shared" si="6"/>
        <v>18.244713889535298</v>
      </c>
    </row>
    <row r="24" spans="1:10" x14ac:dyDescent="0.25">
      <c r="A24">
        <v>1.11781</v>
      </c>
      <c r="B24">
        <v>3934.4934600000001</v>
      </c>
      <c r="C24" s="7">
        <f t="shared" si="0"/>
        <v>111.92862000000014</v>
      </c>
      <c r="D24">
        <f t="shared" si="1"/>
        <v>85.196442533227113</v>
      </c>
      <c r="E24">
        <f t="shared" si="2"/>
        <v>2.1653725797075567E-2</v>
      </c>
      <c r="F24" s="23">
        <f t="shared" si="3"/>
        <v>8.3679066242828434E-2</v>
      </c>
      <c r="H24">
        <f t="shared" si="4"/>
        <v>-3.8325777470961344</v>
      </c>
      <c r="I24">
        <f t="shared" si="5"/>
        <v>-2.480766437393791</v>
      </c>
      <c r="J24">
        <f t="shared" si="6"/>
        <v>18.242499399552621</v>
      </c>
    </row>
    <row r="25" spans="1:10" x14ac:dyDescent="0.25">
      <c r="A25">
        <v>1.1699299999999999</v>
      </c>
      <c r="B25">
        <v>3938.8387299999999</v>
      </c>
      <c r="C25" s="7">
        <f t="shared" si="0"/>
        <v>116.27388999999994</v>
      </c>
      <c r="D25">
        <f t="shared" si="1"/>
        <v>81.89227871939508</v>
      </c>
      <c r="E25">
        <f t="shared" si="2"/>
        <v>2.0790970215578002E-2</v>
      </c>
      <c r="F25" s="23">
        <f t="shared" si="3"/>
        <v>8.3495299159058872E-2</v>
      </c>
      <c r="H25">
        <f t="shared" si="4"/>
        <v>-3.8732365107851363</v>
      </c>
      <c r="I25">
        <f t="shared" si="5"/>
        <v>-2.4829649462063919</v>
      </c>
      <c r="J25">
        <f t="shared" si="6"/>
        <v>18.24030089074002</v>
      </c>
    </row>
    <row r="26" spans="1:10" x14ac:dyDescent="0.25">
      <c r="A26">
        <v>1.22401</v>
      </c>
      <c r="B26">
        <v>3943.1904199999999</v>
      </c>
      <c r="C26" s="7">
        <f t="shared" si="0"/>
        <v>120.6255799999999</v>
      </c>
      <c r="D26">
        <f t="shared" si="1"/>
        <v>83.848710269540035</v>
      </c>
      <c r="E26">
        <f t="shared" si="2"/>
        <v>2.1264179848950852E-2</v>
      </c>
      <c r="F26" s="23">
        <f t="shared" si="3"/>
        <v>8.3311866598698436E-2</v>
      </c>
      <c r="H26">
        <f t="shared" si="4"/>
        <v>-3.850731319139244</v>
      </c>
      <c r="I26">
        <f t="shared" si="5"/>
        <v>-2.485164283788408</v>
      </c>
      <c r="J26">
        <f t="shared" si="6"/>
        <v>18.238101553158003</v>
      </c>
    </row>
    <row r="27" spans="1:10" x14ac:dyDescent="0.25">
      <c r="A27">
        <v>1.2734399999999999</v>
      </c>
      <c r="B27">
        <v>3947.51791</v>
      </c>
      <c r="C27" s="7">
        <f t="shared" si="0"/>
        <v>124.95307000000003</v>
      </c>
      <c r="D27">
        <f t="shared" si="1"/>
        <v>80.846233327071403</v>
      </c>
      <c r="E27">
        <f t="shared" si="2"/>
        <v>2.0480270177436991E-2</v>
      </c>
      <c r="F27" s="23">
        <f t="shared" si="3"/>
        <v>8.3130052915110247E-2</v>
      </c>
      <c r="H27">
        <f t="shared" si="4"/>
        <v>-3.8882932866401814</v>
      </c>
      <c r="I27">
        <f t="shared" si="5"/>
        <v>-2.4873489949048757</v>
      </c>
      <c r="J27">
        <f t="shared" si="6"/>
        <v>18.235916842041537</v>
      </c>
    </row>
    <row r="28" spans="1:10" x14ac:dyDescent="0.25">
      <c r="A28">
        <v>1.33047</v>
      </c>
      <c r="B28">
        <v>3951.7973099999999</v>
      </c>
      <c r="C28" s="7">
        <f t="shared" si="0"/>
        <v>129.23246999999992</v>
      </c>
      <c r="D28">
        <f t="shared" si="1"/>
        <v>74.682520182519852</v>
      </c>
      <c r="E28">
        <f t="shared" si="2"/>
        <v>1.8898368090270259E-2</v>
      </c>
      <c r="F28" s="23">
        <f t="shared" si="3"/>
        <v>8.295084432418795E-2</v>
      </c>
      <c r="H28">
        <f t="shared" si="4"/>
        <v>-3.9686797050745803</v>
      </c>
      <c r="I28">
        <f t="shared" si="5"/>
        <v>-2.4895070836851541</v>
      </c>
      <c r="J28">
        <f t="shared" si="6"/>
        <v>18.233758753261256</v>
      </c>
    </row>
    <row r="29" spans="1:10" x14ac:dyDescent="0.25">
      <c r="A29">
        <v>1.3874</v>
      </c>
      <c r="B29">
        <v>3956.02873</v>
      </c>
      <c r="C29" s="7">
        <f t="shared" si="0"/>
        <v>133.46388999999999</v>
      </c>
      <c r="D29">
        <f t="shared" si="1"/>
        <v>75.979776092452312</v>
      </c>
      <c r="E29">
        <f t="shared" si="2"/>
        <v>1.9206072877143213E-2</v>
      </c>
      <c r="F29" s="23">
        <f t="shared" si="3"/>
        <v>8.2774214179421809E-2</v>
      </c>
      <c r="H29">
        <f t="shared" si="4"/>
        <v>-3.9525287542747938</v>
      </c>
      <c r="I29">
        <f t="shared" si="5"/>
        <v>-2.491638689046964</v>
      </c>
      <c r="J29">
        <f t="shared" si="6"/>
        <v>18.231627147899449</v>
      </c>
    </row>
    <row r="30" spans="1:10" x14ac:dyDescent="0.25">
      <c r="A30">
        <v>1.44123</v>
      </c>
      <c r="B30">
        <v>3960.2128299999999</v>
      </c>
      <c r="C30" s="7">
        <f t="shared" si="0"/>
        <v>137.64798999999994</v>
      </c>
      <c r="D30">
        <f t="shared" si="1"/>
        <v>81.615287367499064</v>
      </c>
      <c r="E30">
        <f t="shared" si="2"/>
        <v>2.0608813432761657E-2</v>
      </c>
      <c r="F30" s="23">
        <f t="shared" si="3"/>
        <v>8.2600113441665249E-2</v>
      </c>
      <c r="H30">
        <f t="shared" si="4"/>
        <v>-3.882036458140731</v>
      </c>
      <c r="I30">
        <f t="shared" si="5"/>
        <v>-2.4937442250703699</v>
      </c>
      <c r="J30">
        <f t="shared" si="6"/>
        <v>18.229521611876041</v>
      </c>
    </row>
    <row r="31" spans="1:10" x14ac:dyDescent="0.25">
      <c r="A31">
        <v>1.4902299999999999</v>
      </c>
      <c r="B31">
        <v>3964.4212299999999</v>
      </c>
      <c r="C31" s="7">
        <f t="shared" si="0"/>
        <v>141.85638999999992</v>
      </c>
      <c r="D31">
        <f t="shared" si="1"/>
        <v>84.306503736620058</v>
      </c>
      <c r="E31">
        <f t="shared" si="2"/>
        <v>2.126577849463793E-2</v>
      </c>
      <c r="F31" s="23">
        <f t="shared" si="3"/>
        <v>8.2425555074382081E-2</v>
      </c>
      <c r="H31">
        <f t="shared" si="4"/>
        <v>-3.8506561417466441</v>
      </c>
      <c r="I31">
        <f t="shared" si="5"/>
        <v>-2.4958597557506019</v>
      </c>
      <c r="J31">
        <f t="shared" si="6"/>
        <v>18.227406081195809</v>
      </c>
    </row>
    <row r="32" spans="1:10" x14ac:dyDescent="0.25">
      <c r="A32">
        <v>1.5402499999999999</v>
      </c>
      <c r="B32">
        <v>3968.56086</v>
      </c>
      <c r="C32" s="7">
        <f t="shared" si="0"/>
        <v>145.99602000000004</v>
      </c>
      <c r="D32">
        <f t="shared" si="1"/>
        <v>78.126453076269073</v>
      </c>
      <c r="E32">
        <f t="shared" si="2"/>
        <v>1.9686343697969413E-2</v>
      </c>
      <c r="F32" s="23">
        <f t="shared" si="3"/>
        <v>8.2254388483581853E-2</v>
      </c>
      <c r="H32">
        <f t="shared" si="4"/>
        <v>-3.9278300969226771</v>
      </c>
      <c r="I32">
        <f t="shared" si="5"/>
        <v>-2.4979385353365182</v>
      </c>
      <c r="J32">
        <f t="shared" si="6"/>
        <v>18.225327301609894</v>
      </c>
    </row>
    <row r="33" spans="1:10" x14ac:dyDescent="0.25">
      <c r="A33">
        <v>1.5960399999999999</v>
      </c>
      <c r="B33">
        <v>3972.6877899999999</v>
      </c>
      <c r="C33" s="7">
        <f t="shared" si="0"/>
        <v>150.12294999999995</v>
      </c>
      <c r="D33">
        <f t="shared" si="1"/>
        <v>76.967015511117722</v>
      </c>
      <c r="E33">
        <f t="shared" si="2"/>
        <v>1.937404084581178E-2</v>
      </c>
      <c r="F33" s="23">
        <f t="shared" si="3"/>
        <v>8.2084277191630306E-2</v>
      </c>
      <c r="H33">
        <f t="shared" si="4"/>
        <v>-3.9438212097004213</v>
      </c>
      <c r="I33">
        <f t="shared" si="5"/>
        <v>-2.5000087888828761</v>
      </c>
      <c r="J33">
        <f t="shared" si="6"/>
        <v>18.223257048063534</v>
      </c>
    </row>
    <row r="34" spans="1:10" x14ac:dyDescent="0.25">
      <c r="A34">
        <v>1.64727</v>
      </c>
      <c r="B34">
        <v>3976.7978699999999</v>
      </c>
      <c r="C34" s="7">
        <f t="shared" si="0"/>
        <v>154.23302999999987</v>
      </c>
      <c r="D34">
        <f t="shared" si="1"/>
        <v>80.143954312721206</v>
      </c>
      <c r="E34">
        <f t="shared" si="2"/>
        <v>2.0152886048674438E-2</v>
      </c>
      <c r="F34" s="23">
        <f t="shared" si="3"/>
        <v>8.1915384403877398E-2</v>
      </c>
      <c r="H34">
        <f t="shared" si="4"/>
        <v>-3.9044077726235713</v>
      </c>
      <c r="I34">
        <f t="shared" si="5"/>
        <v>-2.5020684620043561</v>
      </c>
      <c r="J34">
        <f t="shared" si="6"/>
        <v>18.221197374942054</v>
      </c>
    </row>
    <row r="35" spans="1:10" x14ac:dyDescent="0.25">
      <c r="A35">
        <v>1.6976</v>
      </c>
      <c r="B35">
        <v>3980.8272099999999</v>
      </c>
      <c r="C35" s="7">
        <f t="shared" si="0"/>
        <v>158.26236999999992</v>
      </c>
      <c r="D35">
        <f t="shared" si="1"/>
        <v>79.863228925373662</v>
      </c>
      <c r="E35">
        <f t="shared" si="2"/>
        <v>2.006196820719924E-2</v>
      </c>
      <c r="F35" s="23">
        <f t="shared" si="3"/>
        <v>8.1750314907437602E-2</v>
      </c>
      <c r="H35">
        <f t="shared" si="4"/>
        <v>-3.9089293852494826</v>
      </c>
      <c r="I35">
        <f t="shared" si="5"/>
        <v>-2.504085617133446</v>
      </c>
      <c r="J35">
        <f t="shared" si="6"/>
        <v>18.219180219812966</v>
      </c>
    </row>
    <row r="36" spans="1:10" x14ac:dyDescent="0.25">
      <c r="A36">
        <v>1.7465599999999999</v>
      </c>
      <c r="B36">
        <v>3984.7274900000002</v>
      </c>
      <c r="C36" s="7">
        <f t="shared" si="0"/>
        <v>162.16265000000021</v>
      </c>
      <c r="D36">
        <f t="shared" si="1"/>
        <v>79.484591836735788</v>
      </c>
      <c r="E36">
        <f t="shared" si="2"/>
        <v>1.9947309329485866E-2</v>
      </c>
      <c r="F36" s="23">
        <f t="shared" si="3"/>
        <v>8.1591007377935329E-2</v>
      </c>
      <c r="H36">
        <f t="shared" si="4"/>
        <v>-3.9146610154445987</v>
      </c>
      <c r="I36">
        <f t="shared" si="5"/>
        <v>-2.5060362267867227</v>
      </c>
      <c r="J36">
        <f t="shared" si="6"/>
        <v>18.217229610159688</v>
      </c>
    </row>
    <row r="37" spans="1:10" x14ac:dyDescent="0.25">
      <c r="A37">
        <v>1.7956000000000001</v>
      </c>
      <c r="B37">
        <v>3988.6167</v>
      </c>
      <c r="C37" s="7">
        <f t="shared" si="0"/>
        <v>166.05186000000003</v>
      </c>
      <c r="D37">
        <f t="shared" si="1"/>
        <v>76.750648832099088</v>
      </c>
      <c r="E37">
        <f t="shared" si="2"/>
        <v>1.9242422775820771E-2</v>
      </c>
      <c r="F37" s="23">
        <f t="shared" si="3"/>
        <v>8.1432615242395215E-2</v>
      </c>
      <c r="H37">
        <f t="shared" si="4"/>
        <v>-3.950637917773117</v>
      </c>
      <c r="I37">
        <f t="shared" si="5"/>
        <v>-2.5079794075703945</v>
      </c>
      <c r="J37">
        <f t="shared" si="6"/>
        <v>18.215286429376018</v>
      </c>
    </row>
    <row r="38" spans="1:10" x14ac:dyDescent="0.25">
      <c r="A38">
        <v>1.84674</v>
      </c>
      <c r="B38">
        <v>3992.4163699999999</v>
      </c>
      <c r="C38" s="7">
        <f t="shared" si="0"/>
        <v>169.85152999999991</v>
      </c>
      <c r="D38">
        <f t="shared" si="1"/>
        <v>74.741160248203983</v>
      </c>
      <c r="E38">
        <f t="shared" si="2"/>
        <v>1.8720782934822999E-2</v>
      </c>
      <c r="F38" s="23">
        <f t="shared" si="3"/>
        <v>8.1278314723258221E-2</v>
      </c>
      <c r="H38">
        <f t="shared" si="4"/>
        <v>-3.9781209853658672</v>
      </c>
      <c r="I38">
        <f t="shared" si="5"/>
        <v>-2.5098760295788045</v>
      </c>
      <c r="J38">
        <f t="shared" si="6"/>
        <v>18.213389807367609</v>
      </c>
    </row>
    <row r="39" spans="1:10" x14ac:dyDescent="0.25">
      <c r="A39">
        <v>1.89713</v>
      </c>
      <c r="B39">
        <v>3996.2051700000002</v>
      </c>
      <c r="C39" s="7">
        <f t="shared" si="0"/>
        <v>173.64033000000018</v>
      </c>
      <c r="D39">
        <f t="shared" si="1"/>
        <v>73.935493460165929</v>
      </c>
      <c r="E39">
        <f t="shared" si="2"/>
        <v>1.8501425806464768E-2</v>
      </c>
      <c r="F39" s="23">
        <f t="shared" si="3"/>
        <v>8.1124891892263476E-2</v>
      </c>
      <c r="H39">
        <f t="shared" si="4"/>
        <v>-3.9899074792479285</v>
      </c>
      <c r="I39">
        <f t="shared" si="5"/>
        <v>-2.5117654365656925</v>
      </c>
      <c r="J39">
        <f t="shared" si="6"/>
        <v>18.211500400380718</v>
      </c>
    </row>
    <row r="40" spans="1:10" x14ac:dyDescent="0.25">
      <c r="A40">
        <v>1.9476599999999999</v>
      </c>
      <c r="B40">
        <v>3999.8779399999999</v>
      </c>
      <c r="C40" s="7">
        <f t="shared" si="0"/>
        <v>177.31309999999985</v>
      </c>
      <c r="D40">
        <f t="shared" si="1"/>
        <v>71.201536815482982</v>
      </c>
      <c r="E40">
        <f t="shared" si="2"/>
        <v>1.780092739917033E-2</v>
      </c>
      <c r="F40" s="23">
        <f t="shared" si="3"/>
        <v>8.0976581836925451E-2</v>
      </c>
      <c r="H40">
        <f t="shared" si="4"/>
        <v>-4.0285047219643264</v>
      </c>
      <c r="I40">
        <f t="shared" si="5"/>
        <v>-2.5135952792353318</v>
      </c>
      <c r="J40">
        <f t="shared" si="6"/>
        <v>18.209670557711078</v>
      </c>
    </row>
    <row r="41" spans="1:10" x14ac:dyDescent="0.25">
      <c r="A41">
        <v>1.9999400000000001</v>
      </c>
      <c r="B41">
        <v>4003.5254</v>
      </c>
      <c r="C41" s="7">
        <f t="shared" si="0"/>
        <v>180.96055999999999</v>
      </c>
      <c r="D41">
        <f t="shared" si="1"/>
        <v>70.143502499041091</v>
      </c>
      <c r="E41">
        <f t="shared" si="2"/>
        <v>1.7520433990262957E-2</v>
      </c>
      <c r="F41" s="23">
        <f t="shared" si="3"/>
        <v>8.0829695971671292E-2</v>
      </c>
      <c r="H41">
        <f t="shared" si="4"/>
        <v>-4.0443874226469605</v>
      </c>
      <c r="I41">
        <f t="shared" si="5"/>
        <v>-2.515410856573765</v>
      </c>
      <c r="J41">
        <f t="shared" si="6"/>
        <v>18.207854980372648</v>
      </c>
    </row>
    <row r="42" spans="1:10" x14ac:dyDescent="0.25">
      <c r="A42">
        <v>2.0516999999999999</v>
      </c>
      <c r="B42">
        <v>4007.1756700000001</v>
      </c>
      <c r="C42" s="7">
        <f t="shared" si="0"/>
        <v>184.61083000000008</v>
      </c>
      <c r="D42">
        <f t="shared" si="1"/>
        <v>67.541717162299406</v>
      </c>
      <c r="E42">
        <f t="shared" si="2"/>
        <v>1.6855192465844507E-2</v>
      </c>
      <c r="F42" s="23">
        <f t="shared" si="3"/>
        <v>8.0683096707919844E-2</v>
      </c>
      <c r="H42">
        <f t="shared" si="4"/>
        <v>-4.0830965114443991</v>
      </c>
      <c r="I42">
        <f t="shared" si="5"/>
        <v>-2.517226184035795</v>
      </c>
      <c r="J42">
        <f t="shared" si="6"/>
        <v>18.206039652910615</v>
      </c>
    </row>
    <row r="43" spans="1:10" x14ac:dyDescent="0.25">
      <c r="A43">
        <v>2.1072099999999998</v>
      </c>
      <c r="B43">
        <v>4010.7705999999998</v>
      </c>
      <c r="C43" s="7">
        <f t="shared" si="0"/>
        <v>188.20575999999983</v>
      </c>
      <c r="D43">
        <f t="shared" si="1"/>
        <v>68.385478547851832</v>
      </c>
      <c r="E43">
        <f t="shared" si="2"/>
        <v>1.7050458719292456E-2</v>
      </c>
      <c r="F43" s="23">
        <f t="shared" si="3"/>
        <v>8.0539109424260236E-2</v>
      </c>
      <c r="H43">
        <f t="shared" si="4"/>
        <v>-4.0715781712571983</v>
      </c>
      <c r="I43">
        <f t="shared" si="5"/>
        <v>-2.519012381178193</v>
      </c>
      <c r="J43">
        <f t="shared" si="6"/>
        <v>18.204253455768217</v>
      </c>
    </row>
    <row r="44" spans="1:10" x14ac:dyDescent="0.25">
      <c r="A44">
        <v>2.1577500000000001</v>
      </c>
      <c r="B44">
        <v>4014.4279499999998</v>
      </c>
      <c r="C44" s="7">
        <f t="shared" si="0"/>
        <v>191.86310999999978</v>
      </c>
      <c r="D44">
        <f t="shared" si="1"/>
        <v>71.851021818541696</v>
      </c>
      <c r="E44">
        <f t="shared" si="2"/>
        <v>1.7898196882208759E-2</v>
      </c>
      <c r="F44" s="23">
        <f t="shared" si="3"/>
        <v>8.0393017218534535E-2</v>
      </c>
      <c r="H44">
        <f t="shared" si="4"/>
        <v>-4.02305530404682</v>
      </c>
      <c r="I44">
        <f t="shared" si="5"/>
        <v>-2.5208279570846805</v>
      </c>
      <c r="J44">
        <f t="shared" si="6"/>
        <v>18.20243787986173</v>
      </c>
    </row>
    <row r="45" spans="1:10" x14ac:dyDescent="0.25">
      <c r="A45">
        <v>2.2084999999999999</v>
      </c>
      <c r="B45">
        <v>4018.0483899999999</v>
      </c>
      <c r="C45" s="7">
        <f t="shared" si="0"/>
        <v>195.48354999999992</v>
      </c>
      <c r="D45">
        <f t="shared" si="1"/>
        <v>68.178591496536271</v>
      </c>
      <c r="E45">
        <f t="shared" si="2"/>
        <v>1.6968086214744736E-2</v>
      </c>
      <c r="F45" s="23">
        <f t="shared" si="3"/>
        <v>8.0248790532559691E-2</v>
      </c>
      <c r="H45">
        <f t="shared" si="4"/>
        <v>-4.0764209807128191</v>
      </c>
      <c r="I45">
        <f t="shared" si="5"/>
        <v>-2.5226235883309465</v>
      </c>
      <c r="J45">
        <f t="shared" si="6"/>
        <v>18.200642248615466</v>
      </c>
    </row>
    <row r="46" spans="1:10" x14ac:dyDescent="0.25">
      <c r="A46">
        <v>2.2645300000000002</v>
      </c>
      <c r="B46">
        <v>4021.7080599999999</v>
      </c>
      <c r="C46" s="7">
        <f t="shared" si="0"/>
        <v>199.14321999999993</v>
      </c>
      <c r="D46">
        <f t="shared" si="1"/>
        <v>69.567825166071543</v>
      </c>
      <c r="E46">
        <f t="shared" si="2"/>
        <v>1.7298079355385021E-2</v>
      </c>
      <c r="F46" s="23">
        <f t="shared" si="3"/>
        <v>8.010339514249748E-2</v>
      </c>
      <c r="H46">
        <f t="shared" si="4"/>
        <v>-4.057159803561512</v>
      </c>
      <c r="I46">
        <f t="shared" si="5"/>
        <v>-2.5244370395077516</v>
      </c>
      <c r="J46">
        <f t="shared" si="6"/>
        <v>18.198828797438658</v>
      </c>
    </row>
    <row r="47" spans="1:10" x14ac:dyDescent="0.25">
      <c r="A47">
        <v>2.31237</v>
      </c>
      <c r="B47">
        <v>4025.2743999999998</v>
      </c>
      <c r="C47" s="7">
        <f t="shared" si="0"/>
        <v>202.70955999999978</v>
      </c>
      <c r="D47">
        <f t="shared" si="1"/>
        <v>74.665169243630231</v>
      </c>
      <c r="E47">
        <f t="shared" si="2"/>
        <v>1.8549088043197812E-2</v>
      </c>
      <c r="F47" s="23">
        <f t="shared" si="3"/>
        <v>7.9962087494547307E-2</v>
      </c>
      <c r="H47">
        <f t="shared" si="4"/>
        <v>-3.9873346532289502</v>
      </c>
      <c r="I47">
        <f t="shared" si="5"/>
        <v>-2.5262026629555039</v>
      </c>
      <c r="J47">
        <f t="shared" si="6"/>
        <v>18.197063173990909</v>
      </c>
    </row>
    <row r="48" spans="1:10" x14ac:dyDescent="0.25">
      <c r="A48">
        <v>2.3602500000000002</v>
      </c>
      <c r="B48">
        <v>4028.8550100000002</v>
      </c>
      <c r="C48" s="7">
        <f t="shared" si="0"/>
        <v>206.29017000000022</v>
      </c>
      <c r="D48">
        <f t="shared" si="1"/>
        <v>72.500051161363928</v>
      </c>
      <c r="E48">
        <f t="shared" si="2"/>
        <v>1.7995199872274364E-2</v>
      </c>
      <c r="F48" s="23">
        <f t="shared" si="3"/>
        <v>7.9820590262068364E-2</v>
      </c>
      <c r="H48">
        <f t="shared" si="4"/>
        <v>-4.0176502304122783</v>
      </c>
      <c r="I48">
        <f t="shared" si="5"/>
        <v>-2.5279737844744794</v>
      </c>
      <c r="J48">
        <f t="shared" si="6"/>
        <v>18.195292052471931</v>
      </c>
    </row>
    <row r="49" spans="1:10" x14ac:dyDescent="0.25">
      <c r="A49">
        <v>2.4100999999999999</v>
      </c>
      <c r="B49">
        <v>4032.3598299999999</v>
      </c>
      <c r="C49" s="7">
        <f t="shared" si="0"/>
        <v>209.79498999999987</v>
      </c>
      <c r="D49">
        <f t="shared" si="1"/>
        <v>71.959616561284918</v>
      </c>
      <c r="E49">
        <f t="shared" si="2"/>
        <v>1.7845534524453619E-2</v>
      </c>
      <c r="F49" s="23">
        <f t="shared" si="3"/>
        <v>7.9682451500357826E-2</v>
      </c>
      <c r="H49">
        <f t="shared" si="4"/>
        <v>-4.0260019687506734</v>
      </c>
      <c r="I49">
        <f t="shared" si="5"/>
        <v>-2.5297058993573232</v>
      </c>
      <c r="J49">
        <f t="shared" si="6"/>
        <v>18.19355993758909</v>
      </c>
    </row>
    <row r="50" spans="1:10" x14ac:dyDescent="0.25">
      <c r="A50">
        <v>2.45831</v>
      </c>
      <c r="B50">
        <v>4035.9113699999998</v>
      </c>
      <c r="C50" s="7">
        <f t="shared" si="0"/>
        <v>213.3465299999998</v>
      </c>
      <c r="D50">
        <f t="shared" si="1"/>
        <v>73.63741291462938</v>
      </c>
      <c r="E50">
        <f t="shared" si="2"/>
        <v>1.8245547576192036E-2</v>
      </c>
      <c r="F50" s="23">
        <f t="shared" si="3"/>
        <v>7.95428367992842E-2</v>
      </c>
      <c r="H50">
        <f t="shared" si="4"/>
        <v>-4.0038341971466087</v>
      </c>
      <c r="I50">
        <f t="shared" si="5"/>
        <v>-2.5314595747733986</v>
      </c>
      <c r="J50">
        <f t="shared" si="6"/>
        <v>18.191806262173014</v>
      </c>
    </row>
    <row r="51" spans="1:10" x14ac:dyDescent="0.25">
      <c r="A51">
        <v>2.5062700000000002</v>
      </c>
      <c r="B51">
        <v>4039.4415399999998</v>
      </c>
      <c r="C51" s="7">
        <f t="shared" si="0"/>
        <v>216.8766999999998</v>
      </c>
      <c r="D51">
        <f t="shared" si="1"/>
        <v>72.091346153845862</v>
      </c>
      <c r="E51">
        <f t="shared" si="2"/>
        <v>1.7846859631454368E-2</v>
      </c>
      <c r="F51" s="23">
        <f t="shared" si="3"/>
        <v>7.9404425492421146E-2</v>
      </c>
      <c r="H51">
        <f t="shared" si="4"/>
        <v>-4.0259277172451249</v>
      </c>
      <c r="I51">
        <f t="shared" si="5"/>
        <v>-2.5332011756019108</v>
      </c>
      <c r="J51">
        <f t="shared" si="6"/>
        <v>18.190064661344501</v>
      </c>
    </row>
    <row r="52" spans="1:10" x14ac:dyDescent="0.25">
      <c r="A52">
        <v>2.5560700000000001</v>
      </c>
      <c r="B52">
        <v>4042.9590199999998</v>
      </c>
      <c r="C52" s="7">
        <f t="shared" si="0"/>
        <v>220.39417999999978</v>
      </c>
      <c r="D52">
        <f t="shared" si="1"/>
        <v>70.862985892624991</v>
      </c>
      <c r="E52">
        <f t="shared" si="2"/>
        <v>1.7527505359830484E-2</v>
      </c>
      <c r="F52" s="23">
        <f t="shared" si="3"/>
        <v>7.9266870753082905E-2</v>
      </c>
      <c r="H52">
        <f t="shared" si="4"/>
        <v>-4.0439838970877062</v>
      </c>
      <c r="I52">
        <f t="shared" si="5"/>
        <v>-2.5349350087154301</v>
      </c>
      <c r="J52">
        <f t="shared" si="6"/>
        <v>18.188330828230981</v>
      </c>
    </row>
    <row r="53" spans="1:10" x14ac:dyDescent="0.25">
      <c r="A53">
        <v>2.6048</v>
      </c>
      <c r="B53">
        <v>4046.4236700000001</v>
      </c>
      <c r="C53" s="7">
        <f t="shared" si="0"/>
        <v>223.85883000000013</v>
      </c>
      <c r="D53">
        <f t="shared" si="1"/>
        <v>70.576426319537973</v>
      </c>
      <c r="E53">
        <f t="shared" si="2"/>
        <v>1.7441679882111299E-2</v>
      </c>
      <c r="F53" s="23">
        <f t="shared" si="3"/>
        <v>7.913173111490493E-2</v>
      </c>
      <c r="H53">
        <f t="shared" si="4"/>
        <v>-4.0488925416245589</v>
      </c>
      <c r="I53">
        <f t="shared" si="5"/>
        <v>-2.5366413327533066</v>
      </c>
      <c r="J53">
        <f t="shared" si="6"/>
        <v>18.186624504193105</v>
      </c>
    </row>
    <row r="54" spans="1:10" x14ac:dyDescent="0.25">
      <c r="A54">
        <v>2.6543999999999999</v>
      </c>
      <c r="B54">
        <v>4049.8987999999999</v>
      </c>
      <c r="C54" s="7">
        <f t="shared" si="0"/>
        <v>227.33395999999993</v>
      </c>
      <c r="D54">
        <f t="shared" si="1"/>
        <v>63.648376982660906</v>
      </c>
      <c r="E54">
        <f t="shared" si="2"/>
        <v>1.5716041344702468E-2</v>
      </c>
      <c r="F54" s="23">
        <f t="shared" si="3"/>
        <v>7.8996529569090312E-2</v>
      </c>
      <c r="H54">
        <f t="shared" si="4"/>
        <v>-4.1530733465498528</v>
      </c>
      <c r="I54">
        <f t="shared" si="5"/>
        <v>-2.5383513569852303</v>
      </c>
      <c r="J54">
        <f t="shared" si="6"/>
        <v>18.184914479961179</v>
      </c>
    </row>
    <row r="55" spans="1:10" x14ac:dyDescent="0.25">
      <c r="A55">
        <v>2.7132399999999999</v>
      </c>
      <c r="B55">
        <v>4053.3256999999999</v>
      </c>
      <c r="C55" s="7">
        <f t="shared" si="0"/>
        <v>230.76085999999987</v>
      </c>
      <c r="D55">
        <f t="shared" si="1"/>
        <v>60.787759835847432</v>
      </c>
      <c r="E55">
        <f t="shared" si="2"/>
        <v>1.4997008465381262E-2</v>
      </c>
      <c r="F55" s="23">
        <f t="shared" si="3"/>
        <v>7.8863543471820244E-2</v>
      </c>
      <c r="H55">
        <f t="shared" si="4"/>
        <v>-4.1999045334111083</v>
      </c>
      <c r="I55">
        <f t="shared" si="5"/>
        <v>-2.5400362178391234</v>
      </c>
      <c r="J55">
        <f t="shared" si="6"/>
        <v>18.183229619107287</v>
      </c>
    </row>
    <row r="56" spans="1:10" x14ac:dyDescent="0.25">
      <c r="A56">
        <v>2.7664900000000001</v>
      </c>
      <c r="B56">
        <v>4056.7125000000001</v>
      </c>
      <c r="C56" s="7">
        <f t="shared" si="0"/>
        <v>234.14766000000009</v>
      </c>
      <c r="D56">
        <f t="shared" si="1"/>
        <v>64.344628490297779</v>
      </c>
      <c r="E56">
        <f t="shared" si="2"/>
        <v>1.5861273997183133E-2</v>
      </c>
      <c r="F56" s="23">
        <f t="shared" si="3"/>
        <v>7.8732443185334539E-2</v>
      </c>
      <c r="H56">
        <f t="shared" si="4"/>
        <v>-4.143874738310287</v>
      </c>
      <c r="I56">
        <f t="shared" si="5"/>
        <v>-2.5416999698103222</v>
      </c>
      <c r="J56">
        <f t="shared" si="6"/>
        <v>18.18156586713609</v>
      </c>
    </row>
    <row r="57" spans="1:10" x14ac:dyDescent="0.25">
      <c r="A57">
        <v>2.8188900000000001</v>
      </c>
      <c r="B57">
        <v>4060.1237099999998</v>
      </c>
      <c r="C57" s="7">
        <f t="shared" si="0"/>
        <v>237.55886999999984</v>
      </c>
      <c r="D57">
        <f t="shared" si="1"/>
        <v>60.736644295301311</v>
      </c>
      <c r="E57">
        <f t="shared" si="2"/>
        <v>1.4959308787983041E-2</v>
      </c>
      <c r="F57" s="23">
        <f t="shared" si="3"/>
        <v>7.8600728180397747E-2</v>
      </c>
      <c r="H57">
        <f t="shared" si="4"/>
        <v>-4.2024215115150731</v>
      </c>
      <c r="I57">
        <f t="shared" si="5"/>
        <v>-2.5433743152082395</v>
      </c>
      <c r="J57">
        <f t="shared" si="6"/>
        <v>18.17989152173817</v>
      </c>
    </row>
    <row r="58" spans="1:10" x14ac:dyDescent="0.25">
      <c r="A58">
        <v>2.8782399999999999</v>
      </c>
      <c r="B58">
        <v>4063.49982</v>
      </c>
      <c r="C58" s="7">
        <f t="shared" si="0"/>
        <v>240.93498</v>
      </c>
      <c r="D58">
        <f t="shared" si="1"/>
        <v>60.762306735382403</v>
      </c>
      <c r="E58">
        <f t="shared" si="2"/>
        <v>1.4953195380080612E-2</v>
      </c>
      <c r="F58" s="23">
        <f t="shared" si="3"/>
        <v>7.8470693647977E-2</v>
      </c>
      <c r="H58">
        <f t="shared" si="4"/>
        <v>-4.2028302641860762</v>
      </c>
      <c r="I58">
        <f t="shared" si="5"/>
        <v>-2.5450300532236496</v>
      </c>
      <c r="J58">
        <f t="shared" si="6"/>
        <v>18.178235783722762</v>
      </c>
    </row>
    <row r="59" spans="1:10" x14ac:dyDescent="0.25">
      <c r="A59">
        <v>2.9314300000000002</v>
      </c>
      <c r="B59">
        <v>4066.9618999999998</v>
      </c>
      <c r="C59" s="7">
        <f t="shared" si="0"/>
        <v>244.39705999999978</v>
      </c>
      <c r="D59">
        <f t="shared" si="1"/>
        <v>63.003350083752338</v>
      </c>
      <c r="E59">
        <f t="shared" si="2"/>
        <v>1.5491502412095954E-2</v>
      </c>
      <c r="F59" s="23">
        <f t="shared" si="3"/>
        <v>7.8337682720862514E-2</v>
      </c>
      <c r="H59">
        <f t="shared" si="4"/>
        <v>-4.1674636368684403</v>
      </c>
      <c r="I59">
        <f t="shared" si="5"/>
        <v>-2.5467265309513762</v>
      </c>
      <c r="J59">
        <f t="shared" si="6"/>
        <v>18.176539305995036</v>
      </c>
    </row>
    <row r="60" spans="1:10" x14ac:dyDescent="0.25">
      <c r="A60">
        <v>2.9857</v>
      </c>
      <c r="B60">
        <v>4070.27016</v>
      </c>
      <c r="C60" s="7">
        <f t="shared" si="0"/>
        <v>247.70532000000003</v>
      </c>
      <c r="D60">
        <f t="shared" si="1"/>
        <v>56.032948653622014</v>
      </c>
      <c r="E60">
        <f t="shared" si="2"/>
        <v>1.3766395460497396E-2</v>
      </c>
      <c r="F60" s="23">
        <f t="shared" si="3"/>
        <v>7.8210897194372173E-2</v>
      </c>
      <c r="H60">
        <f t="shared" si="4"/>
        <v>-4.2855247680833113</v>
      </c>
      <c r="I60">
        <f t="shared" si="5"/>
        <v>-2.5483462908275598</v>
      </c>
      <c r="J60">
        <f t="shared" si="6"/>
        <v>18.174919546118851</v>
      </c>
    </row>
    <row r="61" spans="1:10" x14ac:dyDescent="0.25">
      <c r="A61">
        <v>3.0510100000000002</v>
      </c>
      <c r="B61">
        <v>4073.6623199999999</v>
      </c>
      <c r="C61" s="7">
        <f t="shared" si="0"/>
        <v>251.0974799999999</v>
      </c>
      <c r="D61">
        <f t="shared" si="1"/>
        <v>56.222704870101644</v>
      </c>
      <c r="E61">
        <f t="shared" si="2"/>
        <v>1.3801513344410354E-2</v>
      </c>
      <c r="F61" s="23">
        <f t="shared" si="3"/>
        <v>7.8081215626263537E-2</v>
      </c>
      <c r="H61">
        <f t="shared" si="4"/>
        <v>-4.2829770301930541</v>
      </c>
      <c r="I61">
        <f t="shared" si="5"/>
        <v>-2.5500057680145876</v>
      </c>
      <c r="J61">
        <f t="shared" si="6"/>
        <v>18.173260068931825</v>
      </c>
    </row>
    <row r="62" spans="1:10" x14ac:dyDescent="0.25">
      <c r="A62">
        <v>3.10541</v>
      </c>
      <c r="B62">
        <v>4077.0005799999999</v>
      </c>
      <c r="C62" s="7">
        <f t="shared" si="0"/>
        <v>254.4357399999999</v>
      </c>
      <c r="D62">
        <f t="shared" si="1"/>
        <v>63.386229819564555</v>
      </c>
      <c r="E62">
        <f t="shared" si="2"/>
        <v>1.5547270248257989E-2</v>
      </c>
      <c r="F62" s="23">
        <f t="shared" si="3"/>
        <v>7.7953909281165176E-2</v>
      </c>
      <c r="H62">
        <f t="shared" si="4"/>
        <v>-4.1638702025028467</v>
      </c>
      <c r="I62">
        <f t="shared" si="5"/>
        <v>-2.5516375335984156</v>
      </c>
      <c r="J62">
        <f t="shared" si="6"/>
        <v>18.171628303347994</v>
      </c>
    </row>
    <row r="63" spans="1:10" x14ac:dyDescent="0.25">
      <c r="A63">
        <v>3.1563099999999999</v>
      </c>
      <c r="B63">
        <v>4080.33689</v>
      </c>
      <c r="C63" s="7">
        <f t="shared" si="0"/>
        <v>257.77205000000004</v>
      </c>
      <c r="D63">
        <f t="shared" si="1"/>
        <v>65.335247736786002</v>
      </c>
      <c r="E63">
        <f t="shared" si="2"/>
        <v>1.6012218965769268E-2</v>
      </c>
      <c r="F63" s="23">
        <f t="shared" si="3"/>
        <v>7.7826988123132129E-2</v>
      </c>
      <c r="H63">
        <f t="shared" si="4"/>
        <v>-4.1344031628410622</v>
      </c>
      <c r="I63">
        <f t="shared" si="5"/>
        <v>-2.5532670169077489</v>
      </c>
      <c r="J63">
        <f t="shared" si="6"/>
        <v>18.169998820038661</v>
      </c>
    </row>
    <row r="64" spans="1:10" x14ac:dyDescent="0.25">
      <c r="A64">
        <v>3.2081400000000002</v>
      </c>
      <c r="B64">
        <v>4083.7124699999999</v>
      </c>
      <c r="C64" s="7">
        <f t="shared" si="0"/>
        <v>261.14762999999994</v>
      </c>
      <c r="D64">
        <f t="shared" si="1"/>
        <v>62.666886854768961</v>
      </c>
      <c r="E64">
        <f t="shared" si="2"/>
        <v>1.5345567866282456E-2</v>
      </c>
      <c r="F64" s="23">
        <f t="shared" si="3"/>
        <v>7.769888824751843E-2</v>
      </c>
      <c r="H64">
        <f t="shared" si="4"/>
        <v>-4.1769285849948092</v>
      </c>
      <c r="I64">
        <f t="shared" si="5"/>
        <v>-2.5549143299796455</v>
      </c>
      <c r="J64">
        <f t="shared" si="6"/>
        <v>18.168351506966765</v>
      </c>
    </row>
    <row r="65" spans="1:10" x14ac:dyDescent="0.25">
      <c r="A65">
        <v>3.2622800000000001</v>
      </c>
      <c r="B65">
        <v>4086.9776999999999</v>
      </c>
      <c r="C65" s="7">
        <f t="shared" si="0"/>
        <v>264.41285999999991</v>
      </c>
      <c r="D65">
        <f t="shared" si="1"/>
        <v>59.929593060808784</v>
      </c>
      <c r="E65">
        <f t="shared" si="2"/>
        <v>1.4663547848770692E-2</v>
      </c>
      <c r="F65" s="23">
        <f t="shared" si="3"/>
        <v>7.7575276739314913E-2</v>
      </c>
      <c r="H65">
        <f t="shared" si="4"/>
        <v>-4.2223906030192211</v>
      </c>
      <c r="I65">
        <f t="shared" si="5"/>
        <v>-2.5565065012764872</v>
      </c>
      <c r="J65">
        <f t="shared" si="6"/>
        <v>18.166759335669923</v>
      </c>
    </row>
    <row r="66" spans="1:10" x14ac:dyDescent="0.25">
      <c r="A66">
        <v>3.3165100000000001</v>
      </c>
      <c r="B66">
        <v>4090.2070399999998</v>
      </c>
      <c r="C66" s="7">
        <f t="shared" si="0"/>
        <v>267.64219999999978</v>
      </c>
      <c r="D66">
        <f t="shared" si="1"/>
        <v>56.804785894207981</v>
      </c>
      <c r="E66">
        <f t="shared" si="2"/>
        <v>1.388799768292609E-2</v>
      </c>
      <c r="F66" s="23">
        <f t="shared" si="3"/>
        <v>7.7453313825295189E-2</v>
      </c>
      <c r="H66">
        <f t="shared" si="4"/>
        <v>-4.2767302879041562</v>
      </c>
      <c r="I66">
        <f t="shared" si="5"/>
        <v>-2.5580799263942309</v>
      </c>
      <c r="J66">
        <f t="shared" si="6"/>
        <v>18.165185910552182</v>
      </c>
    </row>
    <row r="67" spans="1:10" x14ac:dyDescent="0.25">
      <c r="A67">
        <v>3.37344</v>
      </c>
      <c r="B67">
        <v>4093.2921200000001</v>
      </c>
      <c r="C67" s="7">
        <f t="shared" ref="C67:C98" si="7">B67-$B$2</f>
        <v>270.72728000000006</v>
      </c>
      <c r="D67">
        <f t="shared" si="1"/>
        <v>58.136140945918378</v>
      </c>
      <c r="E67">
        <f t="shared" si="2"/>
        <v>1.4202783295592979E-2</v>
      </c>
      <c r="F67" s="23">
        <f t="shared" si="3"/>
        <v>7.7337067637888557E-2</v>
      </c>
      <c r="H67">
        <f t="shared" si="4"/>
        <v>-4.254317326849832</v>
      </c>
      <c r="I67">
        <f t="shared" si="5"/>
        <v>-2.5595819087288123</v>
      </c>
      <c r="J67">
        <f t="shared" si="6"/>
        <v>18.163683928217598</v>
      </c>
    </row>
    <row r="68" spans="1:10" x14ac:dyDescent="0.25">
      <c r="A68">
        <v>3.42265</v>
      </c>
      <c r="B68">
        <v>4096.3776099999995</v>
      </c>
      <c r="C68" s="7">
        <f t="shared" si="7"/>
        <v>273.81276999999955</v>
      </c>
      <c r="D68">
        <f t="shared" ref="D68:D98" si="8">(B69-B67)/(A69-A67)</f>
        <v>61.743654565674177</v>
      </c>
      <c r="E68">
        <f t="shared" ref="E68:E98" si="9">(1/B68)*D68</f>
        <v>1.5072744859982326E-2</v>
      </c>
      <c r="F68" s="23">
        <f t="shared" ref="F68:F98" si="10">((0.032)/((0.0000008*B68*0.000000001)+(0.0000000245*0.000000001*B68^2)))*10^-9</f>
        <v>7.722106756184334E-2</v>
      </c>
      <c r="H68">
        <f t="shared" ref="H68:H98" si="11">LN(E68)</f>
        <v>-4.1948671422536634</v>
      </c>
      <c r="I68">
        <f t="shared" ref="I68:I98" si="12">LN((0.032)/((0.0000008*B68)+(0.0000000245*B68^2)))</f>
        <v>-2.5610829633019141</v>
      </c>
      <c r="J68">
        <f t="shared" ref="J68:J98" si="13">LN(F68*10^9)</f>
        <v>18.162182873644497</v>
      </c>
    </row>
    <row r="69" spans="1:10" x14ac:dyDescent="0.25">
      <c r="A69">
        <v>3.4723299999999999</v>
      </c>
      <c r="B69">
        <v>4099.3979499999996</v>
      </c>
      <c r="C69" s="7">
        <f t="shared" si="7"/>
        <v>276.83310999999958</v>
      </c>
      <c r="D69">
        <f t="shared" si="8"/>
        <v>60.078708275732737</v>
      </c>
      <c r="E69">
        <f t="shared" si="9"/>
        <v>1.4655495516294715E-2</v>
      </c>
      <c r="F69" s="23">
        <f t="shared" si="10"/>
        <v>7.7107769419850605E-2</v>
      </c>
      <c r="H69">
        <f t="shared" si="11"/>
        <v>-4.222939893292998</v>
      </c>
      <c r="I69">
        <f t="shared" si="12"/>
        <v>-2.5625512328043962</v>
      </c>
      <c r="J69">
        <f t="shared" si="13"/>
        <v>18.160714604142015</v>
      </c>
    </row>
    <row r="70" spans="1:10" x14ac:dyDescent="0.25">
      <c r="A70">
        <v>3.5239099999999999</v>
      </c>
      <c r="B70">
        <v>4102.4611800000002</v>
      </c>
      <c r="C70" s="7">
        <f t="shared" si="7"/>
        <v>279.89634000000024</v>
      </c>
      <c r="D70">
        <f t="shared" si="8"/>
        <v>58.258267259723262</v>
      </c>
      <c r="E70">
        <f t="shared" si="9"/>
        <v>1.4200808905575861E-2</v>
      </c>
      <c r="F70" s="23">
        <f t="shared" si="10"/>
        <v>7.6993116892919614E-2</v>
      </c>
      <c r="H70">
        <f t="shared" si="11"/>
        <v>-4.2544563508159774</v>
      </c>
      <c r="I70">
        <f t="shared" si="12"/>
        <v>-2.5640392521251107</v>
      </c>
      <c r="J70">
        <f t="shared" si="13"/>
        <v>18.159226584821301</v>
      </c>
    </row>
    <row r="71" spans="1:10" x14ac:dyDescent="0.25">
      <c r="A71">
        <v>3.5757500000000002</v>
      </c>
      <c r="B71">
        <v>4105.4230200000002</v>
      </c>
      <c r="C71" s="7">
        <f t="shared" si="7"/>
        <v>282.85818000000017</v>
      </c>
      <c r="D71">
        <f t="shared" si="8"/>
        <v>56.982185844966452</v>
      </c>
      <c r="E71">
        <f t="shared" si="9"/>
        <v>1.3879735551579396E-2</v>
      </c>
      <c r="F71" s="23">
        <f t="shared" si="10"/>
        <v>7.6882502245709167E-2</v>
      </c>
      <c r="H71">
        <f t="shared" si="11"/>
        <v>-4.2773253765648498</v>
      </c>
      <c r="I71">
        <f t="shared" si="12"/>
        <v>-2.5654769674289808</v>
      </c>
      <c r="J71">
        <f t="shared" si="13"/>
        <v>18.157788869517429</v>
      </c>
    </row>
    <row r="72" spans="1:10" x14ac:dyDescent="0.25">
      <c r="A72">
        <v>3.6277599999999999</v>
      </c>
      <c r="B72">
        <v>4108.37878</v>
      </c>
      <c r="C72" s="7">
        <f t="shared" si="7"/>
        <v>285.81394</v>
      </c>
      <c r="D72">
        <f t="shared" si="8"/>
        <v>55.504415535083176</v>
      </c>
      <c r="E72">
        <f t="shared" si="9"/>
        <v>1.3510053115181161E-2</v>
      </c>
      <c r="F72" s="23">
        <f t="shared" si="10"/>
        <v>7.6772352140577926E-2</v>
      </c>
      <c r="H72">
        <f t="shared" si="11"/>
        <v>-4.3043211954721503</v>
      </c>
      <c r="I72">
        <f t="shared" si="12"/>
        <v>-2.566910701812966</v>
      </c>
      <c r="J72">
        <f t="shared" si="13"/>
        <v>18.156355135133445</v>
      </c>
    </row>
    <row r="73" spans="1:10" x14ac:dyDescent="0.25">
      <c r="A73">
        <v>3.68106</v>
      </c>
      <c r="B73">
        <v>4111.2681899999998</v>
      </c>
      <c r="C73" s="7">
        <f t="shared" si="7"/>
        <v>288.70334999999977</v>
      </c>
      <c r="D73">
        <f t="shared" si="8"/>
        <v>52.701258715930564</v>
      </c>
      <c r="E73">
        <f t="shared" si="9"/>
        <v>1.2818735309975135E-2</v>
      </c>
      <c r="F73" s="23">
        <f t="shared" si="10"/>
        <v>7.6664903301932236E-2</v>
      </c>
      <c r="H73">
        <f t="shared" si="11"/>
        <v>-4.3568474821237517</v>
      </c>
      <c r="I73">
        <f t="shared" si="12"/>
        <v>-2.5683112594011446</v>
      </c>
      <c r="J73">
        <f t="shared" si="13"/>
        <v>18.154954577545265</v>
      </c>
    </row>
    <row r="74" spans="1:10" x14ac:dyDescent="0.25">
      <c r="A74">
        <v>3.7381899999999999</v>
      </c>
      <c r="B74">
        <v>4114.1985800000002</v>
      </c>
      <c r="C74" s="7">
        <f t="shared" si="7"/>
        <v>291.63374000000022</v>
      </c>
      <c r="D74">
        <f t="shared" si="8"/>
        <v>55.202314858381918</v>
      </c>
      <c r="E74">
        <f t="shared" si="9"/>
        <v>1.3417513468292994E-2</v>
      </c>
      <c r="F74" s="23">
        <f t="shared" si="10"/>
        <v>7.655616076814431E-2</v>
      </c>
      <c r="H74">
        <f t="shared" si="11"/>
        <v>-4.311194450128216</v>
      </c>
      <c r="I74">
        <f t="shared" si="12"/>
        <v>-2.5697306798014052</v>
      </c>
      <c r="J74">
        <f t="shared" si="13"/>
        <v>18.153535157145004</v>
      </c>
    </row>
    <row r="75" spans="1:10" x14ac:dyDescent="0.25">
      <c r="A75">
        <v>3.7873299999999999</v>
      </c>
      <c r="B75">
        <v>4117.13454</v>
      </c>
      <c r="C75" s="7">
        <f t="shared" si="7"/>
        <v>294.56970000000001</v>
      </c>
      <c r="D75">
        <f t="shared" si="8"/>
        <v>59.411065989848858</v>
      </c>
      <c r="E75">
        <f t="shared" si="9"/>
        <v>1.4430197850626679E-2</v>
      </c>
      <c r="F75" s="23">
        <f t="shared" si="10"/>
        <v>7.6447443398943465E-2</v>
      </c>
      <c r="H75">
        <f t="shared" si="11"/>
        <v>-4.2384321952282136</v>
      </c>
      <c r="I75">
        <f t="shared" si="12"/>
        <v>-2.5711517886450741</v>
      </c>
      <c r="J75">
        <f t="shared" si="13"/>
        <v>18.152114048301335</v>
      </c>
    </row>
    <row r="76" spans="1:10" x14ac:dyDescent="0.25">
      <c r="A76">
        <v>3.8366899999999999</v>
      </c>
      <c r="B76">
        <v>4120.0505700000003</v>
      </c>
      <c r="C76" s="7">
        <f t="shared" si="7"/>
        <v>297.48573000000033</v>
      </c>
      <c r="D76">
        <f t="shared" si="8"/>
        <v>58.605058953945466</v>
      </c>
      <c r="E76">
        <f t="shared" si="9"/>
        <v>1.4224354278725627E-2</v>
      </c>
      <c r="F76" s="23">
        <f t="shared" si="10"/>
        <v>7.6339693100787948E-2</v>
      </c>
      <c r="H76">
        <f t="shared" si="11"/>
        <v>-4.2527996934112586</v>
      </c>
      <c r="I76">
        <f t="shared" si="12"/>
        <v>-2.5725622518357234</v>
      </c>
      <c r="J76">
        <f t="shared" si="13"/>
        <v>18.150703585110687</v>
      </c>
    </row>
    <row r="77" spans="1:10" x14ac:dyDescent="0.25">
      <c r="A77">
        <v>3.8865599999999998</v>
      </c>
      <c r="B77">
        <v>4122.94992</v>
      </c>
      <c r="C77" s="7">
        <f t="shared" si="7"/>
        <v>300.38508000000002</v>
      </c>
      <c r="D77">
        <f t="shared" si="8"/>
        <v>58.933831049288735</v>
      </c>
      <c r="E77">
        <f t="shared" si="9"/>
        <v>1.4294093353743365E-2</v>
      </c>
      <c r="F77" s="23">
        <f t="shared" si="10"/>
        <v>7.6232784844215501E-2</v>
      </c>
      <c r="H77">
        <f t="shared" si="11"/>
        <v>-4.2479088792316064</v>
      </c>
      <c r="I77">
        <f t="shared" si="12"/>
        <v>-2.5739636615199504</v>
      </c>
      <c r="J77">
        <f t="shared" si="13"/>
        <v>18.14930217542646</v>
      </c>
    </row>
    <row r="78" spans="1:10" x14ac:dyDescent="0.25">
      <c r="A78">
        <v>3.9344700000000001</v>
      </c>
      <c r="B78">
        <v>4125.8131199999998</v>
      </c>
      <c r="C78" s="7">
        <f t="shared" si="7"/>
        <v>303.2482799999998</v>
      </c>
      <c r="D78">
        <f t="shared" si="8"/>
        <v>59.151374250874014</v>
      </c>
      <c r="E78">
        <f t="shared" si="9"/>
        <v>1.4336901001195617E-2</v>
      </c>
      <c r="F78" s="23">
        <f t="shared" si="10"/>
        <v>7.6127429795936993E-2</v>
      </c>
      <c r="H78">
        <f t="shared" si="11"/>
        <v>-4.2449185758687475</v>
      </c>
      <c r="I78">
        <f t="shared" si="12"/>
        <v>-2.5753466349598253</v>
      </c>
      <c r="J78">
        <f t="shared" si="13"/>
        <v>18.147919201986586</v>
      </c>
    </row>
    <row r="79" spans="1:10" x14ac:dyDescent="0.25">
      <c r="A79">
        <v>3.9833400000000001</v>
      </c>
      <c r="B79">
        <v>4128.6745899999996</v>
      </c>
      <c r="C79" s="7">
        <f t="shared" si="7"/>
        <v>306.10974999999962</v>
      </c>
      <c r="D79">
        <f t="shared" si="8"/>
        <v>59.00206313183152</v>
      </c>
      <c r="E79">
        <f t="shared" si="9"/>
        <v>1.429080007291917E-2</v>
      </c>
      <c r="F79" s="23">
        <f t="shared" si="10"/>
        <v>7.6022356461634175E-2</v>
      </c>
      <c r="H79">
        <f t="shared" si="11"/>
        <v>-4.2481393002997985</v>
      </c>
      <c r="I79">
        <f t="shared" si="12"/>
        <v>-2.5767278179846724</v>
      </c>
      <c r="J79">
        <f t="shared" si="13"/>
        <v>18.146538018961738</v>
      </c>
    </row>
    <row r="80" spans="1:10" x14ac:dyDescent="0.25">
      <c r="A80">
        <v>4.0314100000000002</v>
      </c>
      <c r="B80">
        <v>4131.5327799999995</v>
      </c>
      <c r="C80" s="7">
        <f t="shared" si="7"/>
        <v>308.96793999999954</v>
      </c>
      <c r="D80">
        <f t="shared" si="8"/>
        <v>58.280788675429712</v>
      </c>
      <c r="E80">
        <f t="shared" si="9"/>
        <v>1.4106335778710611E-2</v>
      </c>
      <c r="F80" s="23">
        <f t="shared" si="10"/>
        <v>7.5917620584788459E-2</v>
      </c>
      <c r="H80">
        <f t="shared" si="11"/>
        <v>-4.2611312365158547</v>
      </c>
      <c r="I80">
        <f t="shared" si="12"/>
        <v>-2.5781064662571116</v>
      </c>
      <c r="J80">
        <f t="shared" si="13"/>
        <v>18.145159370689299</v>
      </c>
    </row>
    <row r="81" spans="1:10" x14ac:dyDescent="0.25">
      <c r="A81">
        <v>4.0822399999999996</v>
      </c>
      <c r="B81">
        <v>4134.4385599999996</v>
      </c>
      <c r="C81" s="7">
        <f t="shared" si="7"/>
        <v>311.87371999999959</v>
      </c>
      <c r="D81">
        <f t="shared" si="8"/>
        <v>57.492002429645787</v>
      </c>
      <c r="E81">
        <f t="shared" si="9"/>
        <v>1.3905637148867389E-2</v>
      </c>
      <c r="F81" s="23">
        <f t="shared" si="10"/>
        <v>7.5811362536390467E-2</v>
      </c>
      <c r="H81">
        <f t="shared" si="11"/>
        <v>-4.2754609707805482</v>
      </c>
      <c r="I81">
        <f t="shared" si="12"/>
        <v>-2.5795070960324291</v>
      </c>
      <c r="J81">
        <f t="shared" si="13"/>
        <v>18.143758740913981</v>
      </c>
    </row>
    <row r="82" spans="1:10" x14ac:dyDescent="0.25">
      <c r="A82">
        <v>4.1301899999999998</v>
      </c>
      <c r="B82">
        <v>4137.2118399999999</v>
      </c>
      <c r="C82" s="7">
        <f t="shared" si="7"/>
        <v>314.64699999999993</v>
      </c>
      <c r="D82">
        <f t="shared" si="8"/>
        <v>58.138579893968256</v>
      </c>
      <c r="E82">
        <f t="shared" si="9"/>
        <v>1.4052599224401392E-2</v>
      </c>
      <c r="F82" s="23">
        <f t="shared" si="10"/>
        <v>7.5710157648191945E-2</v>
      </c>
      <c r="H82">
        <f t="shared" si="11"/>
        <v>-4.2649479021344003</v>
      </c>
      <c r="I82">
        <f t="shared" si="12"/>
        <v>-2.5808429446052945</v>
      </c>
      <c r="J82">
        <f t="shared" si="13"/>
        <v>18.142422892341116</v>
      </c>
    </row>
    <row r="83" spans="1:10" x14ac:dyDescent="0.25">
      <c r="A83">
        <v>4.1784299999999996</v>
      </c>
      <c r="B83">
        <v>4140.0309100000004</v>
      </c>
      <c r="C83" s="7">
        <f t="shared" si="7"/>
        <v>317.4660700000004</v>
      </c>
      <c r="D83">
        <f t="shared" si="8"/>
        <v>55.217191022250937</v>
      </c>
      <c r="E83">
        <f t="shared" si="9"/>
        <v>1.3337386174793301E-2</v>
      </c>
      <c r="F83" s="23">
        <f t="shared" si="10"/>
        <v>7.560748931487396E-2</v>
      </c>
      <c r="H83">
        <f t="shared" si="11"/>
        <v>-4.3171841966142397</v>
      </c>
      <c r="I83">
        <f t="shared" si="12"/>
        <v>-2.5821999356917038</v>
      </c>
      <c r="J83">
        <f t="shared" si="13"/>
        <v>18.141065901254709</v>
      </c>
    </row>
    <row r="84" spans="1:10" x14ac:dyDescent="0.25">
      <c r="A84">
        <v>4.2322199999999999</v>
      </c>
      <c r="B84">
        <v>4142.8456500000002</v>
      </c>
      <c r="C84" s="7">
        <f t="shared" si="7"/>
        <v>320.2808100000002</v>
      </c>
      <c r="D84">
        <f t="shared" si="8"/>
        <v>53.24560574560136</v>
      </c>
      <c r="E84">
        <f t="shared" si="9"/>
        <v>1.2852423248160683E-2</v>
      </c>
      <c r="F84" s="23">
        <f t="shared" si="10"/>
        <v>7.5505186894339646E-2</v>
      </c>
      <c r="H84">
        <f t="shared" si="11"/>
        <v>-4.3542229057964112</v>
      </c>
      <c r="I84">
        <f t="shared" si="12"/>
        <v>-2.5835539244996553</v>
      </c>
      <c r="J84">
        <f t="shared" si="13"/>
        <v>18.139711912446757</v>
      </c>
    </row>
    <row r="85" spans="1:10" x14ac:dyDescent="0.25">
      <c r="A85">
        <v>4.2842500000000001</v>
      </c>
      <c r="B85">
        <v>4145.66536</v>
      </c>
      <c r="C85" s="7">
        <f t="shared" si="7"/>
        <v>323.10051999999996</v>
      </c>
      <c r="D85">
        <f t="shared" si="8"/>
        <v>54.060840922297096</v>
      </c>
      <c r="E85">
        <f t="shared" si="9"/>
        <v>1.3040329169814395E-2</v>
      </c>
      <c r="F85" s="23">
        <f t="shared" si="10"/>
        <v>7.540291188205997E-2</v>
      </c>
      <c r="H85">
        <f t="shared" si="11"/>
        <v>-4.3397084797183059</v>
      </c>
      <c r="I85">
        <f t="shared" si="12"/>
        <v>-2.5849093855884622</v>
      </c>
      <c r="J85">
        <f t="shared" si="13"/>
        <v>18.13835645135795</v>
      </c>
    </row>
    <row r="86" spans="1:10" x14ac:dyDescent="0.25">
      <c r="A86">
        <v>4.3354400000000002</v>
      </c>
      <c r="B86">
        <v>4148.4258099999997</v>
      </c>
      <c r="C86" s="7">
        <f t="shared" si="7"/>
        <v>325.86096999999972</v>
      </c>
      <c r="D86">
        <f t="shared" si="8"/>
        <v>55.205370462458234</v>
      </c>
      <c r="E86">
        <f t="shared" si="9"/>
        <v>1.3307546763734517E-2</v>
      </c>
      <c r="F86" s="23">
        <f t="shared" si="10"/>
        <v>7.530298748419513E-2</v>
      </c>
      <c r="H86">
        <f t="shared" si="11"/>
        <v>-4.3194239788349007</v>
      </c>
      <c r="I86">
        <f t="shared" si="12"/>
        <v>-2.5862354705383961</v>
      </c>
      <c r="J86">
        <f t="shared" si="13"/>
        <v>18.137030366408016</v>
      </c>
    </row>
    <row r="87" spans="1:10" x14ac:dyDescent="0.25">
      <c r="A87">
        <v>4.3848000000000003</v>
      </c>
      <c r="B87">
        <v>4151.2162600000001</v>
      </c>
      <c r="C87" s="7">
        <f t="shared" si="7"/>
        <v>328.65142000000014</v>
      </c>
      <c r="D87">
        <f t="shared" si="8"/>
        <v>49.848999285203242</v>
      </c>
      <c r="E87">
        <f t="shared" si="9"/>
        <v>1.2008287731365563E-2</v>
      </c>
      <c r="F87" s="23">
        <f t="shared" si="10"/>
        <v>7.5202178874414674E-2</v>
      </c>
      <c r="H87">
        <f t="shared" si="11"/>
        <v>-4.4221582232986814</v>
      </c>
      <c r="I87">
        <f t="shared" si="12"/>
        <v>-2.58757507405228</v>
      </c>
      <c r="J87">
        <f t="shared" si="13"/>
        <v>18.135690762894132</v>
      </c>
    </row>
    <row r="88" spans="1:10" x14ac:dyDescent="0.25">
      <c r="A88">
        <v>4.4473599999999998</v>
      </c>
      <c r="B88">
        <v>4154.0049099999997</v>
      </c>
      <c r="C88" s="7">
        <f t="shared" si="7"/>
        <v>331.44006999999965</v>
      </c>
      <c r="D88">
        <f t="shared" si="8"/>
        <v>49.36996210816131</v>
      </c>
      <c r="E88">
        <f t="shared" si="9"/>
        <v>1.1884907018119369E-2</v>
      </c>
      <c r="F88" s="23">
        <f t="shared" si="10"/>
        <v>7.5101637391731646E-2</v>
      </c>
      <c r="H88">
        <f t="shared" si="11"/>
        <v>-4.4324860016655077</v>
      </c>
      <c r="I88">
        <f t="shared" si="12"/>
        <v>-2.5889129176303967</v>
      </c>
      <c r="J88">
        <f t="shared" si="13"/>
        <v>18.134352919316015</v>
      </c>
    </row>
    <row r="89" spans="1:10" x14ac:dyDescent="0.25">
      <c r="A89">
        <v>4.5009199999999998</v>
      </c>
      <c r="B89">
        <v>4156.9490999999998</v>
      </c>
      <c r="C89" s="7">
        <f t="shared" si="7"/>
        <v>334.38425999999981</v>
      </c>
      <c r="D89">
        <f t="shared" si="8"/>
        <v>54.003078645397018</v>
      </c>
      <c r="E89">
        <f t="shared" si="9"/>
        <v>1.2991036778727221E-2</v>
      </c>
      <c r="F89" s="23">
        <f t="shared" si="10"/>
        <v>7.4995706753039793E-2</v>
      </c>
      <c r="H89">
        <f t="shared" si="11"/>
        <v>-4.3434956378796983</v>
      </c>
      <c r="I89">
        <f t="shared" si="12"/>
        <v>-2.590324410377089</v>
      </c>
      <c r="J89">
        <f t="shared" si="13"/>
        <v>18.132941426569321</v>
      </c>
    </row>
    <row r="90" spans="1:10" x14ac:dyDescent="0.25">
      <c r="A90">
        <v>4.5545499999999999</v>
      </c>
      <c r="B90">
        <v>4159.7934999999998</v>
      </c>
      <c r="C90" s="7">
        <f t="shared" si="7"/>
        <v>337.22865999999976</v>
      </c>
      <c r="D90">
        <f t="shared" si="8"/>
        <v>51.251510305613607</v>
      </c>
      <c r="E90">
        <f t="shared" si="9"/>
        <v>1.2320686184449687E-2</v>
      </c>
      <c r="F90" s="23">
        <f t="shared" si="10"/>
        <v>7.4893579228190441E-2</v>
      </c>
      <c r="H90">
        <f t="shared" si="11"/>
        <v>-4.3964756256380246</v>
      </c>
      <c r="I90">
        <f t="shared" si="12"/>
        <v>-2.5916871167237736</v>
      </c>
      <c r="J90">
        <f t="shared" si="13"/>
        <v>18.131578720222638</v>
      </c>
    </row>
    <row r="91" spans="1:10" x14ac:dyDescent="0.25">
      <c r="A91">
        <v>4.61348</v>
      </c>
      <c r="B91">
        <v>4162.7179699999997</v>
      </c>
      <c r="C91" s="7">
        <f t="shared" si="7"/>
        <v>340.15312999999969</v>
      </c>
      <c r="D91">
        <f t="shared" si="8"/>
        <v>51.554268785354516</v>
      </c>
      <c r="E91">
        <f t="shared" si="9"/>
        <v>1.2384761388327857E-2</v>
      </c>
      <c r="F91" s="23">
        <f t="shared" si="10"/>
        <v>7.4788794159943814E-2</v>
      </c>
      <c r="H91">
        <f t="shared" si="11"/>
        <v>-4.3912884824090614</v>
      </c>
      <c r="I91">
        <f t="shared" si="12"/>
        <v>-2.593087215920387</v>
      </c>
      <c r="J91">
        <f t="shared" si="13"/>
        <v>18.130178621026023</v>
      </c>
    </row>
    <row r="92" spans="1:10" x14ac:dyDescent="0.25">
      <c r="A92">
        <v>4.66594</v>
      </c>
      <c r="B92">
        <v>4165.5361300000004</v>
      </c>
      <c r="C92" s="7">
        <f t="shared" si="7"/>
        <v>342.97129000000041</v>
      </c>
      <c r="D92">
        <f t="shared" si="8"/>
        <v>53.528189340004992</v>
      </c>
      <c r="E92">
        <f t="shared" si="9"/>
        <v>1.2850252085079139E-2</v>
      </c>
      <c r="F92" s="23">
        <f t="shared" si="10"/>
        <v>7.4688026153516274E-2</v>
      </c>
      <c r="H92">
        <f t="shared" si="11"/>
        <v>-4.3543918503174428</v>
      </c>
      <c r="I92">
        <f t="shared" si="12"/>
        <v>-2.594435492147849</v>
      </c>
      <c r="J92">
        <f t="shared" si="13"/>
        <v>18.128830344798562</v>
      </c>
    </row>
    <row r="93" spans="1:10" x14ac:dyDescent="0.25">
      <c r="A93">
        <v>4.7174199999999997</v>
      </c>
      <c r="B93">
        <v>4168.2816899999998</v>
      </c>
      <c r="C93" s="7">
        <f t="shared" si="7"/>
        <v>345.71684999999979</v>
      </c>
      <c r="D93">
        <f t="shared" si="8"/>
        <v>54.128479862240297</v>
      </c>
      <c r="E93">
        <f t="shared" si="9"/>
        <v>1.2985801797440494E-2</v>
      </c>
      <c r="F93" s="23">
        <f t="shared" si="10"/>
        <v>7.4590049809853204E-2</v>
      </c>
      <c r="H93">
        <f t="shared" si="11"/>
        <v>-4.3438986877998991</v>
      </c>
      <c r="I93">
        <f t="shared" si="12"/>
        <v>-2.595748161233371</v>
      </c>
      <c r="J93">
        <f t="shared" si="13"/>
        <v>18.12751767571304</v>
      </c>
    </row>
    <row r="94" spans="1:10" x14ac:dyDescent="0.25">
      <c r="A94">
        <v>4.7704700000000004</v>
      </c>
      <c r="B94">
        <v>4171.1941800000004</v>
      </c>
      <c r="C94" s="7">
        <f t="shared" si="7"/>
        <v>348.62934000000041</v>
      </c>
      <c r="D94">
        <f t="shared" si="8"/>
        <v>50.467786854807116</v>
      </c>
      <c r="E94">
        <f t="shared" si="9"/>
        <v>1.2099121900579346E-2</v>
      </c>
      <c r="F94" s="23">
        <f t="shared" si="10"/>
        <v>7.4486327085870413E-2</v>
      </c>
      <c r="H94">
        <f t="shared" si="11"/>
        <v>-4.4146223992128402</v>
      </c>
      <c r="I94">
        <f t="shared" si="12"/>
        <v>-2.5971396994888591</v>
      </c>
      <c r="J94">
        <f t="shared" si="13"/>
        <v>18.12612613745755</v>
      </c>
    </row>
    <row r="95" spans="1:10" x14ac:dyDescent="0.25">
      <c r="A95">
        <v>4.8251400000000002</v>
      </c>
      <c r="B95">
        <v>4173.7180799999996</v>
      </c>
      <c r="C95" s="7">
        <f t="shared" si="7"/>
        <v>351.15323999999964</v>
      </c>
      <c r="D95">
        <f t="shared" si="8"/>
        <v>49.658786516849204</v>
      </c>
      <c r="E95">
        <f t="shared" si="9"/>
        <v>1.1897973357330645E-2</v>
      </c>
      <c r="F95" s="23">
        <f t="shared" si="10"/>
        <v>7.4396618124952907E-2</v>
      </c>
      <c r="H95">
        <f t="shared" si="11"/>
        <v>-4.4313871994750533</v>
      </c>
      <c r="I95">
        <f t="shared" si="12"/>
        <v>-2.5983447934859876</v>
      </c>
      <c r="J95">
        <f t="shared" si="13"/>
        <v>18.124921043460425</v>
      </c>
    </row>
    <row r="96" spans="1:10" x14ac:dyDescent="0.25">
      <c r="A96">
        <v>4.8817199999999996</v>
      </c>
      <c r="B96">
        <v>4176.7187199999998</v>
      </c>
      <c r="C96" s="7">
        <f t="shared" si="7"/>
        <v>354.15387999999984</v>
      </c>
      <c r="D96">
        <f t="shared" si="8"/>
        <v>49.908833522084571</v>
      </c>
      <c r="E96">
        <f t="shared" si="9"/>
        <v>1.194929246326757E-2</v>
      </c>
      <c r="F96" s="23">
        <f t="shared" si="10"/>
        <v>7.4290174735349726E-2</v>
      </c>
      <c r="H96">
        <f t="shared" si="11"/>
        <v>-4.42708321045225</v>
      </c>
      <c r="I96">
        <f t="shared" si="12"/>
        <v>-2.5997765737502538</v>
      </c>
      <c r="J96">
        <f t="shared" si="13"/>
        <v>18.123489263196156</v>
      </c>
    </row>
    <row r="97" spans="1:10" x14ac:dyDescent="0.25">
      <c r="A97">
        <v>4.9310999999999998</v>
      </c>
      <c r="B97">
        <v>4179.0064199999997</v>
      </c>
      <c r="C97" s="7">
        <f t="shared" si="7"/>
        <v>356.4415799999997</v>
      </c>
      <c r="D97">
        <f t="shared" si="8"/>
        <v>39.946114088819911</v>
      </c>
      <c r="E97">
        <f t="shared" si="9"/>
        <v>9.5587587273483817E-3</v>
      </c>
      <c r="F97" s="23">
        <f t="shared" si="10"/>
        <v>7.4209175267422239E-2</v>
      </c>
      <c r="H97">
        <f t="shared" si="11"/>
        <v>-4.6502974005843249</v>
      </c>
      <c r="I97">
        <f t="shared" si="12"/>
        <v>-2.6008674805583838</v>
      </c>
      <c r="J97">
        <f t="shared" si="13"/>
        <v>18.122398356388029</v>
      </c>
    </row>
    <row r="98" spans="1:10" x14ac:dyDescent="0.25">
      <c r="A98">
        <v>4.9862000000000002</v>
      </c>
      <c r="B98">
        <v>4180.8922899999998</v>
      </c>
      <c r="C98" s="7">
        <f t="shared" si="7"/>
        <v>358.32744999999977</v>
      </c>
      <c r="D98">
        <f t="shared" si="8"/>
        <v>847.47955222972564</v>
      </c>
      <c r="E98">
        <f t="shared" si="9"/>
        <v>0.20270303405250503</v>
      </c>
      <c r="F98" s="23">
        <f t="shared" si="10"/>
        <v>7.4142502768348356E-2</v>
      </c>
      <c r="H98">
        <f t="shared" si="11"/>
        <v>-1.5960132574442709</v>
      </c>
      <c r="I98">
        <f t="shared" si="12"/>
        <v>-2.6017663245006362</v>
      </c>
      <c r="J98">
        <f t="shared" si="13"/>
        <v>18.121499512445777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44CD7-1E64-4179-8A51-71E38EC25211}">
  <dimension ref="B1:J10"/>
  <sheetViews>
    <sheetView zoomScale="85" zoomScaleNormal="85" workbookViewId="0">
      <selection activeCell="F19" sqref="F19"/>
    </sheetView>
  </sheetViews>
  <sheetFormatPr defaultColWidth="15.28515625" defaultRowHeight="26.25" customHeight="1" x14ac:dyDescent="0.25"/>
  <cols>
    <col min="1" max="1" width="15.28515625" style="38"/>
    <col min="2" max="2" width="35.140625" style="38" bestFit="1" customWidth="1"/>
    <col min="3" max="3" width="17.5703125" style="38" bestFit="1" customWidth="1"/>
    <col min="4" max="4" width="22.28515625" style="38" bestFit="1" customWidth="1"/>
    <col min="5" max="5" width="22.28515625" style="38" customWidth="1"/>
    <col min="6" max="6" width="15.28515625" style="38"/>
    <col min="7" max="7" width="18.5703125" style="38" customWidth="1"/>
    <col min="8" max="8" width="20.5703125" style="38" bestFit="1" customWidth="1"/>
    <col min="9" max="9" width="21.7109375" style="38" bestFit="1" customWidth="1"/>
    <col min="10" max="10" width="22.42578125" style="38" bestFit="1" customWidth="1"/>
    <col min="11" max="16384" width="15.28515625" style="38"/>
  </cols>
  <sheetData>
    <row r="1" spans="2:10" ht="26.25" customHeight="1" x14ac:dyDescent="0.25">
      <c r="B1" s="87" t="s">
        <v>51</v>
      </c>
      <c r="C1" s="87"/>
      <c r="D1" s="87"/>
      <c r="E1" s="87"/>
      <c r="F1" s="87"/>
      <c r="G1" s="87"/>
      <c r="H1" s="87"/>
      <c r="I1" s="87"/>
      <c r="J1" s="87"/>
    </row>
    <row r="3" spans="2:10" ht="26.25" customHeight="1" thickBot="1" x14ac:dyDescent="0.3"/>
    <row r="4" spans="2:10" ht="26.25" customHeight="1" x14ac:dyDescent="0.25">
      <c r="B4" s="40"/>
      <c r="C4" s="48" t="s">
        <v>44</v>
      </c>
      <c r="D4" s="48" t="s">
        <v>47</v>
      </c>
      <c r="E4" s="49" t="s">
        <v>52</v>
      </c>
      <c r="G4" s="50" t="s">
        <v>45</v>
      </c>
      <c r="H4" s="48" t="s">
        <v>46</v>
      </c>
      <c r="I4" s="49" t="s">
        <v>48</v>
      </c>
      <c r="J4" s="49" t="s">
        <v>52</v>
      </c>
    </row>
    <row r="5" spans="2:10" ht="26.25" customHeight="1" x14ac:dyDescent="0.25">
      <c r="B5" s="46" t="s">
        <v>13</v>
      </c>
      <c r="C5" s="39">
        <v>185</v>
      </c>
      <c r="D5" s="39">
        <v>139.63999999999999</v>
      </c>
      <c r="E5" s="42">
        <f>(C5-D5)/C5*100</f>
        <v>24.518918918918924</v>
      </c>
      <c r="G5" s="41">
        <v>2622</v>
      </c>
      <c r="H5" s="39">
        <v>168</v>
      </c>
      <c r="I5" s="42">
        <v>1265</v>
      </c>
      <c r="J5" s="42">
        <f>(G5-I5)/G5*100</f>
        <v>51.754385964912288</v>
      </c>
    </row>
    <row r="6" spans="2:10" ht="26.25" customHeight="1" x14ac:dyDescent="0.25">
      <c r="B6" s="46" t="s">
        <v>42</v>
      </c>
      <c r="C6" s="39">
        <v>0.12870000000000001</v>
      </c>
      <c r="D6" s="39">
        <v>0.16400000000000001</v>
      </c>
      <c r="E6" s="42">
        <f>(D6-C6)/C6*100</f>
        <v>27.428127428127425</v>
      </c>
      <c r="G6" s="41">
        <v>1.6999999999999999E-3</v>
      </c>
      <c r="H6" s="39">
        <v>0.14349999999999999</v>
      </c>
      <c r="I6" s="42">
        <v>4.7999999999999996E-3</v>
      </c>
      <c r="J6" s="42">
        <f>(I6-G6)/G6*100</f>
        <v>182.35294117647055</v>
      </c>
    </row>
    <row r="7" spans="2:10" ht="26.25" customHeight="1" thickBot="1" x14ac:dyDescent="0.3">
      <c r="B7" s="47" t="s">
        <v>43</v>
      </c>
      <c r="C7" s="44">
        <v>3.5670000000000002</v>
      </c>
      <c r="D7" s="44">
        <v>4.7538999999999998</v>
      </c>
      <c r="E7" s="45">
        <f>(D7-C7)/C7*100</f>
        <v>33.274460330810193</v>
      </c>
      <c r="G7" s="43">
        <v>0.13600000000000001</v>
      </c>
      <c r="H7" s="44">
        <v>3.92</v>
      </c>
      <c r="I7" s="45">
        <v>0.23599999999999999</v>
      </c>
      <c r="J7" s="45">
        <f>(I7-G7)/G7*100</f>
        <v>73.52941176470587</v>
      </c>
    </row>
    <row r="9" spans="2:10" ht="26.25" customHeight="1" x14ac:dyDescent="0.25">
      <c r="B9" s="38" t="s">
        <v>50</v>
      </c>
    </row>
    <row r="10" spans="2:10" ht="26.25" customHeight="1" x14ac:dyDescent="0.25">
      <c r="B10" s="38" t="s">
        <v>49</v>
      </c>
    </row>
  </sheetData>
  <mergeCells count="1">
    <mergeCell ref="B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Fig. 2</vt:lpstr>
      <vt:lpstr>Creep SRS</vt:lpstr>
      <vt:lpstr>Pu-2mN-5</vt:lpstr>
      <vt:lpstr>Pu-12.5mN-5</vt:lpstr>
      <vt:lpstr>Pu-32mN-5</vt:lpstr>
      <vt:lpstr>Pu-2mN-10</vt:lpstr>
      <vt:lpstr>Pu-12.5mN-10</vt:lpstr>
      <vt:lpstr>Pu-32mN-10</vt:lpstr>
      <vt:lpstr>Pu-2mN-15</vt:lpstr>
      <vt:lpstr>Pu-12.5mN-15</vt:lpstr>
      <vt:lpstr>Pu-32mN-15</vt:lpstr>
      <vt:lpstr>Pu-2mN-50</vt:lpstr>
      <vt:lpstr>Pu-12.5mN-50</vt:lpstr>
      <vt:lpstr>Pu-32mN-50</vt:lpstr>
      <vt:lpstr>Pu-2mN-100</vt:lpstr>
      <vt:lpstr>Pu-12.5mN-100</vt:lpstr>
      <vt:lpstr>Pu-32mN-100</vt:lpstr>
      <vt:lpstr>ZnO-2mN-5</vt:lpstr>
      <vt:lpstr>ZnO-12.5mN-5</vt:lpstr>
      <vt:lpstr>ZnO-32mN-5</vt:lpstr>
      <vt:lpstr>ZnO-2mN-10</vt:lpstr>
      <vt:lpstr>ZnO-12.5mN-10</vt:lpstr>
      <vt:lpstr>ZnO-32mN-10</vt:lpstr>
      <vt:lpstr>ZnO-2mN-15</vt:lpstr>
      <vt:lpstr>ZnO-12.5mN-15</vt:lpstr>
      <vt:lpstr>ZnO-32mN-15</vt:lpstr>
      <vt:lpstr>HS-2mN-5</vt:lpstr>
      <vt:lpstr>HS-12.5mN-5</vt:lpstr>
      <vt:lpstr>HS-32mN-5</vt:lpstr>
      <vt:lpstr>HS-2mN-10</vt:lpstr>
      <vt:lpstr>HS-12.5mN-10</vt:lpstr>
      <vt:lpstr>HS-32mN-10</vt:lpstr>
      <vt:lpstr>HS-2mN-15</vt:lpstr>
      <vt:lpstr>HS-12.5mN-15</vt:lpstr>
      <vt:lpstr>HS-32mN-15</vt:lpstr>
      <vt:lpstr>SS-2mN-5</vt:lpstr>
      <vt:lpstr>SS-12.5mN-5</vt:lpstr>
      <vt:lpstr>SS-32mN-5</vt:lpstr>
      <vt:lpstr>SS-2mN-10</vt:lpstr>
      <vt:lpstr>SS-12.5mN-10</vt:lpstr>
      <vt:lpstr>SS-32mN-10</vt:lpstr>
      <vt:lpstr>SS-2mN-15</vt:lpstr>
      <vt:lpstr>SS-12.5mN-15</vt:lpstr>
      <vt:lpstr>SS-32mN-15</vt:lpstr>
      <vt:lpstr>2024.7- Double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 Muthoni Irungu</dc:creator>
  <cp:lastModifiedBy>Nader Ameli</cp:lastModifiedBy>
  <dcterms:created xsi:type="dcterms:W3CDTF">2023-11-07T18:41:30Z</dcterms:created>
  <dcterms:modified xsi:type="dcterms:W3CDTF">2024-09-26T16:33:20Z</dcterms:modified>
</cp:coreProperties>
</file>