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Inventario" sheetId="2" r:id="rId5"/>
    <sheet state="visible" name="Transacciones" sheetId="3" r:id="rId6"/>
  </sheets>
  <definedNames/>
  <calcPr/>
</workbook>
</file>

<file path=xl/sharedStrings.xml><?xml version="1.0" encoding="utf-8"?>
<sst xmlns="http://schemas.openxmlformats.org/spreadsheetml/2006/main" count="70" uniqueCount="42">
  <si>
    <t>Código Producto</t>
  </si>
  <si>
    <t>Total Entradas</t>
  </si>
  <si>
    <t>Total Salidas</t>
  </si>
  <si>
    <t>P001</t>
  </si>
  <si>
    <t>P002</t>
  </si>
  <si>
    <t>P003</t>
  </si>
  <si>
    <t>P004</t>
  </si>
  <si>
    <t>P005</t>
  </si>
  <si>
    <t>Nombre Producto</t>
  </si>
  <si>
    <t>Stock Inicial</t>
  </si>
  <si>
    <t>Precio Unitario</t>
  </si>
  <si>
    <t>Proveedor</t>
  </si>
  <si>
    <t>Entradas</t>
  </si>
  <si>
    <t>Salidas</t>
  </si>
  <si>
    <t>Stock Actual</t>
  </si>
  <si>
    <t>Estado Stock</t>
  </si>
  <si>
    <t>Valor Total</t>
  </si>
  <si>
    <t>Smartphone</t>
  </si>
  <si>
    <t>Proveedor A</t>
  </si>
  <si>
    <t>Laptop</t>
  </si>
  <si>
    <t>Proveedor B</t>
  </si>
  <si>
    <t>Auriculares</t>
  </si>
  <si>
    <t>Proveedor C</t>
  </si>
  <si>
    <t>Tablet</t>
  </si>
  <si>
    <t>Smartwatch</t>
  </si>
  <si>
    <t>ID Transacción</t>
  </si>
  <si>
    <t>Fecha</t>
  </si>
  <si>
    <t>Tipo Transacción</t>
  </si>
  <si>
    <t>Cantidad</t>
  </si>
  <si>
    <t>Total</t>
  </si>
  <si>
    <t>T001</t>
  </si>
  <si>
    <t>Entrada</t>
  </si>
  <si>
    <t>T002</t>
  </si>
  <si>
    <t>T003</t>
  </si>
  <si>
    <t>Salida</t>
  </si>
  <si>
    <t>T004</t>
  </si>
  <si>
    <t>T005</t>
  </si>
  <si>
    <t>T006</t>
  </si>
  <si>
    <t>T007</t>
  </si>
  <si>
    <t>T008</t>
  </si>
  <si>
    <t>T009</t>
  </si>
  <si>
    <t>T010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</si>
</sst>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&quot;€&quot;"/>
    <numFmt numFmtId="165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Inventario!$H$1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Inventario!$B$2:$B$1000</c:f>
            </c:strRef>
          </c:cat>
          <c:val>
            <c:numRef>
              <c:f>Inventario!$H$2:$H$1000</c:f>
              <c:numCache/>
            </c:numRef>
          </c:val>
        </c:ser>
        <c:axId val="455518650"/>
        <c:axId val="1980714875"/>
      </c:barChart>
      <c:catAx>
        <c:axId val="455518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714875"/>
      </c:catAx>
      <c:valAx>
        <c:axId val="1980714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518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438150</xdr:colOff>
      <xdr:row>8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f>SUMIFS(Transacciones!E:E, Transacciones!C:C, "P001", Transacciones!D:D, "Entrada")</f>
        <v>35</v>
      </c>
      <c r="C2" s="3">
        <f>SUMIFS(Transacciones!E:E, Transacciones!C:C, "P001", Transacciones!D:D, "Salida")</f>
        <v>5</v>
      </c>
    </row>
    <row r="3">
      <c r="A3" s="2" t="s">
        <v>4</v>
      </c>
      <c r="B3" s="3">
        <f>SUMIFS(Transacciones!E:E, Transacciones!C:C, "P002", Transacciones!D:D, "Entrada")</f>
        <v>15</v>
      </c>
      <c r="C3" s="3">
        <f>SUMIFS(Transacciones!E:E, Transacciones!C:C, "P002", Transacciones!D:D, "Salida")</f>
        <v>5</v>
      </c>
    </row>
    <row r="4">
      <c r="A4" s="2" t="s">
        <v>5</v>
      </c>
      <c r="B4" s="3">
        <f>SUMIFS(Transacciones!E:E, Transacciones!C:C, "P003", Transacciones!D:D, "Entrada")</f>
        <v>0</v>
      </c>
      <c r="C4" s="3">
        <f>SUMIFS(Transacciones!E:E, Transacciones!C:C, "P003", Transacciones!D:D, "Salida")</f>
        <v>45</v>
      </c>
    </row>
    <row r="5">
      <c r="A5" s="2" t="s">
        <v>6</v>
      </c>
      <c r="B5" s="3">
        <f>SUMIFS(Transacciones!E:E, Transacciones!C:C, "P004", Transacciones!D:D, "Entrada")</f>
        <v>10</v>
      </c>
      <c r="C5" s="3">
        <f>SUMIFS(Transacciones!E:E, Transacciones!C:C, "P004", Transacciones!D:D, "Salida")</f>
        <v>20</v>
      </c>
    </row>
    <row r="6">
      <c r="A6" s="2" t="s">
        <v>7</v>
      </c>
      <c r="B6" s="3">
        <f>SUMIFS(Transacciones!E:E, Transacciones!C:C, "P005", Transacciones!D:D, "Entrada")</f>
        <v>10</v>
      </c>
      <c r="C6" s="3">
        <f>SUMIFS(Transacciones!E:E, Transacciones!C:C, "P005", Transacciones!D:D, "Salida")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</row>
    <row r="2">
      <c r="A2" s="2" t="s">
        <v>3</v>
      </c>
      <c r="B2" s="2" t="s">
        <v>17</v>
      </c>
      <c r="C2" s="2">
        <v>50.0</v>
      </c>
      <c r="D2" s="5">
        <v>300.0</v>
      </c>
      <c r="E2" s="2" t="s">
        <v>18</v>
      </c>
      <c r="F2" s="3">
        <f>SUMIFS(Transacciones!E:E, Transacciones!C:C, A2, Transacciones!D:D, "Entrada")
</f>
        <v>35</v>
      </c>
      <c r="G2" s="3">
        <f>SUMIFS(Transacciones!E:E, Transacciones!C:C, A2, Transacciones!D:D, "Salida")</f>
        <v>5</v>
      </c>
      <c r="H2" s="3">
        <f t="shared" ref="H2:H6" si="1">C2+F2-G2</f>
        <v>80</v>
      </c>
      <c r="I2" s="3" t="str">
        <f t="shared" ref="I2:I6" si="2">IF(H2&lt;10, "Bajo Stock", "Suficiente Stock")</f>
        <v>Suficiente Stock</v>
      </c>
      <c r="J2" s="6">
        <f t="shared" ref="J2:J6" si="3">H2*D2</f>
        <v>24000</v>
      </c>
    </row>
    <row r="3">
      <c r="A3" s="2" t="s">
        <v>4</v>
      </c>
      <c r="B3" s="2" t="s">
        <v>19</v>
      </c>
      <c r="C3" s="2">
        <v>30.0</v>
      </c>
      <c r="D3" s="5">
        <v>600.0</v>
      </c>
      <c r="E3" s="2" t="s">
        <v>20</v>
      </c>
      <c r="F3" s="3">
        <f>SUMIFS(Transacciones!E:E, Transacciones!C:C, A3, Transacciones!D:D, "Entrada")
</f>
        <v>15</v>
      </c>
      <c r="G3" s="3">
        <f>SUMIFS(Transacciones!E:E, Transacciones!C:C, A3, Transacciones!D:D, "Salida")</f>
        <v>5</v>
      </c>
      <c r="H3" s="3">
        <f t="shared" si="1"/>
        <v>40</v>
      </c>
      <c r="I3" s="3" t="str">
        <f t="shared" si="2"/>
        <v>Suficiente Stock</v>
      </c>
      <c r="J3" s="6">
        <f t="shared" si="3"/>
        <v>24000</v>
      </c>
    </row>
    <row r="4">
      <c r="A4" s="2" t="s">
        <v>5</v>
      </c>
      <c r="B4" s="2" t="s">
        <v>21</v>
      </c>
      <c r="C4" s="2">
        <v>100.0</v>
      </c>
      <c r="D4" s="5">
        <v>50.0</v>
      </c>
      <c r="E4" s="2" t="s">
        <v>22</v>
      </c>
      <c r="F4" s="3">
        <f>SUMIFS(Transacciones!E:E, Transacciones!C:C, A4, Transacciones!D:D, "Entrada")
</f>
        <v>0</v>
      </c>
      <c r="G4" s="3">
        <f>SUMIFS(Transacciones!E:E, Transacciones!C:C, A4, Transacciones!D:D, "Salida")</f>
        <v>45</v>
      </c>
      <c r="H4" s="3">
        <f t="shared" si="1"/>
        <v>55</v>
      </c>
      <c r="I4" s="3" t="str">
        <f t="shared" si="2"/>
        <v>Suficiente Stock</v>
      </c>
      <c r="J4" s="6">
        <f t="shared" si="3"/>
        <v>2750</v>
      </c>
    </row>
    <row r="5">
      <c r="A5" s="2" t="s">
        <v>6</v>
      </c>
      <c r="B5" s="2" t="s">
        <v>23</v>
      </c>
      <c r="C5" s="2">
        <v>70.0</v>
      </c>
      <c r="D5" s="5">
        <v>200.0</v>
      </c>
      <c r="E5" s="2" t="s">
        <v>18</v>
      </c>
      <c r="F5" s="3">
        <f>SUMIFS(Transacciones!E:E, Transacciones!C:C, A5, Transacciones!D:D, "Entrada")
</f>
        <v>10</v>
      </c>
      <c r="G5" s="3">
        <f>SUMIFS(Transacciones!E:E, Transacciones!C:C, A5, Transacciones!D:D, "Salida")</f>
        <v>20</v>
      </c>
      <c r="H5" s="3">
        <f t="shared" si="1"/>
        <v>60</v>
      </c>
      <c r="I5" s="3" t="str">
        <f t="shared" si="2"/>
        <v>Suficiente Stock</v>
      </c>
      <c r="J5" s="6">
        <f t="shared" si="3"/>
        <v>12000</v>
      </c>
    </row>
    <row r="6">
      <c r="A6" s="2" t="s">
        <v>7</v>
      </c>
      <c r="B6" s="2" t="s">
        <v>24</v>
      </c>
      <c r="C6" s="2">
        <v>40.0</v>
      </c>
      <c r="D6" s="5">
        <v>150.0</v>
      </c>
      <c r="E6" s="2" t="s">
        <v>20</v>
      </c>
      <c r="F6" s="3">
        <f>SUMIFS(Transacciones!E:E, Transacciones!C:C, A6, Transacciones!D:D, "Entrada")
</f>
        <v>10</v>
      </c>
      <c r="G6" s="3">
        <f>SUMIFS(Transacciones!E:E, Transacciones!C:C, A6, Transacciones!D:D, "Salida")</f>
        <v>0</v>
      </c>
      <c r="H6" s="3">
        <f t="shared" si="1"/>
        <v>50</v>
      </c>
      <c r="I6" s="3" t="str">
        <f t="shared" si="2"/>
        <v>Suficiente Stock</v>
      </c>
      <c r="J6" s="6">
        <f t="shared" si="3"/>
        <v>7500</v>
      </c>
    </row>
    <row r="9">
      <c r="C9" s="7"/>
    </row>
    <row r="23">
      <c r="D2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25</v>
      </c>
      <c r="B1" s="8" t="s">
        <v>26</v>
      </c>
      <c r="C1" s="8" t="s">
        <v>0</v>
      </c>
      <c r="D1" s="8" t="s">
        <v>27</v>
      </c>
      <c r="E1" s="8" t="s">
        <v>28</v>
      </c>
      <c r="F1" s="8" t="s">
        <v>10</v>
      </c>
      <c r="G1" s="8" t="s">
        <v>29</v>
      </c>
    </row>
    <row r="2">
      <c r="A2" s="2" t="s">
        <v>30</v>
      </c>
      <c r="B2" s="9">
        <v>45717.0</v>
      </c>
      <c r="C2" s="2" t="s">
        <v>3</v>
      </c>
      <c r="D2" s="2" t="s">
        <v>31</v>
      </c>
      <c r="E2" s="2">
        <v>20.0</v>
      </c>
      <c r="F2" s="5">
        <v>300.0</v>
      </c>
      <c r="G2" s="5">
        <v>6000.0</v>
      </c>
    </row>
    <row r="3">
      <c r="A3" s="2" t="s">
        <v>32</v>
      </c>
      <c r="B3" s="9">
        <v>45719.0</v>
      </c>
      <c r="C3" s="2" t="s">
        <v>4</v>
      </c>
      <c r="D3" s="2" t="s">
        <v>31</v>
      </c>
      <c r="E3" s="2">
        <v>15.0</v>
      </c>
      <c r="F3" s="5">
        <v>600.0</v>
      </c>
      <c r="G3" s="5">
        <v>9000.0</v>
      </c>
    </row>
    <row r="4">
      <c r="A4" s="2" t="s">
        <v>33</v>
      </c>
      <c r="B4" s="9">
        <v>45721.0</v>
      </c>
      <c r="C4" s="2" t="s">
        <v>5</v>
      </c>
      <c r="D4" s="2" t="s">
        <v>34</v>
      </c>
      <c r="E4" s="2">
        <v>30.0</v>
      </c>
      <c r="F4" s="5">
        <v>50.0</v>
      </c>
      <c r="G4" s="5">
        <v>1500.0</v>
      </c>
    </row>
    <row r="5">
      <c r="A5" s="2" t="s">
        <v>35</v>
      </c>
      <c r="B5" s="9">
        <v>45722.0</v>
      </c>
      <c r="C5" s="2" t="s">
        <v>6</v>
      </c>
      <c r="D5" s="2" t="s">
        <v>31</v>
      </c>
      <c r="E5" s="2">
        <v>10.0</v>
      </c>
      <c r="F5" s="5">
        <v>200.0</v>
      </c>
      <c r="G5" s="5">
        <v>2000.0</v>
      </c>
    </row>
    <row r="6">
      <c r="A6" s="2" t="s">
        <v>36</v>
      </c>
      <c r="B6" s="9">
        <v>45723.0</v>
      </c>
      <c r="C6" s="2" t="s">
        <v>3</v>
      </c>
      <c r="D6" s="2" t="s">
        <v>34</v>
      </c>
      <c r="E6" s="2">
        <v>5.0</v>
      </c>
      <c r="F6" s="5">
        <v>300.0</v>
      </c>
      <c r="G6" s="5">
        <v>1500.0</v>
      </c>
    </row>
    <row r="7">
      <c r="A7" s="2" t="s">
        <v>37</v>
      </c>
      <c r="B7" s="9">
        <v>45726.0</v>
      </c>
      <c r="C7" s="2" t="s">
        <v>5</v>
      </c>
      <c r="D7" s="2" t="s">
        <v>34</v>
      </c>
      <c r="E7" s="2">
        <v>15.0</v>
      </c>
      <c r="F7" s="5">
        <v>50.0</v>
      </c>
      <c r="G7" s="5">
        <v>750.0</v>
      </c>
    </row>
    <row r="8">
      <c r="A8" s="2" t="s">
        <v>38</v>
      </c>
      <c r="B8" s="9">
        <v>45727.0</v>
      </c>
      <c r="C8" s="2" t="s">
        <v>7</v>
      </c>
      <c r="D8" s="2" t="s">
        <v>31</v>
      </c>
      <c r="E8" s="2">
        <v>10.0</v>
      </c>
      <c r="F8" s="5">
        <v>150.0</v>
      </c>
      <c r="G8" s="5">
        <v>1500.0</v>
      </c>
    </row>
    <row r="9">
      <c r="A9" s="2" t="s">
        <v>39</v>
      </c>
      <c r="B9" s="9">
        <v>45728.0</v>
      </c>
      <c r="C9" s="2" t="s">
        <v>4</v>
      </c>
      <c r="D9" s="2" t="s">
        <v>34</v>
      </c>
      <c r="E9" s="2">
        <v>5.0</v>
      </c>
      <c r="F9" s="5">
        <v>600.0</v>
      </c>
      <c r="G9" s="5">
        <v>3000.0</v>
      </c>
    </row>
    <row r="10">
      <c r="A10" s="2" t="s">
        <v>40</v>
      </c>
      <c r="B10" s="9">
        <v>45730.0</v>
      </c>
      <c r="C10" s="2" t="s">
        <v>6</v>
      </c>
      <c r="D10" s="2" t="s">
        <v>34</v>
      </c>
      <c r="E10" s="2">
        <v>20.0</v>
      </c>
      <c r="F10" s="5">
        <v>200.0</v>
      </c>
      <c r="G10" s="5">
        <v>4000.0</v>
      </c>
    </row>
    <row r="11">
      <c r="A11" s="2" t="s">
        <v>41</v>
      </c>
      <c r="B11" s="9">
        <v>45731.0</v>
      </c>
      <c r="C11" s="2" t="s">
        <v>3</v>
      </c>
      <c r="D11" s="2" t="s">
        <v>31</v>
      </c>
      <c r="E11" s="2">
        <v>15.0</v>
      </c>
      <c r="F11" s="5">
        <v>300.0</v>
      </c>
      <c r="G11" s="5">
        <v>4500.0</v>
      </c>
    </row>
  </sheetData>
  <drawing r:id="rId1"/>
</worksheet>
</file>