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sion" sheetId="1" r:id="rId4"/>
    <sheet state="visible" name="Inventario" sheetId="2" r:id="rId5"/>
  </sheets>
  <definedNames/>
  <calcPr/>
</workbook>
</file>

<file path=xl/sharedStrings.xml><?xml version="1.0" encoding="utf-8"?>
<sst xmlns="http://schemas.openxmlformats.org/spreadsheetml/2006/main" count="142" uniqueCount="58">
  <si>
    <t>Mes</t>
  </si>
  <si>
    <t>Unidades Vendidas</t>
  </si>
  <si>
    <t>Media Móvil 3 meses</t>
  </si>
  <si>
    <t>Enero</t>
  </si>
  <si>
    <t>Este análisis puede ayudar a que si la demanda se ve que va en aumento, hay que aumentar el inventario</t>
  </si>
  <si>
    <t>Febrero</t>
  </si>
  <si>
    <t>Si hay meses con picos como Febrero, Junio o Diciembre, se podrian hacer promociones estacionales, para mantener la demana estable y previsible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</si>
  <si>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</si>
  <si>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</si>
  <si>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</si>
  <si>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</si>
  <si>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</si>
  <si>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</si>
  <si>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</si>
  <si>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</si>
  <si>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</si>
  <si>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</si>
  <si>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ID</t>
  </si>
  <si>
    <t>Producto</t>
  </si>
  <si>
    <t>Cantidad</t>
  </si>
  <si>
    <t>Fecha</t>
  </si>
  <si>
    <t>Ubicación</t>
  </si>
  <si>
    <t>Día Semana</t>
  </si>
  <si>
    <t>Smartphone</t>
  </si>
  <si>
    <t>Madrid</t>
  </si>
  <si>
    <t>Laptop</t>
  </si>
  <si>
    <t>Barcelona</t>
  </si>
  <si>
    <t>Auriculares</t>
  </si>
  <si>
    <t>Valencia</t>
  </si>
  <si>
    <t>Num. Ventas</t>
  </si>
  <si>
    <t>Ventas por ubicación</t>
  </si>
  <si>
    <t>Sevilla</t>
  </si>
  <si>
    <t>Tablet</t>
  </si>
  <si>
    <t xml:space="preserve">¿Cuál es el producto más comprado? </t>
  </si>
  <si>
    <t>¿En qué ciudad se realizaron más compras?</t>
  </si>
  <si>
    <t>¿Cuántos productos de cada tipo se han vendido?</t>
  </si>
  <si>
    <t>¿Hay alguna diferencia notable en las ventas entre las ciudades?</t>
  </si>
  <si>
    <t>Se encuentran bastante equiparadas, Valencia la que menos</t>
  </si>
  <si>
    <t>Productos Ventidos</t>
  </si>
  <si>
    <t>Ventas por dia semana</t>
  </si>
  <si>
    <t>lunes</t>
  </si>
  <si>
    <t>martes</t>
  </si>
  <si>
    <t>miércoles</t>
  </si>
  <si>
    <t>jueves</t>
  </si>
  <si>
    <t>viernes</t>
  </si>
  <si>
    <t>¿Qué producto tiene el mayor número de unidades vendidas?</t>
  </si>
  <si>
    <t>sábado</t>
  </si>
  <si>
    <t>domingo</t>
  </si>
  <si>
    <t>¿Qué días de la semana o fechas específicas tienen más ventas?</t>
  </si>
  <si>
    <t>¿Se observa alguna tendencia en las ventas a lo largo de las semanas o meses?</t>
  </si>
  <si>
    <t>Se puede ver que la tendencia es equilibrada, ni sube ni baja.</t>
  </si>
  <si>
    <t>¿Qué productos se venden más? ¿En qué ciudades tienen mayor éxito?</t>
  </si>
  <si>
    <t>- El producto con mayor éxito son los auriculares, podria ser por su bajo precio de adquisición.</t>
  </si>
  <si>
    <t>- A su vez la ciudad con mayor número de ventas es Madrid, podría ser por la localidad con mayor cantidad de población.</t>
  </si>
  <si>
    <t>Conclusión</t>
  </si>
  <si>
    <t>- Subir stock de auriculares para poder acaparar la demanda de este producto</t>
  </si>
  <si>
    <t>- Promocionar Tablets en las ciudades menos vendidas para poder aumentar la demanda.</t>
  </si>
  <si>
    <t>- Enfocarse en los días con más tráfico de ventas (viernes-sábado)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</si>
</sst>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#,##0&quot;€&quot;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4" fontId="2" numFmtId="0" xfId="0" applyAlignment="1" applyFill="1" applyFont="1">
      <alignment horizontal="right" readingOrder="0" vertical="bottom"/>
    </xf>
    <xf borderId="0" fillId="5" fontId="2" numFmtId="0" xfId="0" applyAlignment="1" applyFill="1" applyFont="1">
      <alignment horizontal="right" readingOrder="0" vertical="bottom"/>
    </xf>
    <xf borderId="0" fillId="6" fontId="2" numFmtId="0" xfId="0" applyAlignment="1" applyFill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5" fontId="1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Unidades Vendidas frente a Mes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Prevision!$B$1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Prevision!$A$2:$A$13</c:f>
            </c:strRef>
          </c:cat>
          <c:val>
            <c:numRef>
              <c:f>Prevision!$B$2:$B$13</c:f>
              <c:numCache/>
            </c:numRef>
          </c:val>
          <c:smooth val="0"/>
        </c:ser>
        <c:axId val="1088333144"/>
        <c:axId val="729984023"/>
      </c:lineChart>
      <c:catAx>
        <c:axId val="1088333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9984023"/>
      </c:catAx>
      <c:valAx>
        <c:axId val="729984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Unidades Vendidas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3331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Num. Ventas/Producto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Inventario!$H$5:$H$8</c:f>
            </c:strRef>
          </c:cat>
          <c:val>
            <c:numRef>
              <c:f>Inventario!$I$5:$I$8</c:f>
              <c:numCache/>
            </c:numRef>
          </c:val>
        </c:ser>
        <c:axId val="437907610"/>
        <c:axId val="531352449"/>
      </c:barChart>
      <c:catAx>
        <c:axId val="4379076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1352449"/>
      </c:catAx>
      <c:valAx>
        <c:axId val="5313524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Num. Ventas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79076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Ventas por ciudad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Inventario!$L$5:$L$8</c:f>
            </c:strRef>
          </c:cat>
          <c:val>
            <c:numRef>
              <c:f>Inventario!$M$5:$M$8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Histograma de Cantidad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Inventario!$C$1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Inventario!$D$2:$D$41</c:f>
            </c:strRef>
          </c:cat>
          <c:val>
            <c:numRef>
              <c:f>Inventario!$C$2:$C$41</c:f>
              <c:numCache/>
            </c:numRef>
          </c:val>
          <c:smooth val="0"/>
        </c:ser>
        <c:axId val="1113279369"/>
        <c:axId val="1248282442"/>
      </c:lineChart>
      <c:catAx>
        <c:axId val="11132793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Cantidad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8282442"/>
      </c:catAx>
      <c:valAx>
        <c:axId val="12482824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32793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13</xdr:row>
      <xdr:rowOff>123825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495300</xdr:colOff>
      <xdr:row>24</xdr:row>
      <xdr:rowOff>19050</xdr:rowOff>
    </xdr:from>
    <xdr:ext cx="4238625" cy="26193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876300</xdr:colOff>
      <xdr:row>26</xdr:row>
      <xdr:rowOff>161925</xdr:rowOff>
    </xdr:from>
    <xdr:ext cx="4238625" cy="26193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333375</xdr:colOff>
      <xdr:row>41</xdr:row>
      <xdr:rowOff>9525</xdr:rowOff>
    </xdr:from>
    <xdr:ext cx="8315325" cy="20478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17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120.0</v>
      </c>
      <c r="D2" s="2" t="s">
        <v>4</v>
      </c>
    </row>
    <row r="3">
      <c r="A3" s="2" t="s">
        <v>5</v>
      </c>
      <c r="B3" s="2">
        <v>135.0</v>
      </c>
      <c r="D3" s="2" t="s">
        <v>6</v>
      </c>
    </row>
    <row r="4">
      <c r="A4" s="2" t="s">
        <v>7</v>
      </c>
      <c r="B4" s="2">
        <v>128.0</v>
      </c>
      <c r="C4" s="3">
        <f>AVERAGE(B2,B3,B4)</f>
        <v>127.6666667</v>
      </c>
    </row>
    <row r="5">
      <c r="A5" s="2" t="s">
        <v>8</v>
      </c>
      <c r="B5" s="2">
        <v>142.0</v>
      </c>
    </row>
    <row r="6">
      <c r="A6" s="2" t="s">
        <v>9</v>
      </c>
      <c r="B6" s="2">
        <v>150.0</v>
      </c>
    </row>
    <row r="7">
      <c r="A7" s="2" t="s">
        <v>10</v>
      </c>
      <c r="B7" s="2">
        <v>160.0</v>
      </c>
      <c r="C7" s="3">
        <f>AVERAGE(B5,B6,B7)</f>
        <v>150.6666667</v>
      </c>
    </row>
    <row r="8">
      <c r="A8" s="2" t="s">
        <v>11</v>
      </c>
      <c r="B8" s="2">
        <v>158.0</v>
      </c>
    </row>
    <row r="9">
      <c r="A9" s="2" t="s">
        <v>12</v>
      </c>
      <c r="B9" s="2">
        <v>145.0</v>
      </c>
    </row>
    <row r="10">
      <c r="A10" s="2" t="s">
        <v>13</v>
      </c>
      <c r="B10" s="2">
        <v>152.0</v>
      </c>
      <c r="C10" s="3">
        <f>AVERAGE(B8,B9,B10)</f>
        <v>151.6666667</v>
      </c>
    </row>
    <row r="11">
      <c r="A11" s="2" t="s">
        <v>14</v>
      </c>
      <c r="B11" s="2">
        <v>160.0</v>
      </c>
    </row>
    <row r="12">
      <c r="A12" s="2" t="s">
        <v>15</v>
      </c>
      <c r="B12" s="2">
        <v>165.0</v>
      </c>
    </row>
    <row r="13">
      <c r="A13" s="2" t="s">
        <v>16</v>
      </c>
      <c r="B13" s="2">
        <v>170.0</v>
      </c>
      <c r="C13" s="3">
        <f>AVERAGE(B11,B12,B13)</f>
        <v>165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63"/>
    <col customWidth="1" min="12" max="12" width="17.63"/>
    <col customWidth="1" min="13" max="13" width="17.88"/>
  </cols>
  <sheetData>
    <row r="1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5"/>
      <c r="H1" s="5"/>
      <c r="I1" s="5"/>
      <c r="J1" s="5"/>
    </row>
    <row r="2">
      <c r="A2" s="6">
        <v>1.0</v>
      </c>
      <c r="B2" s="6" t="s">
        <v>23</v>
      </c>
      <c r="C2" s="7">
        <v>2.0</v>
      </c>
      <c r="D2" s="8">
        <v>45717.0</v>
      </c>
      <c r="E2" s="6" t="s">
        <v>24</v>
      </c>
      <c r="F2" s="9" t="str">
        <f t="shared" ref="F2:F41" si="1">TEXT(D2,"dddd")</f>
        <v>sábado</v>
      </c>
      <c r="G2" s="9"/>
      <c r="H2" s="9"/>
      <c r="I2" s="10"/>
      <c r="J2" s="11"/>
    </row>
    <row r="3">
      <c r="A3" s="6">
        <v>2.0</v>
      </c>
      <c r="B3" s="6" t="s">
        <v>25</v>
      </c>
      <c r="C3" s="7">
        <v>1.0</v>
      </c>
      <c r="D3" s="8">
        <v>45718.0</v>
      </c>
      <c r="E3" s="6" t="s">
        <v>26</v>
      </c>
      <c r="F3" s="9" t="str">
        <f t="shared" si="1"/>
        <v>domingo</v>
      </c>
      <c r="G3" s="9"/>
      <c r="H3" s="9"/>
      <c r="I3" s="10"/>
      <c r="J3" s="11"/>
    </row>
    <row r="4">
      <c r="A4" s="6">
        <v>3.0</v>
      </c>
      <c r="B4" s="6" t="s">
        <v>27</v>
      </c>
      <c r="C4" s="7">
        <v>3.0</v>
      </c>
      <c r="D4" s="8">
        <v>45719.0</v>
      </c>
      <c r="E4" s="6" t="s">
        <v>28</v>
      </c>
      <c r="F4" s="9" t="str">
        <f t="shared" si="1"/>
        <v>lunes</v>
      </c>
      <c r="H4" s="9"/>
      <c r="I4" s="12" t="s">
        <v>29</v>
      </c>
      <c r="J4" s="10"/>
      <c r="K4" s="11"/>
      <c r="L4" s="10"/>
      <c r="M4" s="12" t="s">
        <v>30</v>
      </c>
    </row>
    <row r="5">
      <c r="A5" s="6">
        <v>4.0</v>
      </c>
      <c r="B5" s="6" t="s">
        <v>23</v>
      </c>
      <c r="C5" s="7">
        <v>1.0</v>
      </c>
      <c r="D5" s="8">
        <v>45721.0</v>
      </c>
      <c r="E5" s="6" t="s">
        <v>31</v>
      </c>
      <c r="F5" s="9" t="str">
        <f t="shared" si="1"/>
        <v>miércoles</v>
      </c>
      <c r="H5" s="13" t="s">
        <v>23</v>
      </c>
      <c r="I5" s="14">
        <f t="shared" ref="I5:I8" si="2">COUNTIF(B:B,H5)</f>
        <v>9</v>
      </c>
      <c r="J5" s="10"/>
      <c r="K5" s="11"/>
      <c r="L5" s="13" t="s">
        <v>24</v>
      </c>
      <c r="M5" s="14">
        <f t="shared" ref="M5:M8" si="3">COUNTIF(E:E,L5)</f>
        <v>11</v>
      </c>
    </row>
    <row r="6">
      <c r="A6" s="6">
        <v>5.0</v>
      </c>
      <c r="B6" s="6" t="s">
        <v>32</v>
      </c>
      <c r="C6" s="7">
        <v>2.0</v>
      </c>
      <c r="D6" s="8">
        <v>45723.0</v>
      </c>
      <c r="E6" s="6" t="s">
        <v>24</v>
      </c>
      <c r="F6" s="9" t="str">
        <f t="shared" si="1"/>
        <v>viernes</v>
      </c>
      <c r="H6" s="13" t="s">
        <v>25</v>
      </c>
      <c r="I6" s="14">
        <f t="shared" si="2"/>
        <v>10</v>
      </c>
      <c r="J6" s="10"/>
      <c r="K6" s="11"/>
      <c r="L6" s="13" t="s">
        <v>26</v>
      </c>
      <c r="M6" s="14">
        <f t="shared" si="3"/>
        <v>10</v>
      </c>
    </row>
    <row r="7">
      <c r="A7" s="2">
        <v>6.0</v>
      </c>
      <c r="B7" s="2" t="s">
        <v>27</v>
      </c>
      <c r="C7" s="2">
        <v>1.0</v>
      </c>
      <c r="D7" s="15">
        <v>45725.0</v>
      </c>
      <c r="E7" s="2" t="s">
        <v>28</v>
      </c>
      <c r="F7" s="9" t="str">
        <f t="shared" si="1"/>
        <v>domingo</v>
      </c>
      <c r="H7" s="16" t="s">
        <v>27</v>
      </c>
      <c r="I7" s="14">
        <f t="shared" si="2"/>
        <v>13</v>
      </c>
      <c r="L7" s="13" t="s">
        <v>28</v>
      </c>
      <c r="M7" s="14">
        <f t="shared" si="3"/>
        <v>9</v>
      </c>
    </row>
    <row r="8">
      <c r="A8" s="2">
        <v>7.0</v>
      </c>
      <c r="B8" s="2" t="s">
        <v>23</v>
      </c>
      <c r="C8" s="2">
        <v>1.0</v>
      </c>
      <c r="D8" s="15">
        <v>45726.0</v>
      </c>
      <c r="E8" s="2" t="s">
        <v>31</v>
      </c>
      <c r="F8" s="9" t="str">
        <f t="shared" si="1"/>
        <v>lunes</v>
      </c>
      <c r="H8" s="16" t="s">
        <v>32</v>
      </c>
      <c r="I8" s="14">
        <f t="shared" si="2"/>
        <v>8</v>
      </c>
      <c r="L8" s="13" t="s">
        <v>31</v>
      </c>
      <c r="M8" s="14">
        <f t="shared" si="3"/>
        <v>10</v>
      </c>
    </row>
    <row r="9">
      <c r="A9" s="2">
        <v>8.0</v>
      </c>
      <c r="B9" s="2" t="s">
        <v>25</v>
      </c>
      <c r="C9" s="2">
        <v>3.0</v>
      </c>
      <c r="D9" s="15">
        <v>45728.0</v>
      </c>
      <c r="E9" s="2" t="s">
        <v>31</v>
      </c>
      <c r="F9" s="9" t="str">
        <f t="shared" si="1"/>
        <v>miércoles</v>
      </c>
    </row>
    <row r="10">
      <c r="A10" s="2">
        <v>9.0</v>
      </c>
      <c r="B10" s="2" t="s">
        <v>32</v>
      </c>
      <c r="C10" s="2">
        <v>3.0</v>
      </c>
      <c r="D10" s="15">
        <v>45730.0</v>
      </c>
      <c r="E10" s="2" t="s">
        <v>26</v>
      </c>
      <c r="F10" s="9" t="str">
        <f t="shared" si="1"/>
        <v>viernes</v>
      </c>
      <c r="H10" s="17" t="s">
        <v>33</v>
      </c>
      <c r="L10" s="17" t="s">
        <v>34</v>
      </c>
    </row>
    <row r="11">
      <c r="A11" s="2">
        <v>10.0</v>
      </c>
      <c r="B11" s="2" t="s">
        <v>27</v>
      </c>
      <c r="C11" s="2">
        <v>2.0</v>
      </c>
      <c r="D11" s="15">
        <v>45732.0</v>
      </c>
      <c r="E11" s="2" t="s">
        <v>24</v>
      </c>
      <c r="F11" s="9" t="str">
        <f t="shared" si="1"/>
        <v>domingo</v>
      </c>
      <c r="H11" s="3" t="str">
        <f t="array" ref="H11">CONCAT("El producto con mas ventas: ", INDEX(H5:H8, MATCH(MAX(I5:I8),I5:I8,0)))</f>
        <v>El producto con mas ventas: Auriculares</v>
      </c>
      <c r="L11" s="3" t="str">
        <f t="array" ref="L11">CONCAT("La ciudad con mas ventas: ", INDEX(L5:L8, MATCH(MAX(M5:M8),M5:M8,0)))</f>
        <v>La ciudad con mas ventas: Madrid</v>
      </c>
    </row>
    <row r="12">
      <c r="A12" s="2">
        <v>11.0</v>
      </c>
      <c r="B12" s="2" t="s">
        <v>25</v>
      </c>
      <c r="C12" s="2">
        <v>2.0</v>
      </c>
      <c r="D12" s="15">
        <v>45733.0</v>
      </c>
      <c r="E12" s="2" t="s">
        <v>31</v>
      </c>
      <c r="F12" s="9" t="str">
        <f t="shared" si="1"/>
        <v>lunes</v>
      </c>
    </row>
    <row r="13">
      <c r="A13" s="2">
        <v>12.0</v>
      </c>
      <c r="B13" s="2" t="s">
        <v>23</v>
      </c>
      <c r="C13" s="2">
        <v>1.0</v>
      </c>
      <c r="D13" s="15">
        <v>45734.0</v>
      </c>
      <c r="E13" s="2" t="s">
        <v>28</v>
      </c>
      <c r="F13" s="9" t="str">
        <f t="shared" si="1"/>
        <v>martes</v>
      </c>
      <c r="H13" s="18" t="s">
        <v>35</v>
      </c>
      <c r="L13" s="18" t="s">
        <v>36</v>
      </c>
    </row>
    <row r="14">
      <c r="A14" s="2">
        <v>13.0</v>
      </c>
      <c r="B14" s="2" t="s">
        <v>25</v>
      </c>
      <c r="C14" s="2">
        <v>2.0</v>
      </c>
      <c r="D14" s="15">
        <v>45736.0</v>
      </c>
      <c r="E14" s="2" t="s">
        <v>24</v>
      </c>
      <c r="F14" s="9" t="str">
        <f t="shared" si="1"/>
        <v>jueves</v>
      </c>
      <c r="L14" s="2" t="s">
        <v>37</v>
      </c>
    </row>
    <row r="15">
      <c r="A15" s="2">
        <v>14.0</v>
      </c>
      <c r="B15" s="2" t="s">
        <v>25</v>
      </c>
      <c r="C15" s="2">
        <v>3.0</v>
      </c>
      <c r="D15" s="15">
        <v>45736.0</v>
      </c>
      <c r="E15" s="2" t="s">
        <v>26</v>
      </c>
      <c r="F15" s="9" t="str">
        <f t="shared" si="1"/>
        <v>jueves</v>
      </c>
    </row>
    <row r="16">
      <c r="A16" s="2">
        <v>15.0</v>
      </c>
      <c r="B16" s="2" t="s">
        <v>32</v>
      </c>
      <c r="C16" s="2">
        <v>1.0</v>
      </c>
      <c r="D16" s="15">
        <v>45738.0</v>
      </c>
      <c r="E16" s="2" t="s">
        <v>31</v>
      </c>
      <c r="F16" s="9" t="str">
        <f t="shared" si="1"/>
        <v>sábado</v>
      </c>
      <c r="H16" s="9"/>
      <c r="I16" s="12" t="s">
        <v>38</v>
      </c>
      <c r="L16" s="9"/>
      <c r="M16" s="12" t="s">
        <v>39</v>
      </c>
    </row>
    <row r="17">
      <c r="A17" s="2">
        <v>16.0</v>
      </c>
      <c r="B17" s="2" t="s">
        <v>27</v>
      </c>
      <c r="C17" s="2">
        <v>2.0</v>
      </c>
      <c r="D17" s="15">
        <v>45739.0</v>
      </c>
      <c r="E17" s="2" t="s">
        <v>24</v>
      </c>
      <c r="F17" s="9" t="str">
        <f t="shared" si="1"/>
        <v>domingo</v>
      </c>
      <c r="H17" s="13" t="s">
        <v>23</v>
      </c>
      <c r="I17" s="14">
        <f t="shared" ref="I17:I20" si="4">SUMIF(B:B,H17,C:C)</f>
        <v>15</v>
      </c>
      <c r="L17" s="13" t="s">
        <v>40</v>
      </c>
      <c r="M17" s="14">
        <f t="shared" ref="M17:M23" si="5">COUNTIF(F:F,L17)</f>
        <v>7</v>
      </c>
    </row>
    <row r="18">
      <c r="A18" s="2">
        <v>17.0</v>
      </c>
      <c r="B18" s="2" t="s">
        <v>25</v>
      </c>
      <c r="C18" s="2">
        <v>2.0</v>
      </c>
      <c r="D18" s="15">
        <v>45740.0</v>
      </c>
      <c r="E18" s="2" t="s">
        <v>26</v>
      </c>
      <c r="F18" s="9" t="str">
        <f t="shared" si="1"/>
        <v>lunes</v>
      </c>
      <c r="H18" s="13" t="s">
        <v>25</v>
      </c>
      <c r="I18" s="14">
        <f t="shared" si="4"/>
        <v>19</v>
      </c>
      <c r="L18" s="13" t="s">
        <v>41</v>
      </c>
      <c r="M18" s="14">
        <f t="shared" si="5"/>
        <v>5</v>
      </c>
    </row>
    <row r="19">
      <c r="A19" s="2">
        <v>18.0</v>
      </c>
      <c r="B19" s="2" t="s">
        <v>23</v>
      </c>
      <c r="C19" s="2">
        <v>3.0</v>
      </c>
      <c r="D19" s="15">
        <v>45741.0</v>
      </c>
      <c r="E19" s="2" t="s">
        <v>28</v>
      </c>
      <c r="F19" s="9" t="str">
        <f t="shared" si="1"/>
        <v>martes</v>
      </c>
      <c r="H19" s="16" t="s">
        <v>27</v>
      </c>
      <c r="I19" s="14">
        <f t="shared" si="4"/>
        <v>22</v>
      </c>
      <c r="L19" s="16" t="s">
        <v>42</v>
      </c>
      <c r="M19" s="14">
        <f t="shared" si="5"/>
        <v>6</v>
      </c>
    </row>
    <row r="20">
      <c r="A20" s="2">
        <v>19.0</v>
      </c>
      <c r="B20" s="2" t="s">
        <v>32</v>
      </c>
      <c r="C20" s="2">
        <v>1.0</v>
      </c>
      <c r="D20" s="15">
        <v>45742.0</v>
      </c>
      <c r="E20" s="2" t="s">
        <v>31</v>
      </c>
      <c r="F20" s="9" t="str">
        <f t="shared" si="1"/>
        <v>miércoles</v>
      </c>
      <c r="H20" s="16" t="s">
        <v>32</v>
      </c>
      <c r="I20" s="14">
        <f t="shared" si="4"/>
        <v>18</v>
      </c>
      <c r="L20" s="16" t="s">
        <v>43</v>
      </c>
      <c r="M20" s="14">
        <f t="shared" si="5"/>
        <v>5</v>
      </c>
    </row>
    <row r="21">
      <c r="A21" s="2">
        <v>20.0</v>
      </c>
      <c r="B21" s="2" t="s">
        <v>27</v>
      </c>
      <c r="C21" s="2">
        <v>1.0</v>
      </c>
      <c r="D21" s="15">
        <v>45743.0</v>
      </c>
      <c r="E21" s="2" t="s">
        <v>24</v>
      </c>
      <c r="F21" s="9" t="str">
        <f t="shared" si="1"/>
        <v>jueves</v>
      </c>
      <c r="L21" s="13" t="s">
        <v>44</v>
      </c>
      <c r="M21" s="14">
        <f t="shared" si="5"/>
        <v>5</v>
      </c>
    </row>
    <row r="22">
      <c r="A22" s="2">
        <v>21.0</v>
      </c>
      <c r="B22" s="2" t="s">
        <v>27</v>
      </c>
      <c r="C22" s="2">
        <v>2.0</v>
      </c>
      <c r="D22" s="15">
        <v>45744.0</v>
      </c>
      <c r="E22" s="2" t="s">
        <v>24</v>
      </c>
      <c r="F22" s="9" t="str">
        <f t="shared" si="1"/>
        <v>viernes</v>
      </c>
      <c r="H22" s="18" t="s">
        <v>45</v>
      </c>
      <c r="L22" s="13" t="s">
        <v>46</v>
      </c>
      <c r="M22" s="14">
        <f t="shared" si="5"/>
        <v>5</v>
      </c>
    </row>
    <row r="23">
      <c r="A23" s="2">
        <v>22.0</v>
      </c>
      <c r="B23" s="2" t="s">
        <v>25</v>
      </c>
      <c r="C23" s="2">
        <v>2.0</v>
      </c>
      <c r="D23" s="15">
        <v>45745.0</v>
      </c>
      <c r="E23" s="2" t="s">
        <v>26</v>
      </c>
      <c r="F23" s="9" t="str">
        <f t="shared" si="1"/>
        <v>sábado</v>
      </c>
      <c r="H23" s="3" t="str">
        <f t="array" ref="H23">CONCAT("El producto con mas unidades vendidas: ", INDEX(H17:H20, MATCH(MAX(I17:I20),I17:I20,0)))</f>
        <v>El producto con mas unidades vendidas: Auriculares</v>
      </c>
      <c r="L23" s="16" t="s">
        <v>47</v>
      </c>
      <c r="M23" s="14">
        <f t="shared" si="5"/>
        <v>7</v>
      </c>
    </row>
    <row r="24">
      <c r="A24" s="2">
        <v>23.0</v>
      </c>
      <c r="B24" s="2" t="s">
        <v>32</v>
      </c>
      <c r="C24" s="2">
        <v>3.0</v>
      </c>
      <c r="D24" s="15">
        <v>45746.0</v>
      </c>
      <c r="E24" s="2" t="s">
        <v>28</v>
      </c>
      <c r="F24" s="9" t="str">
        <f t="shared" si="1"/>
        <v>domingo</v>
      </c>
    </row>
    <row r="25">
      <c r="A25" s="2">
        <v>24.0</v>
      </c>
      <c r="B25" s="2" t="s">
        <v>27</v>
      </c>
      <c r="C25" s="2">
        <v>1.0</v>
      </c>
      <c r="D25" s="15">
        <v>45747.0</v>
      </c>
      <c r="E25" s="2" t="s">
        <v>31</v>
      </c>
      <c r="F25" s="9" t="str">
        <f t="shared" si="1"/>
        <v>lunes</v>
      </c>
      <c r="L25" s="18" t="s">
        <v>48</v>
      </c>
    </row>
    <row r="26">
      <c r="A26" s="2">
        <v>25.0</v>
      </c>
      <c r="B26" s="2" t="s">
        <v>23</v>
      </c>
      <c r="C26" s="2">
        <v>2.0</v>
      </c>
      <c r="D26" s="15">
        <v>45748.0</v>
      </c>
      <c r="E26" s="2" t="s">
        <v>24</v>
      </c>
      <c r="F26" s="9" t="str">
        <f t="shared" si="1"/>
        <v>martes</v>
      </c>
      <c r="L26" s="3" t="str">
        <f t="array" ref="L26">CONCAT("Día de la semana con la mayor cantidad de ventas: ", INDEX(L17:L20, MATCH(MAX(M17:M20),M17:M20,0)))</f>
        <v>Día de la semana con la mayor cantidad de ventas: lunes</v>
      </c>
    </row>
    <row r="27">
      <c r="A27" s="2">
        <v>26.0</v>
      </c>
      <c r="B27" s="2" t="s">
        <v>25</v>
      </c>
      <c r="C27" s="2">
        <v>1.0</v>
      </c>
      <c r="D27" s="15">
        <v>45749.0</v>
      </c>
      <c r="E27" s="2" t="s">
        <v>26</v>
      </c>
      <c r="F27" s="9" t="str">
        <f t="shared" si="1"/>
        <v>miércoles</v>
      </c>
    </row>
    <row r="28">
      <c r="A28" s="2">
        <v>27.0</v>
      </c>
      <c r="B28" s="2" t="s">
        <v>27</v>
      </c>
      <c r="C28" s="2">
        <v>3.0</v>
      </c>
      <c r="D28" s="15">
        <v>45750.0</v>
      </c>
      <c r="E28" s="2" t="s">
        <v>31</v>
      </c>
      <c r="F28" s="9" t="str">
        <f t="shared" si="1"/>
        <v>jueves</v>
      </c>
    </row>
    <row r="29">
      <c r="A29" s="2">
        <v>28.0</v>
      </c>
      <c r="B29" s="2" t="s">
        <v>32</v>
      </c>
      <c r="C29" s="2">
        <v>2.0</v>
      </c>
      <c r="D29" s="15">
        <v>45751.0</v>
      </c>
      <c r="E29" s="2" t="s">
        <v>28</v>
      </c>
      <c r="F29" s="9" t="str">
        <f t="shared" si="1"/>
        <v>viernes</v>
      </c>
    </row>
    <row r="30">
      <c r="A30" s="2">
        <v>29.0</v>
      </c>
      <c r="B30" s="2" t="s">
        <v>27</v>
      </c>
      <c r="C30" s="2">
        <v>1.0</v>
      </c>
      <c r="D30" s="15">
        <v>45752.0</v>
      </c>
      <c r="E30" s="2" t="s">
        <v>24</v>
      </c>
      <c r="F30" s="9" t="str">
        <f t="shared" si="1"/>
        <v>sábado</v>
      </c>
    </row>
    <row r="31">
      <c r="A31" s="2">
        <v>30.0</v>
      </c>
      <c r="B31" s="2" t="s">
        <v>23</v>
      </c>
      <c r="C31" s="2">
        <v>1.0</v>
      </c>
      <c r="D31" s="15">
        <v>45753.0</v>
      </c>
      <c r="E31" s="2" t="s">
        <v>26</v>
      </c>
      <c r="F31" s="9" t="str">
        <f t="shared" si="1"/>
        <v>domingo</v>
      </c>
    </row>
    <row r="32">
      <c r="A32" s="2">
        <v>31.0</v>
      </c>
      <c r="B32" s="2" t="s">
        <v>25</v>
      </c>
      <c r="C32" s="2">
        <v>1.0</v>
      </c>
      <c r="D32" s="15">
        <v>45754.0</v>
      </c>
      <c r="E32" s="2" t="s">
        <v>28</v>
      </c>
      <c r="F32" s="9" t="str">
        <f t="shared" si="1"/>
        <v>lunes</v>
      </c>
    </row>
    <row r="33">
      <c r="A33" s="2">
        <v>32.0</v>
      </c>
      <c r="B33" s="2" t="s">
        <v>27</v>
      </c>
      <c r="C33" s="2">
        <v>2.0</v>
      </c>
      <c r="D33" s="15">
        <v>45755.0</v>
      </c>
      <c r="E33" s="2" t="s">
        <v>31</v>
      </c>
      <c r="F33" s="9" t="str">
        <f t="shared" si="1"/>
        <v>martes</v>
      </c>
    </row>
    <row r="34">
      <c r="A34" s="2">
        <v>33.0</v>
      </c>
      <c r="B34" s="2" t="s">
        <v>23</v>
      </c>
      <c r="C34" s="2">
        <v>2.0</v>
      </c>
      <c r="D34" s="15">
        <v>45756.0</v>
      </c>
      <c r="E34" s="2" t="s">
        <v>28</v>
      </c>
      <c r="F34" s="9" t="str">
        <f t="shared" si="1"/>
        <v>miércoles</v>
      </c>
    </row>
    <row r="35">
      <c r="A35" s="2">
        <v>34.0</v>
      </c>
      <c r="B35" s="2" t="s">
        <v>32</v>
      </c>
      <c r="C35" s="2">
        <v>3.0</v>
      </c>
      <c r="D35" s="15">
        <v>45757.0</v>
      </c>
      <c r="E35" s="2" t="s">
        <v>24</v>
      </c>
      <c r="F35" s="9" t="str">
        <f t="shared" si="1"/>
        <v>jueves</v>
      </c>
    </row>
    <row r="36">
      <c r="A36" s="2">
        <v>35.0</v>
      </c>
      <c r="B36" s="2" t="s">
        <v>23</v>
      </c>
      <c r="C36" s="2">
        <v>2.0</v>
      </c>
      <c r="D36" s="15">
        <v>45758.0</v>
      </c>
      <c r="E36" s="2" t="s">
        <v>26</v>
      </c>
      <c r="F36" s="9" t="str">
        <f t="shared" si="1"/>
        <v>viernes</v>
      </c>
    </row>
    <row r="37">
      <c r="A37" s="2">
        <v>36.0</v>
      </c>
      <c r="B37" s="2" t="s">
        <v>25</v>
      </c>
      <c r="C37" s="2">
        <v>2.0</v>
      </c>
      <c r="D37" s="15">
        <v>45759.0</v>
      </c>
      <c r="E37" s="2" t="s">
        <v>26</v>
      </c>
      <c r="F37" s="9" t="str">
        <f t="shared" si="1"/>
        <v>sábado</v>
      </c>
    </row>
    <row r="38">
      <c r="A38" s="2">
        <v>37.0</v>
      </c>
      <c r="B38" s="2" t="s">
        <v>27</v>
      </c>
      <c r="C38" s="2">
        <v>1.0</v>
      </c>
      <c r="D38" s="15">
        <v>45760.0</v>
      </c>
      <c r="E38" s="2" t="s">
        <v>24</v>
      </c>
      <c r="F38" s="9" t="str">
        <f t="shared" si="1"/>
        <v>domingo</v>
      </c>
    </row>
    <row r="39">
      <c r="A39" s="2">
        <v>38.0</v>
      </c>
      <c r="B39" s="2" t="s">
        <v>27</v>
      </c>
      <c r="C39" s="2">
        <v>2.0</v>
      </c>
      <c r="D39" s="15">
        <v>45761.0</v>
      </c>
      <c r="E39" s="2" t="s">
        <v>31</v>
      </c>
      <c r="F39" s="9" t="str">
        <f t="shared" si="1"/>
        <v>lunes</v>
      </c>
    </row>
    <row r="40">
      <c r="A40" s="2">
        <v>39.0</v>
      </c>
      <c r="B40" s="2" t="s">
        <v>32</v>
      </c>
      <c r="C40" s="2">
        <v>3.0</v>
      </c>
      <c r="D40" s="15">
        <v>45762.0</v>
      </c>
      <c r="E40" s="2" t="s">
        <v>26</v>
      </c>
      <c r="F40" s="9" t="str">
        <f t="shared" si="1"/>
        <v>martes</v>
      </c>
    </row>
    <row r="41">
      <c r="A41" s="2">
        <v>40.0</v>
      </c>
      <c r="B41" s="2" t="s">
        <v>27</v>
      </c>
      <c r="C41" s="2">
        <v>1.0</v>
      </c>
      <c r="D41" s="15">
        <v>45763.0</v>
      </c>
      <c r="E41" s="2" t="s">
        <v>28</v>
      </c>
      <c r="F41" s="9" t="str">
        <f t="shared" si="1"/>
        <v>miércoles</v>
      </c>
    </row>
    <row r="44">
      <c r="B44" s="18" t="s">
        <v>49</v>
      </c>
    </row>
    <row r="45">
      <c r="B45" s="2" t="s">
        <v>50</v>
      </c>
    </row>
    <row r="53">
      <c r="B53" s="18" t="s">
        <v>51</v>
      </c>
    </row>
    <row r="54">
      <c r="B54" s="2" t="s">
        <v>52</v>
      </c>
    </row>
    <row r="55">
      <c r="B55" s="2" t="s">
        <v>53</v>
      </c>
    </row>
    <row r="57">
      <c r="B57" s="18" t="s">
        <v>54</v>
      </c>
    </row>
    <row r="58">
      <c r="B58" s="2" t="s">
        <v>55</v>
      </c>
    </row>
    <row r="59">
      <c r="B59" s="2" t="s">
        <v>56</v>
      </c>
    </row>
    <row r="60">
      <c r="B60" s="2" t="s">
        <v>57</v>
      </c>
    </row>
  </sheetData>
  <drawing r:id="rId1"/>
</worksheet>
</file>