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nadezdasemjonova/Documents/SC Progress/Summary/"/>
    </mc:Choice>
  </mc:AlternateContent>
  <xr:revisionPtr revIDLastSave="0" documentId="13_ncr:1_{3A26EE2B-E6BE-DE4B-97DC-44F1CC0FC0A9}" xr6:coauthVersionLast="47" xr6:coauthVersionMax="47" xr10:uidLastSave="{00000000-0000-0000-0000-000000000000}"/>
  <bookViews>
    <workbookView xWindow="0" yWindow="500" windowWidth="31540" windowHeight="17160" xr2:uid="{00000000-000D-0000-FFFF-FFFF00000000}"/>
  </bookViews>
  <sheets>
    <sheet name="Security Culture 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L61" i="1" l="1"/>
  <c r="DJ61" i="1"/>
  <c r="DK61" i="1" s="1"/>
  <c r="DH61" i="1"/>
  <c r="DI61" i="1" s="1"/>
  <c r="DF61" i="1"/>
  <c r="DG61" i="1" s="1"/>
  <c r="DD61" i="1"/>
  <c r="DB61" i="1"/>
  <c r="DC61" i="1" s="1"/>
  <c r="CZ61" i="1"/>
  <c r="CX61" i="1"/>
  <c r="CY61" i="1" s="1"/>
  <c r="CV61" i="1"/>
  <c r="CR61" i="1"/>
  <c r="CP61" i="1"/>
  <c r="CQ61" i="1" s="1"/>
  <c r="CN61" i="1"/>
  <c r="CL61" i="1"/>
  <c r="CM61" i="1" s="1"/>
  <c r="CJ61" i="1"/>
  <c r="CH61" i="1"/>
  <c r="CI61" i="1" s="1"/>
  <c r="CF61" i="1"/>
  <c r="CD61" i="1"/>
  <c r="CE61" i="1" s="1"/>
  <c r="CB61" i="1"/>
  <c r="BZ61" i="1"/>
  <c r="CA61" i="1" s="1"/>
  <c r="BX61" i="1"/>
  <c r="BV61" i="1"/>
  <c r="BW61" i="1" s="1"/>
  <c r="BT61" i="1"/>
  <c r="BU61" i="1" s="1"/>
  <c r="BR61" i="1"/>
  <c r="BS61" i="1" s="1"/>
  <c r="BP61" i="1"/>
  <c r="BN61" i="1"/>
  <c r="BO61" i="1" s="1"/>
  <c r="BL61" i="1"/>
  <c r="BJ61" i="1"/>
  <c r="BK61" i="1" s="1"/>
  <c r="BF61" i="1"/>
  <c r="BG61" i="1" s="1"/>
  <c r="BD61" i="1"/>
  <c r="BB61" i="1"/>
  <c r="BC61" i="1" s="1"/>
  <c r="AZ61" i="1"/>
  <c r="BA61" i="1" s="1"/>
  <c r="AX61" i="1"/>
  <c r="AY61" i="1" s="1"/>
  <c r="AW61" i="1"/>
  <c r="AV61" i="1"/>
  <c r="AT61" i="1"/>
  <c r="AU61" i="1" s="1"/>
  <c r="AR61" i="1"/>
  <c r="AP61" i="1"/>
  <c r="AQ61" i="1" s="1"/>
  <c r="AL61" i="1"/>
  <c r="AM61" i="1" s="1"/>
  <c r="AJ61" i="1"/>
  <c r="AK61" i="1" s="1"/>
  <c r="AH61" i="1"/>
  <c r="AI61" i="1" s="1"/>
  <c r="AF61" i="1"/>
  <c r="AD61" i="1"/>
  <c r="AE61" i="1" s="1"/>
  <c r="AB61" i="1"/>
  <c r="Z61" i="1"/>
  <c r="AA61" i="1" s="1"/>
  <c r="X61" i="1"/>
  <c r="V61" i="1"/>
  <c r="W61" i="1" s="1"/>
  <c r="T61" i="1"/>
  <c r="U61" i="1" s="1"/>
  <c r="R61" i="1"/>
  <c r="S61" i="1" s="1"/>
  <c r="P61" i="1"/>
  <c r="N61" i="1"/>
  <c r="O61" i="1" s="1"/>
  <c r="L61" i="1"/>
  <c r="J61" i="1"/>
  <c r="K61" i="1" s="1"/>
  <c r="H61" i="1"/>
  <c r="AN61" i="1" s="1"/>
  <c r="F61" i="1"/>
  <c r="G61" i="1" s="1"/>
  <c r="D61" i="1"/>
  <c r="DL60" i="1"/>
  <c r="DJ60" i="1"/>
  <c r="DK60" i="1" s="1"/>
  <c r="DH60" i="1"/>
  <c r="DI60" i="1" s="1"/>
  <c r="DF60" i="1"/>
  <c r="DG60" i="1" s="1"/>
  <c r="DD60" i="1"/>
  <c r="DE60" i="1" s="1"/>
  <c r="DB60" i="1"/>
  <c r="DC60" i="1" s="1"/>
  <c r="CZ60" i="1"/>
  <c r="CX60" i="1"/>
  <c r="CY60" i="1" s="1"/>
  <c r="CV60" i="1"/>
  <c r="CR60" i="1"/>
  <c r="CP60" i="1"/>
  <c r="CQ60" i="1" s="1"/>
  <c r="CN60" i="1"/>
  <c r="CL60" i="1"/>
  <c r="CM60" i="1" s="1"/>
  <c r="CJ60" i="1"/>
  <c r="CH60" i="1"/>
  <c r="CI60" i="1" s="1"/>
  <c r="CF60" i="1"/>
  <c r="CD60" i="1"/>
  <c r="CE60" i="1" s="1"/>
  <c r="CB60" i="1"/>
  <c r="BZ60" i="1"/>
  <c r="CA60" i="1" s="1"/>
  <c r="BX60" i="1"/>
  <c r="BV60" i="1"/>
  <c r="BW60" i="1" s="1"/>
  <c r="BT60" i="1"/>
  <c r="BU60" i="1" s="1"/>
  <c r="BR60" i="1"/>
  <c r="BS60" i="1" s="1"/>
  <c r="BP60" i="1"/>
  <c r="BQ60" i="1" s="1"/>
  <c r="BN60" i="1"/>
  <c r="BO60" i="1" s="1"/>
  <c r="BL60" i="1"/>
  <c r="BJ60" i="1"/>
  <c r="BI60" i="1"/>
  <c r="BH60" i="1"/>
  <c r="BF60" i="1"/>
  <c r="BG60" i="1" s="1"/>
  <c r="BD60" i="1"/>
  <c r="BE60" i="1" s="1"/>
  <c r="BB60" i="1"/>
  <c r="BC60" i="1" s="1"/>
  <c r="AZ60" i="1"/>
  <c r="BA60" i="1" s="1"/>
  <c r="AX60" i="1"/>
  <c r="AY60" i="1" s="1"/>
  <c r="AT60" i="1"/>
  <c r="AU60" i="1" s="1"/>
  <c r="AR60" i="1"/>
  <c r="AV60" i="1" s="1"/>
  <c r="AP60" i="1"/>
  <c r="AQ60" i="1" s="1"/>
  <c r="AL60" i="1"/>
  <c r="AM60" i="1" s="1"/>
  <c r="AJ60" i="1"/>
  <c r="AK60" i="1" s="1"/>
  <c r="AH60" i="1"/>
  <c r="AI60" i="1" s="1"/>
  <c r="AF60" i="1"/>
  <c r="AG60" i="1" s="1"/>
  <c r="AD60" i="1"/>
  <c r="AE60" i="1" s="1"/>
  <c r="AB60" i="1"/>
  <c r="AC60" i="1" s="1"/>
  <c r="Z60" i="1"/>
  <c r="AA60" i="1" s="1"/>
  <c r="X60" i="1"/>
  <c r="V60" i="1"/>
  <c r="W60" i="1" s="1"/>
  <c r="T60" i="1"/>
  <c r="U60" i="1" s="1"/>
  <c r="R60" i="1"/>
  <c r="S60" i="1" s="1"/>
  <c r="P60" i="1"/>
  <c r="Q60" i="1" s="1"/>
  <c r="N60" i="1"/>
  <c r="O60" i="1" s="1"/>
  <c r="M60" i="1"/>
  <c r="L60" i="1"/>
  <c r="J60" i="1"/>
  <c r="K60" i="1" s="1"/>
  <c r="H60" i="1"/>
  <c r="F60" i="1"/>
  <c r="G60" i="1" s="1"/>
  <c r="D60" i="1"/>
  <c r="E60" i="1" s="1"/>
  <c r="DL59" i="1"/>
  <c r="DM59" i="1" s="1"/>
  <c r="DJ59" i="1"/>
  <c r="DK59" i="1" s="1"/>
  <c r="DH59" i="1"/>
  <c r="DI59" i="1" s="1"/>
  <c r="DF59" i="1"/>
  <c r="DG59" i="1" s="1"/>
  <c r="DD59" i="1"/>
  <c r="DE59" i="1" s="1"/>
  <c r="DB59" i="1"/>
  <c r="DC59" i="1" s="1"/>
  <c r="CZ59" i="1"/>
  <c r="DA59" i="1" s="1"/>
  <c r="CX59" i="1"/>
  <c r="CY59" i="1" s="1"/>
  <c r="CV59" i="1"/>
  <c r="CR59" i="1"/>
  <c r="CS59" i="1" s="1"/>
  <c r="CP59" i="1"/>
  <c r="CQ59" i="1" s="1"/>
  <c r="CN59" i="1"/>
  <c r="CL59" i="1"/>
  <c r="CM59" i="1" s="1"/>
  <c r="CJ59" i="1"/>
  <c r="CK59" i="1" s="1"/>
  <c r="CH59" i="1"/>
  <c r="CI59" i="1" s="1"/>
  <c r="CF59" i="1"/>
  <c r="CD59" i="1"/>
  <c r="CE59" i="1" s="1"/>
  <c r="CB59" i="1"/>
  <c r="CC59" i="1" s="1"/>
  <c r="BZ59" i="1"/>
  <c r="CA59" i="1" s="1"/>
  <c r="BX59" i="1"/>
  <c r="BY59" i="1" s="1"/>
  <c r="BV59" i="1"/>
  <c r="BW59" i="1" s="1"/>
  <c r="BT59" i="1"/>
  <c r="BU59" i="1" s="1"/>
  <c r="BR59" i="1"/>
  <c r="BS59" i="1" s="1"/>
  <c r="BP59" i="1"/>
  <c r="BN59" i="1"/>
  <c r="BO59" i="1" s="1"/>
  <c r="BL59" i="1"/>
  <c r="BM59" i="1" s="1"/>
  <c r="BJ59" i="1"/>
  <c r="BK59" i="1" s="1"/>
  <c r="BF59" i="1"/>
  <c r="BG59" i="1" s="1"/>
  <c r="BD59" i="1"/>
  <c r="BE59" i="1" s="1"/>
  <c r="BB59" i="1"/>
  <c r="BC59" i="1" s="1"/>
  <c r="AZ59" i="1"/>
  <c r="AX59" i="1"/>
  <c r="BI59" i="1" s="1"/>
  <c r="AW59" i="1"/>
  <c r="AV59" i="1"/>
  <c r="AT59" i="1"/>
  <c r="AU59" i="1" s="1"/>
  <c r="AR59" i="1"/>
  <c r="AP59" i="1"/>
  <c r="AQ59" i="1" s="1"/>
  <c r="AL59" i="1"/>
  <c r="AM59" i="1" s="1"/>
  <c r="AJ59" i="1"/>
  <c r="AK59" i="1" s="1"/>
  <c r="AH59" i="1"/>
  <c r="AI59" i="1" s="1"/>
  <c r="AF59" i="1"/>
  <c r="AG59" i="1" s="1"/>
  <c r="AD59" i="1"/>
  <c r="AE59" i="1" s="1"/>
  <c r="AB59" i="1"/>
  <c r="Z59" i="1"/>
  <c r="AA59" i="1" s="1"/>
  <c r="X59" i="1"/>
  <c r="Y59" i="1" s="1"/>
  <c r="V59" i="1"/>
  <c r="W59" i="1" s="1"/>
  <c r="T59" i="1"/>
  <c r="R59" i="1"/>
  <c r="S59" i="1" s="1"/>
  <c r="P59" i="1"/>
  <c r="Q59" i="1" s="1"/>
  <c r="N59" i="1"/>
  <c r="O59" i="1" s="1"/>
  <c r="L59" i="1"/>
  <c r="M59" i="1" s="1"/>
  <c r="J59" i="1"/>
  <c r="K59" i="1" s="1"/>
  <c r="I59" i="1"/>
  <c r="H59" i="1"/>
  <c r="F59" i="1"/>
  <c r="G59" i="1" s="1"/>
  <c r="D59" i="1"/>
  <c r="DL58" i="1"/>
  <c r="DM58" i="1" s="1"/>
  <c r="DJ58" i="1"/>
  <c r="DK58" i="1" s="1"/>
  <c r="DH58" i="1"/>
  <c r="DI58" i="1" s="1"/>
  <c r="DF58" i="1"/>
  <c r="DG58" i="1" s="1"/>
  <c r="DD58" i="1"/>
  <c r="DE58" i="1" s="1"/>
  <c r="DB58" i="1"/>
  <c r="DC58" i="1" s="1"/>
  <c r="CZ58" i="1"/>
  <c r="CX58" i="1"/>
  <c r="CY58" i="1" s="1"/>
  <c r="CV58" i="1"/>
  <c r="CW58" i="1" s="1"/>
  <c r="CR58" i="1"/>
  <c r="CS58" i="1" s="1"/>
  <c r="CP58" i="1"/>
  <c r="CQ58" i="1" s="1"/>
  <c r="CN58" i="1"/>
  <c r="CO58" i="1" s="1"/>
  <c r="CL58" i="1"/>
  <c r="CM58" i="1" s="1"/>
  <c r="CJ58" i="1"/>
  <c r="CH58" i="1"/>
  <c r="CI58" i="1" s="1"/>
  <c r="CF58" i="1"/>
  <c r="CG58" i="1" s="1"/>
  <c r="CD58" i="1"/>
  <c r="CE58" i="1" s="1"/>
  <c r="CB58" i="1"/>
  <c r="BZ58" i="1"/>
  <c r="CA58" i="1" s="1"/>
  <c r="BX58" i="1"/>
  <c r="BY58" i="1" s="1"/>
  <c r="BV58" i="1"/>
  <c r="BW58" i="1" s="1"/>
  <c r="BT58" i="1"/>
  <c r="BU58" i="1" s="1"/>
  <c r="BR58" i="1"/>
  <c r="BS58" i="1" s="1"/>
  <c r="BP58" i="1"/>
  <c r="BQ58" i="1" s="1"/>
  <c r="BN58" i="1"/>
  <c r="BO58" i="1" s="1"/>
  <c r="BL58" i="1"/>
  <c r="BJ58" i="1"/>
  <c r="BI58" i="1"/>
  <c r="BH58" i="1"/>
  <c r="BF58" i="1"/>
  <c r="BG58" i="1" s="1"/>
  <c r="BD58" i="1"/>
  <c r="BB58" i="1"/>
  <c r="BC58" i="1" s="1"/>
  <c r="AZ58" i="1"/>
  <c r="BA58" i="1" s="1"/>
  <c r="AX58" i="1"/>
  <c r="AY58" i="1" s="1"/>
  <c r="AT58" i="1"/>
  <c r="AU58" i="1" s="1"/>
  <c r="AR58" i="1"/>
  <c r="AV58" i="1" s="1"/>
  <c r="AP58" i="1"/>
  <c r="AQ58" i="1" s="1"/>
  <c r="AL58" i="1"/>
  <c r="AM58" i="1" s="1"/>
  <c r="AJ58" i="1"/>
  <c r="AK58" i="1" s="1"/>
  <c r="AH58" i="1"/>
  <c r="AI58" i="1" s="1"/>
  <c r="AF58" i="1"/>
  <c r="AG58" i="1" s="1"/>
  <c r="AD58" i="1"/>
  <c r="AE58" i="1" s="1"/>
  <c r="AC58" i="1"/>
  <c r="AB58" i="1"/>
  <c r="Z58" i="1"/>
  <c r="AA58" i="1" s="1"/>
  <c r="X58" i="1"/>
  <c r="V58" i="1"/>
  <c r="W58" i="1" s="1"/>
  <c r="T58" i="1"/>
  <c r="U58" i="1" s="1"/>
  <c r="R58" i="1"/>
  <c r="S58" i="1" s="1"/>
  <c r="P58" i="1"/>
  <c r="Q58" i="1" s="1"/>
  <c r="N58" i="1"/>
  <c r="O58" i="1" s="1"/>
  <c r="L58" i="1"/>
  <c r="M58" i="1" s="1"/>
  <c r="J58" i="1"/>
  <c r="K58" i="1" s="1"/>
  <c r="H58" i="1"/>
  <c r="F58" i="1"/>
  <c r="G58" i="1" s="1"/>
  <c r="D58" i="1"/>
  <c r="E58" i="1" s="1"/>
  <c r="DO53" i="1"/>
  <c r="DN53" i="1"/>
  <c r="DM53" i="1"/>
  <c r="DK53" i="1"/>
  <c r="DI53" i="1"/>
  <c r="DG53" i="1"/>
  <c r="DE53" i="1"/>
  <c r="DC53" i="1"/>
  <c r="DA53" i="1"/>
  <c r="CY53" i="1"/>
  <c r="CW53" i="1"/>
  <c r="CU53" i="1"/>
  <c r="CT53" i="1"/>
  <c r="CS53" i="1"/>
  <c r="CQ53" i="1"/>
  <c r="CO53" i="1"/>
  <c r="CM53" i="1"/>
  <c r="CK53" i="1"/>
  <c r="CI53" i="1"/>
  <c r="CG53" i="1"/>
  <c r="CE53" i="1"/>
  <c r="CC53" i="1"/>
  <c r="CA53" i="1"/>
  <c r="BY53" i="1"/>
  <c r="BW53" i="1"/>
  <c r="BU53" i="1"/>
  <c r="BS53" i="1"/>
  <c r="BQ53" i="1"/>
  <c r="BO53" i="1"/>
  <c r="BM53" i="1"/>
  <c r="BK53" i="1"/>
  <c r="BI53" i="1"/>
  <c r="BH53" i="1"/>
  <c r="BG53" i="1"/>
  <c r="BE53" i="1"/>
  <c r="BC53" i="1"/>
  <c r="BA53" i="1"/>
  <c r="AY53" i="1"/>
  <c r="AW53" i="1"/>
  <c r="AV53" i="1"/>
  <c r="AU53" i="1"/>
  <c r="AS53" i="1"/>
  <c r="AQ53" i="1"/>
  <c r="AO53" i="1"/>
  <c r="AN53" i="1"/>
  <c r="AM53" i="1"/>
  <c r="AK53" i="1"/>
  <c r="AI53" i="1"/>
  <c r="AG53" i="1"/>
  <c r="AE53" i="1"/>
  <c r="AC53" i="1"/>
  <c r="AA53" i="1"/>
  <c r="Y53" i="1"/>
  <c r="W53" i="1"/>
  <c r="U53" i="1"/>
  <c r="S53" i="1"/>
  <c r="Q53" i="1"/>
  <c r="O53" i="1"/>
  <c r="M53" i="1"/>
  <c r="K53" i="1"/>
  <c r="I53" i="1"/>
  <c r="G53" i="1"/>
  <c r="E53" i="1"/>
  <c r="DO52" i="1"/>
  <c r="DN52" i="1"/>
  <c r="DM52" i="1"/>
  <c r="DK52" i="1"/>
  <c r="DI52" i="1"/>
  <c r="DG52" i="1"/>
  <c r="DE52" i="1"/>
  <c r="DC52" i="1"/>
  <c r="DA52" i="1"/>
  <c r="CY52" i="1"/>
  <c r="CW52" i="1"/>
  <c r="CU52" i="1"/>
  <c r="CT52" i="1"/>
  <c r="CS52" i="1"/>
  <c r="CQ52" i="1"/>
  <c r="CO52" i="1"/>
  <c r="CM52" i="1"/>
  <c r="CK52" i="1"/>
  <c r="CI52" i="1"/>
  <c r="CG52" i="1"/>
  <c r="CE52" i="1"/>
  <c r="CC52" i="1"/>
  <c r="CA52" i="1"/>
  <c r="BY52" i="1"/>
  <c r="BW52" i="1"/>
  <c r="BU52" i="1"/>
  <c r="BS52" i="1"/>
  <c r="BQ52" i="1"/>
  <c r="BO52" i="1"/>
  <c r="BM52" i="1"/>
  <c r="BK52" i="1"/>
  <c r="BI52" i="1"/>
  <c r="BH52" i="1"/>
  <c r="BG52" i="1"/>
  <c r="BE52" i="1"/>
  <c r="BC52" i="1"/>
  <c r="BA52" i="1"/>
  <c r="AY52" i="1"/>
  <c r="AW52" i="1"/>
  <c r="AV52" i="1"/>
  <c r="AU52" i="1"/>
  <c r="AS52" i="1"/>
  <c r="AQ52" i="1"/>
  <c r="AO52" i="1"/>
  <c r="AN52" i="1"/>
  <c r="AM52" i="1"/>
  <c r="AK52" i="1"/>
  <c r="AI52" i="1"/>
  <c r="AG52" i="1"/>
  <c r="AE52" i="1"/>
  <c r="AC52" i="1"/>
  <c r="AA52" i="1"/>
  <c r="Y52" i="1"/>
  <c r="W52" i="1"/>
  <c r="U52" i="1"/>
  <c r="S52" i="1"/>
  <c r="Q52" i="1"/>
  <c r="O52" i="1"/>
  <c r="M52" i="1"/>
  <c r="K52" i="1"/>
  <c r="I52" i="1"/>
  <c r="G52" i="1"/>
  <c r="E52" i="1"/>
  <c r="DO51" i="1"/>
  <c r="DN51" i="1"/>
  <c r="DM51" i="1"/>
  <c r="DK51" i="1"/>
  <c r="DI51" i="1"/>
  <c r="DG51" i="1"/>
  <c r="DE51" i="1"/>
  <c r="DC51" i="1"/>
  <c r="DA51" i="1"/>
  <c r="CY51" i="1"/>
  <c r="CW51" i="1"/>
  <c r="CU51" i="1"/>
  <c r="CT51" i="1"/>
  <c r="CS51" i="1"/>
  <c r="CQ51" i="1"/>
  <c r="CO51" i="1"/>
  <c r="CM51" i="1"/>
  <c r="CK51" i="1"/>
  <c r="CI51" i="1"/>
  <c r="CG51" i="1"/>
  <c r="CE51" i="1"/>
  <c r="CC51" i="1"/>
  <c r="CA51" i="1"/>
  <c r="BY51" i="1"/>
  <c r="BW51" i="1"/>
  <c r="BU51" i="1"/>
  <c r="BS51" i="1"/>
  <c r="BQ51" i="1"/>
  <c r="BO51" i="1"/>
  <c r="BM51" i="1"/>
  <c r="BK51" i="1"/>
  <c r="BI51" i="1"/>
  <c r="BH51" i="1"/>
  <c r="BG51" i="1"/>
  <c r="BE51" i="1"/>
  <c r="BC51" i="1"/>
  <c r="BA51" i="1"/>
  <c r="AY51" i="1"/>
  <c r="AW51" i="1"/>
  <c r="AV51" i="1"/>
  <c r="AU51" i="1"/>
  <c r="AS51" i="1"/>
  <c r="AQ51" i="1"/>
  <c r="AO51" i="1"/>
  <c r="AN51" i="1"/>
  <c r="AM51" i="1"/>
  <c r="AK51" i="1"/>
  <c r="AI51" i="1"/>
  <c r="AG51" i="1"/>
  <c r="AE51" i="1"/>
  <c r="AC51" i="1"/>
  <c r="AA51" i="1"/>
  <c r="Y51" i="1"/>
  <c r="W51" i="1"/>
  <c r="U51" i="1"/>
  <c r="S51" i="1"/>
  <c r="Q51" i="1"/>
  <c r="O51" i="1"/>
  <c r="M51" i="1"/>
  <c r="K51" i="1"/>
  <c r="I51" i="1"/>
  <c r="G51" i="1"/>
  <c r="E51" i="1"/>
  <c r="DO50" i="1"/>
  <c r="DN50" i="1"/>
  <c r="DM50" i="1"/>
  <c r="DK50" i="1"/>
  <c r="DI50" i="1"/>
  <c r="DG50" i="1"/>
  <c r="DE50" i="1"/>
  <c r="DC50" i="1"/>
  <c r="DA50" i="1"/>
  <c r="CY50" i="1"/>
  <c r="CW50" i="1"/>
  <c r="CU50" i="1"/>
  <c r="CT50" i="1"/>
  <c r="CS50" i="1"/>
  <c r="CQ50" i="1"/>
  <c r="CO50" i="1"/>
  <c r="CM50" i="1"/>
  <c r="CK50" i="1"/>
  <c r="CI50" i="1"/>
  <c r="CG50" i="1"/>
  <c r="CE50" i="1"/>
  <c r="CC50" i="1"/>
  <c r="CA50" i="1"/>
  <c r="BY50" i="1"/>
  <c r="BW50" i="1"/>
  <c r="BU50" i="1"/>
  <c r="BS50" i="1"/>
  <c r="BQ50" i="1"/>
  <c r="BO50" i="1"/>
  <c r="BM50" i="1"/>
  <c r="BK50" i="1"/>
  <c r="BI50" i="1"/>
  <c r="BH50" i="1"/>
  <c r="BG50" i="1"/>
  <c r="BE50" i="1"/>
  <c r="BC50" i="1"/>
  <c r="BA50" i="1"/>
  <c r="AY50" i="1"/>
  <c r="AW50" i="1"/>
  <c r="AV50" i="1"/>
  <c r="AU50" i="1"/>
  <c r="AS50" i="1"/>
  <c r="AQ50" i="1"/>
  <c r="AO50" i="1"/>
  <c r="AN50" i="1"/>
  <c r="AM50" i="1"/>
  <c r="AK50" i="1"/>
  <c r="AI50" i="1"/>
  <c r="AG50" i="1"/>
  <c r="AE50" i="1"/>
  <c r="AC50" i="1"/>
  <c r="AA50" i="1"/>
  <c r="Y50" i="1"/>
  <c r="W50" i="1"/>
  <c r="U50" i="1"/>
  <c r="S50" i="1"/>
  <c r="Q50" i="1"/>
  <c r="O50" i="1"/>
  <c r="M50" i="1"/>
  <c r="K50" i="1"/>
  <c r="I50" i="1"/>
  <c r="G50" i="1"/>
  <c r="E50" i="1"/>
  <c r="DO48" i="1"/>
  <c r="DN48" i="1"/>
  <c r="DM48" i="1"/>
  <c r="DK48" i="1"/>
  <c r="DI48" i="1"/>
  <c r="DG48" i="1"/>
  <c r="DE48" i="1"/>
  <c r="DC48" i="1"/>
  <c r="DA48" i="1"/>
  <c r="CY48" i="1"/>
  <c r="CW48" i="1"/>
  <c r="CU48" i="1"/>
  <c r="CT48" i="1"/>
  <c r="CS48" i="1"/>
  <c r="CQ48" i="1"/>
  <c r="CO48" i="1"/>
  <c r="CM48" i="1"/>
  <c r="CK48" i="1"/>
  <c r="CI48" i="1"/>
  <c r="CG48" i="1"/>
  <c r="CE48" i="1"/>
  <c r="CC48" i="1"/>
  <c r="CA48" i="1"/>
  <c r="BY48" i="1"/>
  <c r="BW48" i="1"/>
  <c r="BU48" i="1"/>
  <c r="BS48" i="1"/>
  <c r="BQ48" i="1"/>
  <c r="BO48" i="1"/>
  <c r="BM48" i="1"/>
  <c r="BK48" i="1"/>
  <c r="BI48" i="1"/>
  <c r="BH48" i="1"/>
  <c r="BG48" i="1"/>
  <c r="BE48" i="1"/>
  <c r="BC48" i="1"/>
  <c r="BA48" i="1"/>
  <c r="AY48" i="1"/>
  <c r="AW48" i="1"/>
  <c r="AV48" i="1"/>
  <c r="AU48" i="1"/>
  <c r="AS48" i="1"/>
  <c r="AQ48" i="1"/>
  <c r="AO48" i="1"/>
  <c r="AN48" i="1"/>
  <c r="AM48" i="1"/>
  <c r="AK48" i="1"/>
  <c r="AI48" i="1"/>
  <c r="AG48" i="1"/>
  <c r="AE48" i="1"/>
  <c r="AC48" i="1"/>
  <c r="AA48" i="1"/>
  <c r="Y48" i="1"/>
  <c r="W48" i="1"/>
  <c r="U48" i="1"/>
  <c r="S48" i="1"/>
  <c r="Q48" i="1"/>
  <c r="O48" i="1"/>
  <c r="M48" i="1"/>
  <c r="K48" i="1"/>
  <c r="I48" i="1"/>
  <c r="G48" i="1"/>
  <c r="E48" i="1"/>
  <c r="DO47" i="1"/>
  <c r="DN47" i="1"/>
  <c r="DM47" i="1"/>
  <c r="DK47" i="1"/>
  <c r="DI47" i="1"/>
  <c r="DG47" i="1"/>
  <c r="DE47" i="1"/>
  <c r="DC47" i="1"/>
  <c r="DA47" i="1"/>
  <c r="CY47" i="1"/>
  <c r="CW47" i="1"/>
  <c r="CU47" i="1"/>
  <c r="CT47" i="1"/>
  <c r="CS47" i="1"/>
  <c r="CQ47" i="1"/>
  <c r="CO47" i="1"/>
  <c r="CM47" i="1"/>
  <c r="CK47" i="1"/>
  <c r="CI47" i="1"/>
  <c r="CG47" i="1"/>
  <c r="CE47" i="1"/>
  <c r="CC47" i="1"/>
  <c r="CA47" i="1"/>
  <c r="BY47" i="1"/>
  <c r="BW47" i="1"/>
  <c r="BU47" i="1"/>
  <c r="BS47" i="1"/>
  <c r="BQ47" i="1"/>
  <c r="BO47" i="1"/>
  <c r="BM47" i="1"/>
  <c r="BK47" i="1"/>
  <c r="BI47" i="1"/>
  <c r="BH47" i="1"/>
  <c r="BG47" i="1"/>
  <c r="BE47" i="1"/>
  <c r="BC47" i="1"/>
  <c r="BA47" i="1"/>
  <c r="AY47" i="1"/>
  <c r="AW47" i="1"/>
  <c r="AV47" i="1"/>
  <c r="AU47" i="1"/>
  <c r="AS47" i="1"/>
  <c r="AQ47" i="1"/>
  <c r="AO47" i="1"/>
  <c r="AN47" i="1"/>
  <c r="AM47" i="1"/>
  <c r="AK47" i="1"/>
  <c r="AI47" i="1"/>
  <c r="AG47" i="1"/>
  <c r="AE47" i="1"/>
  <c r="AC47" i="1"/>
  <c r="AA47" i="1"/>
  <c r="Y47" i="1"/>
  <c r="W47" i="1"/>
  <c r="U47" i="1"/>
  <c r="S47" i="1"/>
  <c r="Q47" i="1"/>
  <c r="O47" i="1"/>
  <c r="M47" i="1"/>
  <c r="K47" i="1"/>
  <c r="I47" i="1"/>
  <c r="G47" i="1"/>
  <c r="E47" i="1"/>
  <c r="DO46" i="1"/>
  <c r="DN46" i="1"/>
  <c r="DM46" i="1"/>
  <c r="DK46" i="1"/>
  <c r="DI46" i="1"/>
  <c r="DG46" i="1"/>
  <c r="DE46" i="1"/>
  <c r="DC46" i="1"/>
  <c r="DA46" i="1"/>
  <c r="CY46" i="1"/>
  <c r="CW46" i="1"/>
  <c r="CU46" i="1"/>
  <c r="CT46" i="1"/>
  <c r="CS46" i="1"/>
  <c r="CQ46" i="1"/>
  <c r="CO46" i="1"/>
  <c r="CM46" i="1"/>
  <c r="CK46" i="1"/>
  <c r="CI46" i="1"/>
  <c r="CG46" i="1"/>
  <c r="CE46" i="1"/>
  <c r="CC46" i="1"/>
  <c r="CA46" i="1"/>
  <c r="BY46" i="1"/>
  <c r="BW46" i="1"/>
  <c r="BU46" i="1"/>
  <c r="BS46" i="1"/>
  <c r="BQ46" i="1"/>
  <c r="BO46" i="1"/>
  <c r="BM46" i="1"/>
  <c r="BK46" i="1"/>
  <c r="BI46" i="1"/>
  <c r="BH46" i="1"/>
  <c r="BG46" i="1"/>
  <c r="BE46" i="1"/>
  <c r="BC46" i="1"/>
  <c r="BA46" i="1"/>
  <c r="AY46" i="1"/>
  <c r="AW46" i="1"/>
  <c r="AV46" i="1"/>
  <c r="AU46" i="1"/>
  <c r="AS46" i="1"/>
  <c r="AQ46" i="1"/>
  <c r="AO46" i="1"/>
  <c r="AN46" i="1"/>
  <c r="AM46" i="1"/>
  <c r="AK46" i="1"/>
  <c r="AI46" i="1"/>
  <c r="AG46" i="1"/>
  <c r="AE46" i="1"/>
  <c r="AC46" i="1"/>
  <c r="AA46" i="1"/>
  <c r="Y46" i="1"/>
  <c r="W46" i="1"/>
  <c r="U46" i="1"/>
  <c r="S46" i="1"/>
  <c r="Q46" i="1"/>
  <c r="O46" i="1"/>
  <c r="M46" i="1"/>
  <c r="K46" i="1"/>
  <c r="I46" i="1"/>
  <c r="G46" i="1"/>
  <c r="E46" i="1"/>
  <c r="DO45" i="1"/>
  <c r="DN45" i="1"/>
  <c r="DM45" i="1"/>
  <c r="DK45" i="1"/>
  <c r="DI45" i="1"/>
  <c r="DG45" i="1"/>
  <c r="DE45" i="1"/>
  <c r="DC45" i="1"/>
  <c r="DA45" i="1"/>
  <c r="CY45" i="1"/>
  <c r="CW45" i="1"/>
  <c r="CU45" i="1"/>
  <c r="CT45" i="1"/>
  <c r="CS45" i="1"/>
  <c r="CQ45" i="1"/>
  <c r="CO45" i="1"/>
  <c r="CM45" i="1"/>
  <c r="CK45" i="1"/>
  <c r="CI45" i="1"/>
  <c r="CG45" i="1"/>
  <c r="CE45" i="1"/>
  <c r="CC45" i="1"/>
  <c r="CA45" i="1"/>
  <c r="BY45" i="1"/>
  <c r="BW45" i="1"/>
  <c r="BU45" i="1"/>
  <c r="BS45" i="1"/>
  <c r="BQ45" i="1"/>
  <c r="BO45" i="1"/>
  <c r="BM45" i="1"/>
  <c r="BK45" i="1"/>
  <c r="BI45" i="1"/>
  <c r="BH45" i="1"/>
  <c r="BG45" i="1"/>
  <c r="BE45" i="1"/>
  <c r="BC45" i="1"/>
  <c r="BA45" i="1"/>
  <c r="AY45" i="1"/>
  <c r="AW45" i="1"/>
  <c r="AV45" i="1"/>
  <c r="AU45" i="1"/>
  <c r="AS45" i="1"/>
  <c r="AQ45" i="1"/>
  <c r="AO45" i="1"/>
  <c r="AN45" i="1"/>
  <c r="AM45" i="1"/>
  <c r="AK45" i="1"/>
  <c r="AI45" i="1"/>
  <c r="AG45" i="1"/>
  <c r="AE45" i="1"/>
  <c r="AC45" i="1"/>
  <c r="AA45" i="1"/>
  <c r="Y45" i="1"/>
  <c r="W45" i="1"/>
  <c r="U45" i="1"/>
  <c r="S45" i="1"/>
  <c r="Q45" i="1"/>
  <c r="O45" i="1"/>
  <c r="M45" i="1"/>
  <c r="K45" i="1"/>
  <c r="I45" i="1"/>
  <c r="G45" i="1"/>
  <c r="E45" i="1"/>
  <c r="DO43" i="1"/>
  <c r="DN43" i="1"/>
  <c r="DM43" i="1"/>
  <c r="DK43" i="1"/>
  <c r="DI43" i="1"/>
  <c r="DG43" i="1"/>
  <c r="DE43" i="1"/>
  <c r="DC43" i="1"/>
  <c r="DA43" i="1"/>
  <c r="CY43" i="1"/>
  <c r="CW43" i="1"/>
  <c r="CU43" i="1"/>
  <c r="CT43" i="1"/>
  <c r="CS43" i="1"/>
  <c r="CQ43" i="1"/>
  <c r="CO43" i="1"/>
  <c r="CM43" i="1"/>
  <c r="CK43" i="1"/>
  <c r="CI43" i="1"/>
  <c r="CG43" i="1"/>
  <c r="CE43" i="1"/>
  <c r="CC43" i="1"/>
  <c r="CA43" i="1"/>
  <c r="BY43" i="1"/>
  <c r="BW43" i="1"/>
  <c r="BU43" i="1"/>
  <c r="BS43" i="1"/>
  <c r="BQ43" i="1"/>
  <c r="BO43" i="1"/>
  <c r="BM43" i="1"/>
  <c r="BK43" i="1"/>
  <c r="BI43" i="1"/>
  <c r="BH43" i="1"/>
  <c r="BG43" i="1"/>
  <c r="BE43" i="1"/>
  <c r="BC43" i="1"/>
  <c r="BA43" i="1"/>
  <c r="AY43" i="1"/>
  <c r="AW43" i="1"/>
  <c r="AV43" i="1"/>
  <c r="AU43" i="1"/>
  <c r="AS43" i="1"/>
  <c r="AQ43" i="1"/>
  <c r="AO43" i="1"/>
  <c r="AN43" i="1"/>
  <c r="AM43" i="1"/>
  <c r="AK43" i="1"/>
  <c r="AI43" i="1"/>
  <c r="AG43" i="1"/>
  <c r="AE43" i="1"/>
  <c r="AC43" i="1"/>
  <c r="AA43" i="1"/>
  <c r="Y43" i="1"/>
  <c r="W43" i="1"/>
  <c r="U43" i="1"/>
  <c r="S43" i="1"/>
  <c r="Q43" i="1"/>
  <c r="O43" i="1"/>
  <c r="M43" i="1"/>
  <c r="K43" i="1"/>
  <c r="I43" i="1"/>
  <c r="G43" i="1"/>
  <c r="E43" i="1"/>
  <c r="DO42" i="1"/>
  <c r="DN42" i="1"/>
  <c r="DM42" i="1"/>
  <c r="DK42" i="1"/>
  <c r="DI42" i="1"/>
  <c r="DG42" i="1"/>
  <c r="DE42" i="1"/>
  <c r="DC42" i="1"/>
  <c r="DA42" i="1"/>
  <c r="CY42" i="1"/>
  <c r="CW42" i="1"/>
  <c r="CU42" i="1"/>
  <c r="CT42" i="1"/>
  <c r="CS42" i="1"/>
  <c r="CQ42" i="1"/>
  <c r="CO42" i="1"/>
  <c r="CM42" i="1"/>
  <c r="CK42" i="1"/>
  <c r="CI42" i="1"/>
  <c r="CG42" i="1"/>
  <c r="CE42" i="1"/>
  <c r="CC42" i="1"/>
  <c r="CA42" i="1"/>
  <c r="BY42" i="1"/>
  <c r="BW42" i="1"/>
  <c r="BU42" i="1"/>
  <c r="BS42" i="1"/>
  <c r="BQ42" i="1"/>
  <c r="BO42" i="1"/>
  <c r="BM42" i="1"/>
  <c r="BK42" i="1"/>
  <c r="BI42" i="1"/>
  <c r="BH42" i="1"/>
  <c r="BG42" i="1"/>
  <c r="BE42" i="1"/>
  <c r="BC42" i="1"/>
  <c r="BA42" i="1"/>
  <c r="AY42" i="1"/>
  <c r="AW42" i="1"/>
  <c r="AV42" i="1"/>
  <c r="AU42" i="1"/>
  <c r="AS42" i="1"/>
  <c r="AQ42" i="1"/>
  <c r="AO42" i="1"/>
  <c r="AN42" i="1"/>
  <c r="AM42" i="1"/>
  <c r="AK42" i="1"/>
  <c r="AI42" i="1"/>
  <c r="AG42" i="1"/>
  <c r="AE42" i="1"/>
  <c r="AC42" i="1"/>
  <c r="AA42" i="1"/>
  <c r="Y42" i="1"/>
  <c r="W42" i="1"/>
  <c r="U42" i="1"/>
  <c r="S42" i="1"/>
  <c r="Q42" i="1"/>
  <c r="O42" i="1"/>
  <c r="M42" i="1"/>
  <c r="K42" i="1"/>
  <c r="I42" i="1"/>
  <c r="G42" i="1"/>
  <c r="E42" i="1"/>
  <c r="DO41" i="1"/>
  <c r="DN41" i="1"/>
  <c r="DM41" i="1"/>
  <c r="DK41" i="1"/>
  <c r="DI41" i="1"/>
  <c r="DG41" i="1"/>
  <c r="DE41" i="1"/>
  <c r="DC41" i="1"/>
  <c r="DA41" i="1"/>
  <c r="CY41" i="1"/>
  <c r="CW41" i="1"/>
  <c r="CU41" i="1"/>
  <c r="CT41" i="1"/>
  <c r="CS41" i="1"/>
  <c r="CQ41" i="1"/>
  <c r="CO41" i="1"/>
  <c r="CM41" i="1"/>
  <c r="CK41" i="1"/>
  <c r="CI41" i="1"/>
  <c r="CG41" i="1"/>
  <c r="CE41" i="1"/>
  <c r="CC41" i="1"/>
  <c r="CA41" i="1"/>
  <c r="BY41" i="1"/>
  <c r="BW41" i="1"/>
  <c r="BU41" i="1"/>
  <c r="BS41" i="1"/>
  <c r="BQ41" i="1"/>
  <c r="BO41" i="1"/>
  <c r="BM41" i="1"/>
  <c r="BK41" i="1"/>
  <c r="BI41" i="1"/>
  <c r="BH41" i="1"/>
  <c r="BG41" i="1"/>
  <c r="BE41" i="1"/>
  <c r="BC41" i="1"/>
  <c r="BA41" i="1"/>
  <c r="AY41" i="1"/>
  <c r="AW41" i="1"/>
  <c r="AV41" i="1"/>
  <c r="AU41" i="1"/>
  <c r="AS41" i="1"/>
  <c r="AQ41" i="1"/>
  <c r="AO41" i="1"/>
  <c r="AN41" i="1"/>
  <c r="AM41" i="1"/>
  <c r="AK41" i="1"/>
  <c r="AI41" i="1"/>
  <c r="AG41" i="1"/>
  <c r="AE41" i="1"/>
  <c r="AC41" i="1"/>
  <c r="AA41" i="1"/>
  <c r="Y41" i="1"/>
  <c r="W41" i="1"/>
  <c r="U41" i="1"/>
  <c r="S41" i="1"/>
  <c r="Q41" i="1"/>
  <c r="O41" i="1"/>
  <c r="M41" i="1"/>
  <c r="K41" i="1"/>
  <c r="I41" i="1"/>
  <c r="G41" i="1"/>
  <c r="E41" i="1"/>
  <c r="DO40" i="1"/>
  <c r="DN40" i="1"/>
  <c r="DM40" i="1"/>
  <c r="DK40" i="1"/>
  <c r="DI40" i="1"/>
  <c r="DG40" i="1"/>
  <c r="DE40" i="1"/>
  <c r="DC40" i="1"/>
  <c r="DA40" i="1"/>
  <c r="CY40" i="1"/>
  <c r="CW40" i="1"/>
  <c r="CU40" i="1"/>
  <c r="CT40" i="1"/>
  <c r="CS40" i="1"/>
  <c r="CQ40" i="1"/>
  <c r="CO40" i="1"/>
  <c r="CM40" i="1"/>
  <c r="CK40" i="1"/>
  <c r="CI40" i="1"/>
  <c r="CG40" i="1"/>
  <c r="CE40" i="1"/>
  <c r="CC40" i="1"/>
  <c r="CA40" i="1"/>
  <c r="BY40" i="1"/>
  <c r="BW40" i="1"/>
  <c r="BU40" i="1"/>
  <c r="BS40" i="1"/>
  <c r="BQ40" i="1"/>
  <c r="BO40" i="1"/>
  <c r="BM40" i="1"/>
  <c r="BK40" i="1"/>
  <c r="BI40" i="1"/>
  <c r="BH40" i="1"/>
  <c r="BG40" i="1"/>
  <c r="BE40" i="1"/>
  <c r="BC40" i="1"/>
  <c r="BA40" i="1"/>
  <c r="AY40" i="1"/>
  <c r="AW40" i="1"/>
  <c r="AV40" i="1"/>
  <c r="AU40" i="1"/>
  <c r="AS40" i="1"/>
  <c r="AQ40" i="1"/>
  <c r="AO40" i="1"/>
  <c r="AN40" i="1"/>
  <c r="AM40" i="1"/>
  <c r="AK40" i="1"/>
  <c r="AI40" i="1"/>
  <c r="AG40" i="1"/>
  <c r="AE40" i="1"/>
  <c r="AC40" i="1"/>
  <c r="AA40" i="1"/>
  <c r="Y40" i="1"/>
  <c r="W40" i="1"/>
  <c r="U40" i="1"/>
  <c r="S40" i="1"/>
  <c r="Q40" i="1"/>
  <c r="O40" i="1"/>
  <c r="M40" i="1"/>
  <c r="K40" i="1"/>
  <c r="I40" i="1"/>
  <c r="G40" i="1"/>
  <c r="E40" i="1"/>
  <c r="DO38" i="1"/>
  <c r="DN38" i="1"/>
  <c r="DM38" i="1"/>
  <c r="DK38" i="1"/>
  <c r="DI38" i="1"/>
  <c r="DG38" i="1"/>
  <c r="DE38" i="1"/>
  <c r="DC38" i="1"/>
  <c r="DA38" i="1"/>
  <c r="CY38" i="1"/>
  <c r="CW38" i="1"/>
  <c r="CU38" i="1"/>
  <c r="CT38" i="1"/>
  <c r="CS38" i="1"/>
  <c r="CQ38" i="1"/>
  <c r="CO38" i="1"/>
  <c r="CM38" i="1"/>
  <c r="CK38" i="1"/>
  <c r="CI38" i="1"/>
  <c r="CG38" i="1"/>
  <c r="CE38" i="1"/>
  <c r="CC38" i="1"/>
  <c r="CA38" i="1"/>
  <c r="BY38" i="1"/>
  <c r="BW38" i="1"/>
  <c r="BU38" i="1"/>
  <c r="BS38" i="1"/>
  <c r="BQ38" i="1"/>
  <c r="BO38" i="1"/>
  <c r="BM38" i="1"/>
  <c r="BK38" i="1"/>
  <c r="BI38" i="1"/>
  <c r="BH38" i="1"/>
  <c r="BG38" i="1"/>
  <c r="BE38" i="1"/>
  <c r="BC38" i="1"/>
  <c r="BA38" i="1"/>
  <c r="AY38" i="1"/>
  <c r="AW38" i="1"/>
  <c r="AV38" i="1"/>
  <c r="AU38" i="1"/>
  <c r="AS38" i="1"/>
  <c r="AQ38" i="1"/>
  <c r="AO38" i="1"/>
  <c r="AN38" i="1"/>
  <c r="AM38" i="1"/>
  <c r="AK38" i="1"/>
  <c r="AI38" i="1"/>
  <c r="AG38" i="1"/>
  <c r="AE38" i="1"/>
  <c r="AC38" i="1"/>
  <c r="AA38" i="1"/>
  <c r="Y38" i="1"/>
  <c r="W38" i="1"/>
  <c r="U38" i="1"/>
  <c r="S38" i="1"/>
  <c r="Q38" i="1"/>
  <c r="O38" i="1"/>
  <c r="M38" i="1"/>
  <c r="K38" i="1"/>
  <c r="I38" i="1"/>
  <c r="G38" i="1"/>
  <c r="E38" i="1"/>
  <c r="DO37" i="1"/>
  <c r="DN37" i="1"/>
  <c r="DM37" i="1"/>
  <c r="DK37" i="1"/>
  <c r="DI37" i="1"/>
  <c r="DG37" i="1"/>
  <c r="DE37" i="1"/>
  <c r="DC37" i="1"/>
  <c r="DA37" i="1"/>
  <c r="CY37" i="1"/>
  <c r="CW37" i="1"/>
  <c r="CU37" i="1"/>
  <c r="CT37" i="1"/>
  <c r="CS37" i="1"/>
  <c r="CQ37" i="1"/>
  <c r="CO37" i="1"/>
  <c r="CM37" i="1"/>
  <c r="CK37" i="1"/>
  <c r="CI37" i="1"/>
  <c r="CG37" i="1"/>
  <c r="CE37" i="1"/>
  <c r="CC37" i="1"/>
  <c r="CA37" i="1"/>
  <c r="BY37" i="1"/>
  <c r="BW37" i="1"/>
  <c r="BU37" i="1"/>
  <c r="BS37" i="1"/>
  <c r="BQ37" i="1"/>
  <c r="BO37" i="1"/>
  <c r="BM37" i="1"/>
  <c r="BK37" i="1"/>
  <c r="BI37" i="1"/>
  <c r="BH37" i="1"/>
  <c r="BG37" i="1"/>
  <c r="BE37" i="1"/>
  <c r="BC37" i="1"/>
  <c r="BA37" i="1"/>
  <c r="AY37" i="1"/>
  <c r="AW37" i="1"/>
  <c r="AV37" i="1"/>
  <c r="AU37" i="1"/>
  <c r="AS37" i="1"/>
  <c r="AQ37" i="1"/>
  <c r="AO37" i="1"/>
  <c r="AN37" i="1"/>
  <c r="AM37" i="1"/>
  <c r="AK37" i="1"/>
  <c r="AI37" i="1"/>
  <c r="AG37" i="1"/>
  <c r="AE37" i="1"/>
  <c r="AC37" i="1"/>
  <c r="AA37" i="1"/>
  <c r="Y37" i="1"/>
  <c r="W37" i="1"/>
  <c r="U37" i="1"/>
  <c r="S37" i="1"/>
  <c r="Q37" i="1"/>
  <c r="O37" i="1"/>
  <c r="M37" i="1"/>
  <c r="K37" i="1"/>
  <c r="I37" i="1"/>
  <c r="G37" i="1"/>
  <c r="E37" i="1"/>
  <c r="DO36" i="1"/>
  <c r="DN36" i="1"/>
  <c r="DM36" i="1"/>
  <c r="DK36" i="1"/>
  <c r="DI36" i="1"/>
  <c r="DG36" i="1"/>
  <c r="DE36" i="1"/>
  <c r="DC36" i="1"/>
  <c r="DA36" i="1"/>
  <c r="CY36" i="1"/>
  <c r="CW36" i="1"/>
  <c r="CU36" i="1"/>
  <c r="CT36" i="1"/>
  <c r="CS36" i="1"/>
  <c r="CQ36" i="1"/>
  <c r="CO36" i="1"/>
  <c r="CM36" i="1"/>
  <c r="CK36" i="1"/>
  <c r="CI36" i="1"/>
  <c r="CG36" i="1"/>
  <c r="CE36" i="1"/>
  <c r="CC36" i="1"/>
  <c r="CA36" i="1"/>
  <c r="BY36" i="1"/>
  <c r="BW36" i="1"/>
  <c r="BU36" i="1"/>
  <c r="BS36" i="1"/>
  <c r="BQ36" i="1"/>
  <c r="BO36" i="1"/>
  <c r="BM36" i="1"/>
  <c r="BK36" i="1"/>
  <c r="BI36" i="1"/>
  <c r="BH36" i="1"/>
  <c r="BG36" i="1"/>
  <c r="BE36" i="1"/>
  <c r="BC36" i="1"/>
  <c r="BA36" i="1"/>
  <c r="AY36" i="1"/>
  <c r="AW36" i="1"/>
  <c r="AV36" i="1"/>
  <c r="AU36" i="1"/>
  <c r="AS36" i="1"/>
  <c r="AQ36" i="1"/>
  <c r="AO36" i="1"/>
  <c r="AN36" i="1"/>
  <c r="AM36" i="1"/>
  <c r="AK36" i="1"/>
  <c r="AI36" i="1"/>
  <c r="AG36" i="1"/>
  <c r="AE36" i="1"/>
  <c r="AC36" i="1"/>
  <c r="AA36" i="1"/>
  <c r="Y36" i="1"/>
  <c r="W36" i="1"/>
  <c r="U36" i="1"/>
  <c r="S36" i="1"/>
  <c r="Q36" i="1"/>
  <c r="O36" i="1"/>
  <c r="M36" i="1"/>
  <c r="K36" i="1"/>
  <c r="I36" i="1"/>
  <c r="G36" i="1"/>
  <c r="E36" i="1"/>
  <c r="DO35" i="1"/>
  <c r="DN35" i="1"/>
  <c r="DM35" i="1"/>
  <c r="DK35" i="1"/>
  <c r="DI35" i="1"/>
  <c r="DG35" i="1"/>
  <c r="DE35" i="1"/>
  <c r="DC35" i="1"/>
  <c r="DA35" i="1"/>
  <c r="CY35" i="1"/>
  <c r="CW35" i="1"/>
  <c r="CU35" i="1"/>
  <c r="CT35" i="1"/>
  <c r="CS35" i="1"/>
  <c r="CQ35" i="1"/>
  <c r="CO35" i="1"/>
  <c r="CM35" i="1"/>
  <c r="CK35" i="1"/>
  <c r="CI35" i="1"/>
  <c r="CG35" i="1"/>
  <c r="CE35" i="1"/>
  <c r="CC35" i="1"/>
  <c r="CA35" i="1"/>
  <c r="BY35" i="1"/>
  <c r="BW35" i="1"/>
  <c r="BU35" i="1"/>
  <c r="BS35" i="1"/>
  <c r="BQ35" i="1"/>
  <c r="BO35" i="1"/>
  <c r="BM35" i="1"/>
  <c r="BK35" i="1"/>
  <c r="BI35" i="1"/>
  <c r="BH35" i="1"/>
  <c r="BG35" i="1"/>
  <c r="BE35" i="1"/>
  <c r="BC35" i="1"/>
  <c r="BA35" i="1"/>
  <c r="AY35" i="1"/>
  <c r="AW35" i="1"/>
  <c r="AV35" i="1"/>
  <c r="AU35" i="1"/>
  <c r="AS35" i="1"/>
  <c r="AQ35" i="1"/>
  <c r="AO35" i="1"/>
  <c r="AN35" i="1"/>
  <c r="AM35" i="1"/>
  <c r="AK35" i="1"/>
  <c r="AI35" i="1"/>
  <c r="AG35" i="1"/>
  <c r="AE35" i="1"/>
  <c r="AC35" i="1"/>
  <c r="AA35" i="1"/>
  <c r="Y35" i="1"/>
  <c r="W35" i="1"/>
  <c r="U35" i="1"/>
  <c r="S35" i="1"/>
  <c r="Q35" i="1"/>
  <c r="O35" i="1"/>
  <c r="M35" i="1"/>
  <c r="K35" i="1"/>
  <c r="I35" i="1"/>
  <c r="G35" i="1"/>
  <c r="E35" i="1"/>
  <c r="DO33" i="1"/>
  <c r="DN33" i="1"/>
  <c r="DM33" i="1"/>
  <c r="DK33" i="1"/>
  <c r="DI33" i="1"/>
  <c r="DG33" i="1"/>
  <c r="DE33" i="1"/>
  <c r="DC33" i="1"/>
  <c r="DA33" i="1"/>
  <c r="CY33" i="1"/>
  <c r="CW33" i="1"/>
  <c r="CU33" i="1"/>
  <c r="CT33" i="1"/>
  <c r="CS33" i="1"/>
  <c r="CQ33" i="1"/>
  <c r="CO33" i="1"/>
  <c r="CM33" i="1"/>
  <c r="CK33" i="1"/>
  <c r="CI33" i="1"/>
  <c r="CG33" i="1"/>
  <c r="CE33" i="1"/>
  <c r="CC33" i="1"/>
  <c r="CA33" i="1"/>
  <c r="BY33" i="1"/>
  <c r="BW33" i="1"/>
  <c r="BU33" i="1"/>
  <c r="BS33" i="1"/>
  <c r="BQ33" i="1"/>
  <c r="BO33" i="1"/>
  <c r="BM33" i="1"/>
  <c r="BK33" i="1"/>
  <c r="BI33" i="1"/>
  <c r="BH33" i="1"/>
  <c r="BG33" i="1"/>
  <c r="BE33" i="1"/>
  <c r="BC33" i="1"/>
  <c r="BA33" i="1"/>
  <c r="AY33" i="1"/>
  <c r="AW33" i="1"/>
  <c r="AV33" i="1"/>
  <c r="AU33" i="1"/>
  <c r="AS33" i="1"/>
  <c r="AQ33" i="1"/>
  <c r="AO33" i="1"/>
  <c r="AN33" i="1"/>
  <c r="AM33" i="1"/>
  <c r="AK33" i="1"/>
  <c r="AI33" i="1"/>
  <c r="AG33" i="1"/>
  <c r="AE33" i="1"/>
  <c r="AC33" i="1"/>
  <c r="AA33" i="1"/>
  <c r="Y33" i="1"/>
  <c r="W33" i="1"/>
  <c r="U33" i="1"/>
  <c r="S33" i="1"/>
  <c r="Q33" i="1"/>
  <c r="O33" i="1"/>
  <c r="M33" i="1"/>
  <c r="K33" i="1"/>
  <c r="I33" i="1"/>
  <c r="G33" i="1"/>
  <c r="E33" i="1"/>
  <c r="DO32" i="1"/>
  <c r="DN32" i="1"/>
  <c r="DM32" i="1"/>
  <c r="DK32" i="1"/>
  <c r="DI32" i="1"/>
  <c r="DG32" i="1"/>
  <c r="DE32" i="1"/>
  <c r="DC32" i="1"/>
  <c r="DA32" i="1"/>
  <c r="CY32" i="1"/>
  <c r="CW32" i="1"/>
  <c r="CU32" i="1"/>
  <c r="CT32" i="1"/>
  <c r="CS32" i="1"/>
  <c r="CQ32" i="1"/>
  <c r="CO32" i="1"/>
  <c r="CM32" i="1"/>
  <c r="CK32" i="1"/>
  <c r="CI32" i="1"/>
  <c r="CG32" i="1"/>
  <c r="CE32" i="1"/>
  <c r="CC32" i="1"/>
  <c r="CA32" i="1"/>
  <c r="BY32" i="1"/>
  <c r="BW32" i="1"/>
  <c r="BU32" i="1"/>
  <c r="BS32" i="1"/>
  <c r="BQ32" i="1"/>
  <c r="BO32" i="1"/>
  <c r="BM32" i="1"/>
  <c r="BK32" i="1"/>
  <c r="BI32" i="1"/>
  <c r="BH32" i="1"/>
  <c r="BG32" i="1"/>
  <c r="BE32" i="1"/>
  <c r="BC32" i="1"/>
  <c r="BA32" i="1"/>
  <c r="AY32" i="1"/>
  <c r="AW32" i="1"/>
  <c r="AV32" i="1"/>
  <c r="AU32" i="1"/>
  <c r="AS32" i="1"/>
  <c r="AQ32" i="1"/>
  <c r="AO32" i="1"/>
  <c r="AN32" i="1"/>
  <c r="AM32" i="1"/>
  <c r="AK32" i="1"/>
  <c r="AI32" i="1"/>
  <c r="AG32" i="1"/>
  <c r="AE32" i="1"/>
  <c r="AC32" i="1"/>
  <c r="AA32" i="1"/>
  <c r="Y32" i="1"/>
  <c r="W32" i="1"/>
  <c r="U32" i="1"/>
  <c r="S32" i="1"/>
  <c r="Q32" i="1"/>
  <c r="O32" i="1"/>
  <c r="M32" i="1"/>
  <c r="K32" i="1"/>
  <c r="I32" i="1"/>
  <c r="G32" i="1"/>
  <c r="E32" i="1"/>
  <c r="DO31" i="1"/>
  <c r="DN31" i="1"/>
  <c r="DM31" i="1"/>
  <c r="DK31" i="1"/>
  <c r="DI31" i="1"/>
  <c r="DG31" i="1"/>
  <c r="DE31" i="1"/>
  <c r="DC31" i="1"/>
  <c r="DA31" i="1"/>
  <c r="CY31" i="1"/>
  <c r="CW31" i="1"/>
  <c r="CU31" i="1"/>
  <c r="CT31" i="1"/>
  <c r="CS31" i="1"/>
  <c r="CQ31" i="1"/>
  <c r="CO31" i="1"/>
  <c r="CM31" i="1"/>
  <c r="CK31" i="1"/>
  <c r="CI31" i="1"/>
  <c r="CG31" i="1"/>
  <c r="CE31" i="1"/>
  <c r="CC31" i="1"/>
  <c r="CA31" i="1"/>
  <c r="BY31" i="1"/>
  <c r="BW31" i="1"/>
  <c r="BU31" i="1"/>
  <c r="BS31" i="1"/>
  <c r="BQ31" i="1"/>
  <c r="BO31" i="1"/>
  <c r="BM31" i="1"/>
  <c r="BK31" i="1"/>
  <c r="BI31" i="1"/>
  <c r="BH31" i="1"/>
  <c r="BG31" i="1"/>
  <c r="BE31" i="1"/>
  <c r="BC31" i="1"/>
  <c r="BA31" i="1"/>
  <c r="AY31" i="1"/>
  <c r="AW31" i="1"/>
  <c r="AV31" i="1"/>
  <c r="AU31" i="1"/>
  <c r="AS31" i="1"/>
  <c r="AQ31" i="1"/>
  <c r="AO31" i="1"/>
  <c r="AN31" i="1"/>
  <c r="AM31" i="1"/>
  <c r="AK31" i="1"/>
  <c r="AI31" i="1"/>
  <c r="AG31" i="1"/>
  <c r="AE31" i="1"/>
  <c r="AC31" i="1"/>
  <c r="AA31" i="1"/>
  <c r="Y31" i="1"/>
  <c r="W31" i="1"/>
  <c r="U31" i="1"/>
  <c r="S31" i="1"/>
  <c r="Q31" i="1"/>
  <c r="O31" i="1"/>
  <c r="M31" i="1"/>
  <c r="K31" i="1"/>
  <c r="I31" i="1"/>
  <c r="G31" i="1"/>
  <c r="E31" i="1"/>
  <c r="DO30" i="1"/>
  <c r="DN30" i="1"/>
  <c r="DM30" i="1"/>
  <c r="DK30" i="1"/>
  <c r="DI30" i="1"/>
  <c r="DG30" i="1"/>
  <c r="DE30" i="1"/>
  <c r="DC30" i="1"/>
  <c r="DA30" i="1"/>
  <c r="CY30" i="1"/>
  <c r="CW30" i="1"/>
  <c r="CU30" i="1"/>
  <c r="CT30" i="1"/>
  <c r="CS30" i="1"/>
  <c r="CQ30" i="1"/>
  <c r="CO30" i="1"/>
  <c r="CM30" i="1"/>
  <c r="CK30" i="1"/>
  <c r="CI30" i="1"/>
  <c r="CG30" i="1"/>
  <c r="CE30" i="1"/>
  <c r="CC30" i="1"/>
  <c r="CA30" i="1"/>
  <c r="BY30" i="1"/>
  <c r="BW30" i="1"/>
  <c r="BU30" i="1"/>
  <c r="BS30" i="1"/>
  <c r="BQ30" i="1"/>
  <c r="BO30" i="1"/>
  <c r="BM30" i="1"/>
  <c r="BK30" i="1"/>
  <c r="BI30" i="1"/>
  <c r="BH30" i="1"/>
  <c r="BG30" i="1"/>
  <c r="BE30" i="1"/>
  <c r="BC30" i="1"/>
  <c r="BA30" i="1"/>
  <c r="AY30" i="1"/>
  <c r="AW30" i="1"/>
  <c r="AV30" i="1"/>
  <c r="AU30" i="1"/>
  <c r="AS30" i="1"/>
  <c r="AQ30" i="1"/>
  <c r="AO30" i="1"/>
  <c r="AN30" i="1"/>
  <c r="AM30" i="1"/>
  <c r="AK30" i="1"/>
  <c r="AI30" i="1"/>
  <c r="AG30" i="1"/>
  <c r="AE30" i="1"/>
  <c r="AC30" i="1"/>
  <c r="AA30" i="1"/>
  <c r="Y30" i="1"/>
  <c r="W30" i="1"/>
  <c r="U30" i="1"/>
  <c r="S30" i="1"/>
  <c r="Q30" i="1"/>
  <c r="O30" i="1"/>
  <c r="M30" i="1"/>
  <c r="K30" i="1"/>
  <c r="I30" i="1"/>
  <c r="G30" i="1"/>
  <c r="E30" i="1"/>
  <c r="DO28" i="1"/>
  <c r="DN28" i="1"/>
  <c r="DM28" i="1"/>
  <c r="DK28" i="1"/>
  <c r="DI28" i="1"/>
  <c r="DG28" i="1"/>
  <c r="DE28" i="1"/>
  <c r="DC28" i="1"/>
  <c r="DA28" i="1"/>
  <c r="CY28" i="1"/>
  <c r="CW28" i="1"/>
  <c r="CU28" i="1"/>
  <c r="CT28" i="1"/>
  <c r="CS28" i="1"/>
  <c r="CQ28" i="1"/>
  <c r="CO28" i="1"/>
  <c r="CM28" i="1"/>
  <c r="CK28" i="1"/>
  <c r="CI28" i="1"/>
  <c r="CG28" i="1"/>
  <c r="CE28" i="1"/>
  <c r="CC28" i="1"/>
  <c r="CA28" i="1"/>
  <c r="BY28" i="1"/>
  <c r="BW28" i="1"/>
  <c r="BU28" i="1"/>
  <c r="BS28" i="1"/>
  <c r="BQ28" i="1"/>
  <c r="BO28" i="1"/>
  <c r="BM28" i="1"/>
  <c r="BK28" i="1"/>
  <c r="BI28" i="1"/>
  <c r="BH28" i="1"/>
  <c r="BG28" i="1"/>
  <c r="BE28" i="1"/>
  <c r="BC28" i="1"/>
  <c r="BA28" i="1"/>
  <c r="AY28" i="1"/>
  <c r="AW28" i="1"/>
  <c r="AV28" i="1"/>
  <c r="AU28" i="1"/>
  <c r="AS28" i="1"/>
  <c r="AQ28" i="1"/>
  <c r="AO28" i="1"/>
  <c r="AN28" i="1"/>
  <c r="AM28" i="1"/>
  <c r="AK28" i="1"/>
  <c r="AI28" i="1"/>
  <c r="AG28" i="1"/>
  <c r="AE28" i="1"/>
  <c r="AC28" i="1"/>
  <c r="AA28" i="1"/>
  <c r="Y28" i="1"/>
  <c r="W28" i="1"/>
  <c r="U28" i="1"/>
  <c r="S28" i="1"/>
  <c r="Q28" i="1"/>
  <c r="O28" i="1"/>
  <c r="M28" i="1"/>
  <c r="K28" i="1"/>
  <c r="I28" i="1"/>
  <c r="G28" i="1"/>
  <c r="E28" i="1"/>
  <c r="DO27" i="1"/>
  <c r="DN27" i="1"/>
  <c r="DM27" i="1"/>
  <c r="DK27" i="1"/>
  <c r="DI27" i="1"/>
  <c r="DG27" i="1"/>
  <c r="DE27" i="1"/>
  <c r="DC27" i="1"/>
  <c r="DA27" i="1"/>
  <c r="CY27" i="1"/>
  <c r="CW27" i="1"/>
  <c r="CU27" i="1"/>
  <c r="CT27" i="1"/>
  <c r="CS27" i="1"/>
  <c r="CQ27" i="1"/>
  <c r="CO27" i="1"/>
  <c r="CM27" i="1"/>
  <c r="CK27" i="1"/>
  <c r="CI27" i="1"/>
  <c r="CG27" i="1"/>
  <c r="CE27" i="1"/>
  <c r="CC27" i="1"/>
  <c r="CA27" i="1"/>
  <c r="BY27" i="1"/>
  <c r="BW27" i="1"/>
  <c r="BU27" i="1"/>
  <c r="BS27" i="1"/>
  <c r="BQ27" i="1"/>
  <c r="BO27" i="1"/>
  <c r="BM27" i="1"/>
  <c r="BK27" i="1"/>
  <c r="BI27" i="1"/>
  <c r="BH27" i="1"/>
  <c r="BG27" i="1"/>
  <c r="BE27" i="1"/>
  <c r="BC27" i="1"/>
  <c r="BA27" i="1"/>
  <c r="AY27" i="1"/>
  <c r="AW27" i="1"/>
  <c r="AV27" i="1"/>
  <c r="AU27" i="1"/>
  <c r="AS27" i="1"/>
  <c r="AQ27" i="1"/>
  <c r="AO27" i="1"/>
  <c r="AN27" i="1"/>
  <c r="AM27" i="1"/>
  <c r="AK27" i="1"/>
  <c r="AI27" i="1"/>
  <c r="AG27" i="1"/>
  <c r="AE27" i="1"/>
  <c r="AC27" i="1"/>
  <c r="AA27" i="1"/>
  <c r="Y27" i="1"/>
  <c r="W27" i="1"/>
  <c r="U27" i="1"/>
  <c r="S27" i="1"/>
  <c r="Q27" i="1"/>
  <c r="O27" i="1"/>
  <c r="M27" i="1"/>
  <c r="K27" i="1"/>
  <c r="I27" i="1"/>
  <c r="G27" i="1"/>
  <c r="E27" i="1"/>
  <c r="DO26" i="1"/>
  <c r="DN26" i="1"/>
  <c r="DM26" i="1"/>
  <c r="DK26" i="1"/>
  <c r="DI26" i="1"/>
  <c r="DG26" i="1"/>
  <c r="DE26" i="1"/>
  <c r="DC26" i="1"/>
  <c r="DA26" i="1"/>
  <c r="CY26" i="1"/>
  <c r="CW26" i="1"/>
  <c r="CU26" i="1"/>
  <c r="CT26" i="1"/>
  <c r="CS26" i="1"/>
  <c r="CQ26" i="1"/>
  <c r="CO26" i="1"/>
  <c r="CM26" i="1"/>
  <c r="CK26" i="1"/>
  <c r="CI26" i="1"/>
  <c r="CG26" i="1"/>
  <c r="CE26" i="1"/>
  <c r="CC26" i="1"/>
  <c r="CA26" i="1"/>
  <c r="BY26" i="1"/>
  <c r="BW26" i="1"/>
  <c r="BU26" i="1"/>
  <c r="BS26" i="1"/>
  <c r="BQ26" i="1"/>
  <c r="BO26" i="1"/>
  <c r="BM26" i="1"/>
  <c r="BK26" i="1"/>
  <c r="BI26" i="1"/>
  <c r="BH26" i="1"/>
  <c r="BG26" i="1"/>
  <c r="BE26" i="1"/>
  <c r="BC26" i="1"/>
  <c r="BA26" i="1"/>
  <c r="AY26" i="1"/>
  <c r="AW26" i="1"/>
  <c r="AV26" i="1"/>
  <c r="AU26" i="1"/>
  <c r="AS26" i="1"/>
  <c r="AQ26" i="1"/>
  <c r="AO26" i="1"/>
  <c r="AN26" i="1"/>
  <c r="AM26" i="1"/>
  <c r="AK26" i="1"/>
  <c r="AI26" i="1"/>
  <c r="AG26" i="1"/>
  <c r="AE26" i="1"/>
  <c r="AC26" i="1"/>
  <c r="AA26" i="1"/>
  <c r="Y26" i="1"/>
  <c r="W26" i="1"/>
  <c r="U26" i="1"/>
  <c r="S26" i="1"/>
  <c r="Q26" i="1"/>
  <c r="O26" i="1"/>
  <c r="M26" i="1"/>
  <c r="K26" i="1"/>
  <c r="I26" i="1"/>
  <c r="G26" i="1"/>
  <c r="E26" i="1"/>
  <c r="DO25" i="1"/>
  <c r="DN25" i="1"/>
  <c r="DM25" i="1"/>
  <c r="DK25" i="1"/>
  <c r="DI25" i="1"/>
  <c r="DG25" i="1"/>
  <c r="DE25" i="1"/>
  <c r="DC25" i="1"/>
  <c r="DA25" i="1"/>
  <c r="CY25" i="1"/>
  <c r="CW25" i="1"/>
  <c r="CU25" i="1"/>
  <c r="CT25" i="1"/>
  <c r="CS25" i="1"/>
  <c r="CQ25" i="1"/>
  <c r="CO25" i="1"/>
  <c r="CM25" i="1"/>
  <c r="CK25" i="1"/>
  <c r="CI25" i="1"/>
  <c r="CG25" i="1"/>
  <c r="CE25" i="1"/>
  <c r="CC25" i="1"/>
  <c r="CA25" i="1"/>
  <c r="BY25" i="1"/>
  <c r="BW25" i="1"/>
  <c r="BU25" i="1"/>
  <c r="BS25" i="1"/>
  <c r="BQ25" i="1"/>
  <c r="BO25" i="1"/>
  <c r="BM25" i="1"/>
  <c r="BK25" i="1"/>
  <c r="BI25" i="1"/>
  <c r="BH25" i="1"/>
  <c r="BG25" i="1"/>
  <c r="BE25" i="1"/>
  <c r="BC25" i="1"/>
  <c r="BA25" i="1"/>
  <c r="AY25" i="1"/>
  <c r="AW25" i="1"/>
  <c r="AV25" i="1"/>
  <c r="AU25" i="1"/>
  <c r="AS25" i="1"/>
  <c r="AQ25" i="1"/>
  <c r="AO25" i="1"/>
  <c r="AN25" i="1"/>
  <c r="AM25" i="1"/>
  <c r="AK25" i="1"/>
  <c r="AI25" i="1"/>
  <c r="AG25" i="1"/>
  <c r="AE25" i="1"/>
  <c r="AC25" i="1"/>
  <c r="AA25" i="1"/>
  <c r="Y25" i="1"/>
  <c r="W25" i="1"/>
  <c r="U25" i="1"/>
  <c r="S25" i="1"/>
  <c r="Q25" i="1"/>
  <c r="O25" i="1"/>
  <c r="M25" i="1"/>
  <c r="K25" i="1"/>
  <c r="I25" i="1"/>
  <c r="G25" i="1"/>
  <c r="E25" i="1"/>
  <c r="DO23" i="1"/>
  <c r="DN23" i="1"/>
  <c r="DM23" i="1"/>
  <c r="DK23" i="1"/>
  <c r="DI23" i="1"/>
  <c r="DG23" i="1"/>
  <c r="DE23" i="1"/>
  <c r="DC23" i="1"/>
  <c r="DA23" i="1"/>
  <c r="CY23" i="1"/>
  <c r="CW23" i="1"/>
  <c r="CU23" i="1"/>
  <c r="CT23" i="1"/>
  <c r="CS23" i="1"/>
  <c r="CQ23" i="1"/>
  <c r="CO23" i="1"/>
  <c r="CM23" i="1"/>
  <c r="CK23" i="1"/>
  <c r="CI23" i="1"/>
  <c r="CG23" i="1"/>
  <c r="CE23" i="1"/>
  <c r="CC23" i="1"/>
  <c r="CA23" i="1"/>
  <c r="BY23" i="1"/>
  <c r="BW23" i="1"/>
  <c r="BU23" i="1"/>
  <c r="BS23" i="1"/>
  <c r="BQ23" i="1"/>
  <c r="BO23" i="1"/>
  <c r="BM23" i="1"/>
  <c r="BK23" i="1"/>
  <c r="BI23" i="1"/>
  <c r="BH23" i="1"/>
  <c r="BG23" i="1"/>
  <c r="BE23" i="1"/>
  <c r="BC23" i="1"/>
  <c r="BA23" i="1"/>
  <c r="AY23" i="1"/>
  <c r="AW23" i="1"/>
  <c r="AV23" i="1"/>
  <c r="AU23" i="1"/>
  <c r="AS23" i="1"/>
  <c r="AQ23" i="1"/>
  <c r="AO23" i="1"/>
  <c r="AN23" i="1"/>
  <c r="AM23" i="1"/>
  <c r="AK23" i="1"/>
  <c r="AI23" i="1"/>
  <c r="AG23" i="1"/>
  <c r="AE23" i="1"/>
  <c r="AC23" i="1"/>
  <c r="AA23" i="1"/>
  <c r="Y23" i="1"/>
  <c r="W23" i="1"/>
  <c r="U23" i="1"/>
  <c r="S23" i="1"/>
  <c r="Q23" i="1"/>
  <c r="O23" i="1"/>
  <c r="M23" i="1"/>
  <c r="K23" i="1"/>
  <c r="I23" i="1"/>
  <c r="G23" i="1"/>
  <c r="E23" i="1"/>
  <c r="DO22" i="1"/>
  <c r="DN22" i="1"/>
  <c r="DM22" i="1"/>
  <c r="DK22" i="1"/>
  <c r="DI22" i="1"/>
  <c r="DG22" i="1"/>
  <c r="DE22" i="1"/>
  <c r="DC22" i="1"/>
  <c r="DA22" i="1"/>
  <c r="CY22" i="1"/>
  <c r="CW22" i="1"/>
  <c r="CU22" i="1"/>
  <c r="CT22" i="1"/>
  <c r="CS22" i="1"/>
  <c r="CQ22" i="1"/>
  <c r="CO22" i="1"/>
  <c r="CM22" i="1"/>
  <c r="CK22" i="1"/>
  <c r="CI22" i="1"/>
  <c r="CG22" i="1"/>
  <c r="CE22" i="1"/>
  <c r="CC22" i="1"/>
  <c r="CA22" i="1"/>
  <c r="BY22" i="1"/>
  <c r="BW22" i="1"/>
  <c r="BU22" i="1"/>
  <c r="BS22" i="1"/>
  <c r="BQ22" i="1"/>
  <c r="BO22" i="1"/>
  <c r="BM22" i="1"/>
  <c r="BK22" i="1"/>
  <c r="BI22" i="1"/>
  <c r="BH22" i="1"/>
  <c r="BG22" i="1"/>
  <c r="BE22" i="1"/>
  <c r="BC22" i="1"/>
  <c r="BA22" i="1"/>
  <c r="AY22" i="1"/>
  <c r="AW22" i="1"/>
  <c r="AV22" i="1"/>
  <c r="AU22" i="1"/>
  <c r="AS22" i="1"/>
  <c r="AQ22" i="1"/>
  <c r="AO22" i="1"/>
  <c r="AN22" i="1"/>
  <c r="AM22" i="1"/>
  <c r="AK22" i="1"/>
  <c r="AI22" i="1"/>
  <c r="AG22" i="1"/>
  <c r="AE22" i="1"/>
  <c r="AC22" i="1"/>
  <c r="AA22" i="1"/>
  <c r="Y22" i="1"/>
  <c r="W22" i="1"/>
  <c r="U22" i="1"/>
  <c r="S22" i="1"/>
  <c r="Q22" i="1"/>
  <c r="O22" i="1"/>
  <c r="M22" i="1"/>
  <c r="K22" i="1"/>
  <c r="I22" i="1"/>
  <c r="G22" i="1"/>
  <c r="E22" i="1"/>
  <c r="DO21" i="1"/>
  <c r="DN21" i="1"/>
  <c r="DM21" i="1"/>
  <c r="DK21" i="1"/>
  <c r="DI21" i="1"/>
  <c r="DG21" i="1"/>
  <c r="DE21" i="1"/>
  <c r="DC21" i="1"/>
  <c r="DA21" i="1"/>
  <c r="CY21" i="1"/>
  <c r="CW21" i="1"/>
  <c r="CU21" i="1"/>
  <c r="CT21" i="1"/>
  <c r="CS21" i="1"/>
  <c r="CQ21" i="1"/>
  <c r="CO21" i="1"/>
  <c r="CM21" i="1"/>
  <c r="CK21" i="1"/>
  <c r="CI21" i="1"/>
  <c r="CG21" i="1"/>
  <c r="CE21" i="1"/>
  <c r="CC21" i="1"/>
  <c r="CA21" i="1"/>
  <c r="BY21" i="1"/>
  <c r="BW21" i="1"/>
  <c r="BU21" i="1"/>
  <c r="BS21" i="1"/>
  <c r="BQ21" i="1"/>
  <c r="BO21" i="1"/>
  <c r="BM21" i="1"/>
  <c r="BK21" i="1"/>
  <c r="BI21" i="1"/>
  <c r="BH21" i="1"/>
  <c r="BG21" i="1"/>
  <c r="BE21" i="1"/>
  <c r="BC21" i="1"/>
  <c r="BA21" i="1"/>
  <c r="AY21" i="1"/>
  <c r="AW21" i="1"/>
  <c r="AV21" i="1"/>
  <c r="AU21" i="1"/>
  <c r="AS21" i="1"/>
  <c r="AQ21" i="1"/>
  <c r="AO21" i="1"/>
  <c r="AN21" i="1"/>
  <c r="AM21" i="1"/>
  <c r="AK21" i="1"/>
  <c r="AI21" i="1"/>
  <c r="AG21" i="1"/>
  <c r="AE21" i="1"/>
  <c r="AC21" i="1"/>
  <c r="AA21" i="1"/>
  <c r="Y21" i="1"/>
  <c r="W21" i="1"/>
  <c r="U21" i="1"/>
  <c r="S21" i="1"/>
  <c r="Q21" i="1"/>
  <c r="O21" i="1"/>
  <c r="M21" i="1"/>
  <c r="K21" i="1"/>
  <c r="I21" i="1"/>
  <c r="G21" i="1"/>
  <c r="E21" i="1"/>
  <c r="DO20" i="1"/>
  <c r="DN20" i="1"/>
  <c r="DM20" i="1"/>
  <c r="DK20" i="1"/>
  <c r="DI20" i="1"/>
  <c r="DG20" i="1"/>
  <c r="DE20" i="1"/>
  <c r="DC20" i="1"/>
  <c r="DA20" i="1"/>
  <c r="CY20" i="1"/>
  <c r="CW20" i="1"/>
  <c r="CU20" i="1"/>
  <c r="CT20" i="1"/>
  <c r="CS20" i="1"/>
  <c r="CQ20" i="1"/>
  <c r="CO20" i="1"/>
  <c r="CM20" i="1"/>
  <c r="CK20" i="1"/>
  <c r="CI20" i="1"/>
  <c r="CG20" i="1"/>
  <c r="CE20" i="1"/>
  <c r="CC20" i="1"/>
  <c r="CA20" i="1"/>
  <c r="BY20" i="1"/>
  <c r="BW20" i="1"/>
  <c r="BU20" i="1"/>
  <c r="BS20" i="1"/>
  <c r="BQ20" i="1"/>
  <c r="BO20" i="1"/>
  <c r="BM20" i="1"/>
  <c r="BK20" i="1"/>
  <c r="BI20" i="1"/>
  <c r="BH20" i="1"/>
  <c r="BG20" i="1"/>
  <c r="BE20" i="1"/>
  <c r="BC20" i="1"/>
  <c r="BA20" i="1"/>
  <c r="AY20" i="1"/>
  <c r="AW20" i="1"/>
  <c r="AV20" i="1"/>
  <c r="AU20" i="1"/>
  <c r="AS20" i="1"/>
  <c r="AQ20" i="1"/>
  <c r="AO20" i="1"/>
  <c r="AN20" i="1"/>
  <c r="AM20" i="1"/>
  <c r="AK20" i="1"/>
  <c r="AI20" i="1"/>
  <c r="AG20" i="1"/>
  <c r="AE20" i="1"/>
  <c r="AC20" i="1"/>
  <c r="AA20" i="1"/>
  <c r="Y20" i="1"/>
  <c r="W20" i="1"/>
  <c r="U20" i="1"/>
  <c r="S20" i="1"/>
  <c r="Q20" i="1"/>
  <c r="O20" i="1"/>
  <c r="M20" i="1"/>
  <c r="K20" i="1"/>
  <c r="I20" i="1"/>
  <c r="G20" i="1"/>
  <c r="E20" i="1"/>
  <c r="DO18" i="1"/>
  <c r="DN18" i="1"/>
  <c r="DM18" i="1"/>
  <c r="DK18" i="1"/>
  <c r="DI18" i="1"/>
  <c r="DG18" i="1"/>
  <c r="DE18" i="1"/>
  <c r="DC18" i="1"/>
  <c r="DA18" i="1"/>
  <c r="CY18" i="1"/>
  <c r="CW18" i="1"/>
  <c r="CU18" i="1"/>
  <c r="CT18" i="1"/>
  <c r="CS18" i="1"/>
  <c r="CQ18" i="1"/>
  <c r="CO18" i="1"/>
  <c r="CM18" i="1"/>
  <c r="CK18" i="1"/>
  <c r="CI18" i="1"/>
  <c r="CG18" i="1"/>
  <c r="CE18" i="1"/>
  <c r="CC18" i="1"/>
  <c r="CA18" i="1"/>
  <c r="BY18" i="1"/>
  <c r="BW18" i="1"/>
  <c r="BU18" i="1"/>
  <c r="BS18" i="1"/>
  <c r="BQ18" i="1"/>
  <c r="BO18" i="1"/>
  <c r="BM18" i="1"/>
  <c r="BK18" i="1"/>
  <c r="BI18" i="1"/>
  <c r="BH18" i="1"/>
  <c r="BG18" i="1"/>
  <c r="BE18" i="1"/>
  <c r="BC18" i="1"/>
  <c r="BA18" i="1"/>
  <c r="AY18" i="1"/>
  <c r="AW18" i="1"/>
  <c r="AV18" i="1"/>
  <c r="AU18" i="1"/>
  <c r="AS18" i="1"/>
  <c r="AQ18" i="1"/>
  <c r="AO18" i="1"/>
  <c r="AN18" i="1"/>
  <c r="AM18" i="1"/>
  <c r="AK18" i="1"/>
  <c r="AI18" i="1"/>
  <c r="AG18" i="1"/>
  <c r="AE18" i="1"/>
  <c r="AC18" i="1"/>
  <c r="AA18" i="1"/>
  <c r="Y18" i="1"/>
  <c r="W18" i="1"/>
  <c r="U18" i="1"/>
  <c r="S18" i="1"/>
  <c r="Q18" i="1"/>
  <c r="O18" i="1"/>
  <c r="M18" i="1"/>
  <c r="K18" i="1"/>
  <c r="I18" i="1"/>
  <c r="G18" i="1"/>
  <c r="E18" i="1"/>
  <c r="DO17" i="1"/>
  <c r="DN17" i="1"/>
  <c r="DM17" i="1"/>
  <c r="DK17" i="1"/>
  <c r="DI17" i="1"/>
  <c r="DG17" i="1"/>
  <c r="DE17" i="1"/>
  <c r="DC17" i="1"/>
  <c r="DA17" i="1"/>
  <c r="CY17" i="1"/>
  <c r="CW17" i="1"/>
  <c r="CU17" i="1"/>
  <c r="CT17" i="1"/>
  <c r="CS17" i="1"/>
  <c r="CQ17" i="1"/>
  <c r="CO17" i="1"/>
  <c r="CM17" i="1"/>
  <c r="CK17" i="1"/>
  <c r="CI17" i="1"/>
  <c r="CG17" i="1"/>
  <c r="CE17" i="1"/>
  <c r="CC17" i="1"/>
  <c r="CA17" i="1"/>
  <c r="BY17" i="1"/>
  <c r="BW17" i="1"/>
  <c r="BU17" i="1"/>
  <c r="BS17" i="1"/>
  <c r="BQ17" i="1"/>
  <c r="BO17" i="1"/>
  <c r="BM17" i="1"/>
  <c r="BK17" i="1"/>
  <c r="BI17" i="1"/>
  <c r="BH17" i="1"/>
  <c r="BG17" i="1"/>
  <c r="BE17" i="1"/>
  <c r="BC17" i="1"/>
  <c r="BA17" i="1"/>
  <c r="AY17" i="1"/>
  <c r="AW17" i="1"/>
  <c r="AV17" i="1"/>
  <c r="AU17" i="1"/>
  <c r="AS17" i="1"/>
  <c r="AQ17" i="1"/>
  <c r="AO17" i="1"/>
  <c r="AN17" i="1"/>
  <c r="AM17" i="1"/>
  <c r="AK17" i="1"/>
  <c r="AI17" i="1"/>
  <c r="AG17" i="1"/>
  <c r="AE17" i="1"/>
  <c r="AC17" i="1"/>
  <c r="AA17" i="1"/>
  <c r="Y17" i="1"/>
  <c r="W17" i="1"/>
  <c r="U17" i="1"/>
  <c r="S17" i="1"/>
  <c r="Q17" i="1"/>
  <c r="O17" i="1"/>
  <c r="M17" i="1"/>
  <c r="K17" i="1"/>
  <c r="I17" i="1"/>
  <c r="G17" i="1"/>
  <c r="E17" i="1"/>
  <c r="DO16" i="1"/>
  <c r="DN16" i="1"/>
  <c r="DM16" i="1"/>
  <c r="DK16" i="1"/>
  <c r="DI16" i="1"/>
  <c r="DG16" i="1"/>
  <c r="DE16" i="1"/>
  <c r="DC16" i="1"/>
  <c r="DA16" i="1"/>
  <c r="CY16" i="1"/>
  <c r="CW16" i="1"/>
  <c r="CU16" i="1"/>
  <c r="CT16" i="1"/>
  <c r="CS16" i="1"/>
  <c r="CQ16" i="1"/>
  <c r="CO16" i="1"/>
  <c r="CM16" i="1"/>
  <c r="CK16" i="1"/>
  <c r="CI16" i="1"/>
  <c r="CG16" i="1"/>
  <c r="CE16" i="1"/>
  <c r="CC16" i="1"/>
  <c r="CA16" i="1"/>
  <c r="BY16" i="1"/>
  <c r="BW16" i="1"/>
  <c r="BU16" i="1"/>
  <c r="BS16" i="1"/>
  <c r="BQ16" i="1"/>
  <c r="BO16" i="1"/>
  <c r="BM16" i="1"/>
  <c r="BK16" i="1"/>
  <c r="BI16" i="1"/>
  <c r="BH16" i="1"/>
  <c r="BG16" i="1"/>
  <c r="BE16" i="1"/>
  <c r="BC16" i="1"/>
  <c r="BA16" i="1"/>
  <c r="AY16" i="1"/>
  <c r="AW16" i="1"/>
  <c r="AV16" i="1"/>
  <c r="AU16" i="1"/>
  <c r="AS16" i="1"/>
  <c r="AQ16" i="1"/>
  <c r="AO16" i="1"/>
  <c r="AN16" i="1"/>
  <c r="AM16" i="1"/>
  <c r="AK16" i="1"/>
  <c r="AI16" i="1"/>
  <c r="AG16" i="1"/>
  <c r="AE16" i="1"/>
  <c r="AC16" i="1"/>
  <c r="AA16" i="1"/>
  <c r="Y16" i="1"/>
  <c r="W16" i="1"/>
  <c r="U16" i="1"/>
  <c r="S16" i="1"/>
  <c r="Q16" i="1"/>
  <c r="O16" i="1"/>
  <c r="M16" i="1"/>
  <c r="K16" i="1"/>
  <c r="I16" i="1"/>
  <c r="G16" i="1"/>
  <c r="E16" i="1"/>
  <c r="DO15" i="1"/>
  <c r="DN15" i="1"/>
  <c r="DM15" i="1"/>
  <c r="DK15" i="1"/>
  <c r="DI15" i="1"/>
  <c r="DG15" i="1"/>
  <c r="DE15" i="1"/>
  <c r="DC15" i="1"/>
  <c r="DA15" i="1"/>
  <c r="CY15" i="1"/>
  <c r="CW15" i="1"/>
  <c r="CU15" i="1"/>
  <c r="CT15" i="1"/>
  <c r="CS15" i="1"/>
  <c r="CQ15" i="1"/>
  <c r="CO15" i="1"/>
  <c r="CM15" i="1"/>
  <c r="CK15" i="1"/>
  <c r="CI15" i="1"/>
  <c r="CG15" i="1"/>
  <c r="CE15" i="1"/>
  <c r="CC15" i="1"/>
  <c r="CA15" i="1"/>
  <c r="BY15" i="1"/>
  <c r="BW15" i="1"/>
  <c r="BU15" i="1"/>
  <c r="BS15" i="1"/>
  <c r="BQ15" i="1"/>
  <c r="BO15" i="1"/>
  <c r="BM15" i="1"/>
  <c r="BK15" i="1"/>
  <c r="BI15" i="1"/>
  <c r="BH15" i="1"/>
  <c r="BG15" i="1"/>
  <c r="BE15" i="1"/>
  <c r="BC15" i="1"/>
  <c r="BA15" i="1"/>
  <c r="AY15" i="1"/>
  <c r="AW15" i="1"/>
  <c r="AV15" i="1"/>
  <c r="AU15" i="1"/>
  <c r="AS15" i="1"/>
  <c r="AQ15" i="1"/>
  <c r="AO15" i="1"/>
  <c r="AN15" i="1"/>
  <c r="AM15" i="1"/>
  <c r="AK15" i="1"/>
  <c r="AI15" i="1"/>
  <c r="AG15" i="1"/>
  <c r="AE15" i="1"/>
  <c r="AC15" i="1"/>
  <c r="AA15" i="1"/>
  <c r="Y15" i="1"/>
  <c r="W15" i="1"/>
  <c r="U15" i="1"/>
  <c r="S15" i="1"/>
  <c r="Q15" i="1"/>
  <c r="O15" i="1"/>
  <c r="M15" i="1"/>
  <c r="K15" i="1"/>
  <c r="I15" i="1"/>
  <c r="G15" i="1"/>
  <c r="E15" i="1"/>
  <c r="DO13" i="1"/>
  <c r="DN13" i="1"/>
  <c r="DM13" i="1"/>
  <c r="DK13" i="1"/>
  <c r="DI13" i="1"/>
  <c r="DG13" i="1"/>
  <c r="DE13" i="1"/>
  <c r="DC13" i="1"/>
  <c r="DA13" i="1"/>
  <c r="CY13" i="1"/>
  <c r="CW13" i="1"/>
  <c r="CU13" i="1"/>
  <c r="CT13" i="1"/>
  <c r="CS13" i="1"/>
  <c r="CQ13" i="1"/>
  <c r="CO13" i="1"/>
  <c r="CM13" i="1"/>
  <c r="CK13" i="1"/>
  <c r="CI13" i="1"/>
  <c r="CG13" i="1"/>
  <c r="CE13" i="1"/>
  <c r="CC13" i="1"/>
  <c r="CA13" i="1"/>
  <c r="BY13" i="1"/>
  <c r="BW13" i="1"/>
  <c r="BU13" i="1"/>
  <c r="BS13" i="1"/>
  <c r="BQ13" i="1"/>
  <c r="BO13" i="1"/>
  <c r="BM13" i="1"/>
  <c r="BK13" i="1"/>
  <c r="BI13" i="1"/>
  <c r="BH13" i="1"/>
  <c r="BG13" i="1"/>
  <c r="BE13" i="1"/>
  <c r="BC13" i="1"/>
  <c r="BA13" i="1"/>
  <c r="AY13" i="1"/>
  <c r="AW13" i="1"/>
  <c r="AV13" i="1"/>
  <c r="AU13" i="1"/>
  <c r="AS13" i="1"/>
  <c r="AQ13" i="1"/>
  <c r="AO13" i="1"/>
  <c r="AN13" i="1"/>
  <c r="AM13" i="1"/>
  <c r="AK13" i="1"/>
  <c r="AI13" i="1"/>
  <c r="AG13" i="1"/>
  <c r="AE13" i="1"/>
  <c r="AC13" i="1"/>
  <c r="AA13" i="1"/>
  <c r="Y13" i="1"/>
  <c r="W13" i="1"/>
  <c r="U13" i="1"/>
  <c r="S13" i="1"/>
  <c r="Q13" i="1"/>
  <c r="O13" i="1"/>
  <c r="M13" i="1"/>
  <c r="K13" i="1"/>
  <c r="I13" i="1"/>
  <c r="G13" i="1"/>
  <c r="E13" i="1"/>
  <c r="DO12" i="1"/>
  <c r="DN12" i="1"/>
  <c r="DM12" i="1"/>
  <c r="DK12" i="1"/>
  <c r="DI12" i="1"/>
  <c r="DG12" i="1"/>
  <c r="DE12" i="1"/>
  <c r="DC12" i="1"/>
  <c r="DA12" i="1"/>
  <c r="CY12" i="1"/>
  <c r="CW12" i="1"/>
  <c r="CU12" i="1"/>
  <c r="CT12" i="1"/>
  <c r="CS12" i="1"/>
  <c r="CQ12" i="1"/>
  <c r="CO12" i="1"/>
  <c r="CM12" i="1"/>
  <c r="CK12" i="1"/>
  <c r="CI12" i="1"/>
  <c r="CG12" i="1"/>
  <c r="CE12" i="1"/>
  <c r="CC12" i="1"/>
  <c r="CA12" i="1"/>
  <c r="BY12" i="1"/>
  <c r="BW12" i="1"/>
  <c r="BU12" i="1"/>
  <c r="BS12" i="1"/>
  <c r="BQ12" i="1"/>
  <c r="BO12" i="1"/>
  <c r="BM12" i="1"/>
  <c r="BK12" i="1"/>
  <c r="BI12" i="1"/>
  <c r="BH12" i="1"/>
  <c r="BG12" i="1"/>
  <c r="BE12" i="1"/>
  <c r="BC12" i="1"/>
  <c r="BA12" i="1"/>
  <c r="AY12" i="1"/>
  <c r="AW12" i="1"/>
  <c r="AV12" i="1"/>
  <c r="AU12" i="1"/>
  <c r="AS12" i="1"/>
  <c r="AQ12" i="1"/>
  <c r="AO12" i="1"/>
  <c r="AN12" i="1"/>
  <c r="AM12" i="1"/>
  <c r="AK12" i="1"/>
  <c r="AI12" i="1"/>
  <c r="AG12" i="1"/>
  <c r="AE12" i="1"/>
  <c r="AC12" i="1"/>
  <c r="AA12" i="1"/>
  <c r="Y12" i="1"/>
  <c r="W12" i="1"/>
  <c r="U12" i="1"/>
  <c r="S12" i="1"/>
  <c r="Q12" i="1"/>
  <c r="O12" i="1"/>
  <c r="M12" i="1"/>
  <c r="K12" i="1"/>
  <c r="I12" i="1"/>
  <c r="G12" i="1"/>
  <c r="E12" i="1"/>
  <c r="DO11" i="1"/>
  <c r="DN11" i="1"/>
  <c r="DM11" i="1"/>
  <c r="DK11" i="1"/>
  <c r="DI11" i="1"/>
  <c r="DG11" i="1"/>
  <c r="DE11" i="1"/>
  <c r="DC11" i="1"/>
  <c r="DA11" i="1"/>
  <c r="CY11" i="1"/>
  <c r="CW11" i="1"/>
  <c r="CU11" i="1"/>
  <c r="CT11" i="1"/>
  <c r="CS11" i="1"/>
  <c r="CQ11" i="1"/>
  <c r="CO11" i="1"/>
  <c r="CM11" i="1"/>
  <c r="CK11" i="1"/>
  <c r="CI11" i="1"/>
  <c r="CG11" i="1"/>
  <c r="CE11" i="1"/>
  <c r="CC11" i="1"/>
  <c r="CA11" i="1"/>
  <c r="BY11" i="1"/>
  <c r="BW11" i="1"/>
  <c r="BU11" i="1"/>
  <c r="BS11" i="1"/>
  <c r="BQ11" i="1"/>
  <c r="BO11" i="1"/>
  <c r="BM11" i="1"/>
  <c r="BK11" i="1"/>
  <c r="BI11" i="1"/>
  <c r="BH11" i="1"/>
  <c r="BG11" i="1"/>
  <c r="BE11" i="1"/>
  <c r="BC11" i="1"/>
  <c r="BA11" i="1"/>
  <c r="AY11" i="1"/>
  <c r="AW11" i="1"/>
  <c r="AV11" i="1"/>
  <c r="AU11" i="1"/>
  <c r="AS11" i="1"/>
  <c r="AQ11" i="1"/>
  <c r="AO11" i="1"/>
  <c r="AN11" i="1"/>
  <c r="AM11" i="1"/>
  <c r="AK11" i="1"/>
  <c r="AI11" i="1"/>
  <c r="AG11" i="1"/>
  <c r="AE11" i="1"/>
  <c r="AC11" i="1"/>
  <c r="AA11" i="1"/>
  <c r="Y11" i="1"/>
  <c r="W11" i="1"/>
  <c r="U11" i="1"/>
  <c r="S11" i="1"/>
  <c r="Q11" i="1"/>
  <c r="O11" i="1"/>
  <c r="M11" i="1"/>
  <c r="K11" i="1"/>
  <c r="I11" i="1"/>
  <c r="G11" i="1"/>
  <c r="E11" i="1"/>
  <c r="DO10" i="1"/>
  <c r="DN10" i="1"/>
  <c r="DM10" i="1"/>
  <c r="DK10" i="1"/>
  <c r="DI10" i="1"/>
  <c r="DG10" i="1"/>
  <c r="DE10" i="1"/>
  <c r="DC10" i="1"/>
  <c r="DA10" i="1"/>
  <c r="CY10" i="1"/>
  <c r="CW10" i="1"/>
  <c r="CU10" i="1"/>
  <c r="CT10" i="1"/>
  <c r="CS10" i="1"/>
  <c r="CQ10" i="1"/>
  <c r="CO10" i="1"/>
  <c r="CM10" i="1"/>
  <c r="CK10" i="1"/>
  <c r="CI10" i="1"/>
  <c r="CG10" i="1"/>
  <c r="CE10" i="1"/>
  <c r="CC10" i="1"/>
  <c r="CA10" i="1"/>
  <c r="BY10" i="1"/>
  <c r="BW10" i="1"/>
  <c r="BU10" i="1"/>
  <c r="BS10" i="1"/>
  <c r="BQ10" i="1"/>
  <c r="BO10" i="1"/>
  <c r="BM10" i="1"/>
  <c r="BK10" i="1"/>
  <c r="BI10" i="1"/>
  <c r="BH10" i="1"/>
  <c r="BG10" i="1"/>
  <c r="BE10" i="1"/>
  <c r="BC10" i="1"/>
  <c r="BA10" i="1"/>
  <c r="AY10" i="1"/>
  <c r="AW10" i="1"/>
  <c r="AV10" i="1"/>
  <c r="AU10" i="1"/>
  <c r="AS10" i="1"/>
  <c r="AQ10" i="1"/>
  <c r="AO10" i="1"/>
  <c r="AN10" i="1"/>
  <c r="AM10" i="1"/>
  <c r="AK10" i="1"/>
  <c r="AI10" i="1"/>
  <c r="AG10" i="1"/>
  <c r="AE10" i="1"/>
  <c r="AC10" i="1"/>
  <c r="AA10" i="1"/>
  <c r="Y10" i="1"/>
  <c r="W10" i="1"/>
  <c r="U10" i="1"/>
  <c r="S10" i="1"/>
  <c r="Q10" i="1"/>
  <c r="O10" i="1"/>
  <c r="M10" i="1"/>
  <c r="K10" i="1"/>
  <c r="I10" i="1"/>
  <c r="G10" i="1"/>
  <c r="E10" i="1"/>
  <c r="DO8" i="1"/>
  <c r="DN8" i="1"/>
  <c r="DM8" i="1"/>
  <c r="DK8" i="1"/>
  <c r="DI8" i="1"/>
  <c r="DG8" i="1"/>
  <c r="DE8" i="1"/>
  <c r="DC8" i="1"/>
  <c r="DA8" i="1"/>
  <c r="CY8" i="1"/>
  <c r="CW8" i="1"/>
  <c r="CU8" i="1"/>
  <c r="CT8" i="1"/>
  <c r="CS8" i="1"/>
  <c r="CQ8" i="1"/>
  <c r="CO8" i="1"/>
  <c r="CM8" i="1"/>
  <c r="CK8" i="1"/>
  <c r="CI8" i="1"/>
  <c r="CG8" i="1"/>
  <c r="CE8" i="1"/>
  <c r="CC8" i="1"/>
  <c r="CA8" i="1"/>
  <c r="BY8" i="1"/>
  <c r="BW8" i="1"/>
  <c r="BU8" i="1"/>
  <c r="BS8" i="1"/>
  <c r="BQ8" i="1"/>
  <c r="BO8" i="1"/>
  <c r="BM8" i="1"/>
  <c r="BK8" i="1"/>
  <c r="BI8" i="1"/>
  <c r="BH8" i="1"/>
  <c r="BG8" i="1"/>
  <c r="BE8" i="1"/>
  <c r="BC8" i="1"/>
  <c r="BA8" i="1"/>
  <c r="AY8" i="1"/>
  <c r="AW8" i="1"/>
  <c r="AV8" i="1"/>
  <c r="AU8" i="1"/>
  <c r="AS8" i="1"/>
  <c r="AQ8" i="1"/>
  <c r="AO8" i="1"/>
  <c r="AN8" i="1"/>
  <c r="AM8" i="1"/>
  <c r="AK8" i="1"/>
  <c r="AI8" i="1"/>
  <c r="AG8" i="1"/>
  <c r="AE8" i="1"/>
  <c r="AC8" i="1"/>
  <c r="AA8" i="1"/>
  <c r="Y8" i="1"/>
  <c r="W8" i="1"/>
  <c r="U8" i="1"/>
  <c r="S8" i="1"/>
  <c r="Q8" i="1"/>
  <c r="O8" i="1"/>
  <c r="M8" i="1"/>
  <c r="K8" i="1"/>
  <c r="I8" i="1"/>
  <c r="G8" i="1"/>
  <c r="E8" i="1"/>
  <c r="DO7" i="1"/>
  <c r="DN7" i="1"/>
  <c r="DM7" i="1"/>
  <c r="DK7" i="1"/>
  <c r="DI7" i="1"/>
  <c r="DG7" i="1"/>
  <c r="DE7" i="1"/>
  <c r="DC7" i="1"/>
  <c r="DA7" i="1"/>
  <c r="CY7" i="1"/>
  <c r="CW7" i="1"/>
  <c r="CU7" i="1"/>
  <c r="CT7" i="1"/>
  <c r="CS7" i="1"/>
  <c r="CQ7" i="1"/>
  <c r="CO7" i="1"/>
  <c r="CM7" i="1"/>
  <c r="CK7" i="1"/>
  <c r="CI7" i="1"/>
  <c r="CG7" i="1"/>
  <c r="CE7" i="1"/>
  <c r="CC7" i="1"/>
  <c r="CA7" i="1"/>
  <c r="BY7" i="1"/>
  <c r="BW7" i="1"/>
  <c r="BU7" i="1"/>
  <c r="BS7" i="1"/>
  <c r="BQ7" i="1"/>
  <c r="BO7" i="1"/>
  <c r="BM7" i="1"/>
  <c r="BK7" i="1"/>
  <c r="BI7" i="1"/>
  <c r="BH7" i="1"/>
  <c r="BG7" i="1"/>
  <c r="BE7" i="1"/>
  <c r="BC7" i="1"/>
  <c r="BA7" i="1"/>
  <c r="AY7" i="1"/>
  <c r="AW7" i="1"/>
  <c r="AV7" i="1"/>
  <c r="AU7" i="1"/>
  <c r="AS7" i="1"/>
  <c r="AQ7" i="1"/>
  <c r="AO7" i="1"/>
  <c r="AN7" i="1"/>
  <c r="AM7" i="1"/>
  <c r="AK7" i="1"/>
  <c r="AI7" i="1"/>
  <c r="AG7" i="1"/>
  <c r="AE7" i="1"/>
  <c r="AC7" i="1"/>
  <c r="AA7" i="1"/>
  <c r="Y7" i="1"/>
  <c r="W7" i="1"/>
  <c r="U7" i="1"/>
  <c r="S7" i="1"/>
  <c r="Q7" i="1"/>
  <c r="O7" i="1"/>
  <c r="M7" i="1"/>
  <c r="K7" i="1"/>
  <c r="I7" i="1"/>
  <c r="G7" i="1"/>
  <c r="E7" i="1"/>
  <c r="DO6" i="1"/>
  <c r="DN6" i="1"/>
  <c r="DM6" i="1"/>
  <c r="DK6" i="1"/>
  <c r="DI6" i="1"/>
  <c r="DG6" i="1"/>
  <c r="DE6" i="1"/>
  <c r="DC6" i="1"/>
  <c r="DA6" i="1"/>
  <c r="CY6" i="1"/>
  <c r="CW6" i="1"/>
  <c r="CU6" i="1"/>
  <c r="CT6" i="1"/>
  <c r="CS6" i="1"/>
  <c r="CQ6" i="1"/>
  <c r="CO6" i="1"/>
  <c r="CM6" i="1"/>
  <c r="CK6" i="1"/>
  <c r="CI6" i="1"/>
  <c r="CG6" i="1"/>
  <c r="CE6" i="1"/>
  <c r="CC6" i="1"/>
  <c r="CA6" i="1"/>
  <c r="BY6" i="1"/>
  <c r="BW6" i="1"/>
  <c r="BU6" i="1"/>
  <c r="BS6" i="1"/>
  <c r="BQ6" i="1"/>
  <c r="BO6" i="1"/>
  <c r="BM6" i="1"/>
  <c r="BK6" i="1"/>
  <c r="BI6" i="1"/>
  <c r="BH6" i="1"/>
  <c r="BG6" i="1"/>
  <c r="BE6" i="1"/>
  <c r="BC6" i="1"/>
  <c r="BA6" i="1"/>
  <c r="AY6" i="1"/>
  <c r="AW6" i="1"/>
  <c r="AV6" i="1"/>
  <c r="AU6" i="1"/>
  <c r="AS6" i="1"/>
  <c r="AQ6" i="1"/>
  <c r="AO6" i="1"/>
  <c r="AN6" i="1"/>
  <c r="AM6" i="1"/>
  <c r="AK6" i="1"/>
  <c r="AI6" i="1"/>
  <c r="AG6" i="1"/>
  <c r="AE6" i="1"/>
  <c r="AC6" i="1"/>
  <c r="AA6" i="1"/>
  <c r="Y6" i="1"/>
  <c r="W6" i="1"/>
  <c r="U6" i="1"/>
  <c r="S6" i="1"/>
  <c r="Q6" i="1"/>
  <c r="O6" i="1"/>
  <c r="M6" i="1"/>
  <c r="K6" i="1"/>
  <c r="I6" i="1"/>
  <c r="G6" i="1"/>
  <c r="E6" i="1"/>
  <c r="DO5" i="1"/>
  <c r="DN5" i="1"/>
  <c r="DM5" i="1"/>
  <c r="DK5" i="1"/>
  <c r="DI5" i="1"/>
  <c r="DG5" i="1"/>
  <c r="DE5" i="1"/>
  <c r="DC5" i="1"/>
  <c r="DA5" i="1"/>
  <c r="CY5" i="1"/>
  <c r="CW5" i="1"/>
  <c r="CU5" i="1"/>
  <c r="CT5" i="1"/>
  <c r="CS5" i="1"/>
  <c r="CQ5" i="1"/>
  <c r="CO5" i="1"/>
  <c r="CM5" i="1"/>
  <c r="CK5" i="1"/>
  <c r="CI5" i="1"/>
  <c r="CG5" i="1"/>
  <c r="CE5" i="1"/>
  <c r="CC5" i="1"/>
  <c r="CA5" i="1"/>
  <c r="BY5" i="1"/>
  <c r="BW5" i="1"/>
  <c r="BU5" i="1"/>
  <c r="BS5" i="1"/>
  <c r="BQ5" i="1"/>
  <c r="BO5" i="1"/>
  <c r="BM5" i="1"/>
  <c r="BK5" i="1"/>
  <c r="BI5" i="1"/>
  <c r="BH5" i="1"/>
  <c r="BG5" i="1"/>
  <c r="BE5" i="1"/>
  <c r="BC5" i="1"/>
  <c r="BA5" i="1"/>
  <c r="AY5" i="1"/>
  <c r="AW5" i="1"/>
  <c r="AV5" i="1"/>
  <c r="AU5" i="1"/>
  <c r="AS5" i="1"/>
  <c r="AQ5" i="1"/>
  <c r="AO5" i="1"/>
  <c r="AN5" i="1"/>
  <c r="AM5" i="1"/>
  <c r="AK5" i="1"/>
  <c r="AI5" i="1"/>
  <c r="AG5" i="1"/>
  <c r="AE5" i="1"/>
  <c r="AC5" i="1"/>
  <c r="AA5" i="1"/>
  <c r="Y5" i="1"/>
  <c r="W5" i="1"/>
  <c r="U5" i="1"/>
  <c r="S5" i="1"/>
  <c r="Q5" i="1"/>
  <c r="O5" i="1"/>
  <c r="M5" i="1"/>
  <c r="K5" i="1"/>
  <c r="I5" i="1"/>
  <c r="G5" i="1"/>
  <c r="E5" i="1"/>
  <c r="CG60" i="1" l="1"/>
  <c r="E61" i="1"/>
  <c r="DA60" i="1"/>
  <c r="AO58" i="1"/>
  <c r="CU58" i="1"/>
  <c r="CK58" i="1"/>
  <c r="AN59" i="1"/>
  <c r="BA59" i="1"/>
  <c r="CO59" i="1"/>
  <c r="AS60" i="1"/>
  <c r="BE61" i="1"/>
  <c r="DE61" i="1"/>
  <c r="CG61" i="1"/>
  <c r="BM58" i="1"/>
  <c r="DA58" i="1"/>
  <c r="AC59" i="1"/>
  <c r="AO59" i="1"/>
  <c r="BQ59" i="1"/>
  <c r="BY60" i="1"/>
  <c r="CO60" i="1"/>
  <c r="M61" i="1"/>
  <c r="AC61" i="1"/>
  <c r="AS61" i="1"/>
  <c r="BY61" i="1"/>
  <c r="CO61" i="1"/>
  <c r="BQ61" i="1"/>
  <c r="Y61" i="1"/>
  <c r="Y58" i="1"/>
  <c r="E59" i="1"/>
  <c r="AO60" i="1"/>
  <c r="DA61" i="1"/>
  <c r="CK60" i="1"/>
  <c r="CK61" i="1"/>
  <c r="AG61" i="1"/>
  <c r="BM61" i="1"/>
  <c r="CU61" i="1"/>
  <c r="CT61" i="1"/>
  <c r="CS61" i="1"/>
  <c r="AS58" i="1"/>
  <c r="DO58" i="1"/>
  <c r="DN58" i="1"/>
  <c r="CT59" i="1"/>
  <c r="CU59" i="1"/>
  <c r="I61" i="1"/>
  <c r="AO61" i="1"/>
  <c r="CU60" i="1"/>
  <c r="CC58" i="1"/>
  <c r="AS59" i="1"/>
  <c r="CG59" i="1"/>
  <c r="BM60" i="1"/>
  <c r="CC60" i="1"/>
  <c r="CS60" i="1"/>
  <c r="Q61" i="1"/>
  <c r="CC61" i="1"/>
  <c r="BE58" i="1"/>
  <c r="U59" i="1"/>
  <c r="DO59" i="1"/>
  <c r="Y60" i="1"/>
  <c r="DO60" i="1"/>
  <c r="DN60" i="1"/>
  <c r="CW60" i="1"/>
  <c r="DM60" i="1"/>
  <c r="DO61" i="1"/>
  <c r="DM61" i="1"/>
  <c r="AY59" i="1"/>
  <c r="BK60" i="1"/>
  <c r="AN58" i="1"/>
  <c r="BH59" i="1"/>
  <c r="AN60" i="1"/>
  <c r="BH61" i="1"/>
  <c r="I58" i="1"/>
  <c r="AW58" i="1"/>
  <c r="CW59" i="1"/>
  <c r="I60" i="1"/>
  <c r="AW60" i="1"/>
  <c r="BI61" i="1"/>
  <c r="CW61" i="1"/>
  <c r="CT58" i="1"/>
  <c r="DN59" i="1"/>
  <c r="CT60" i="1"/>
  <c r="DN61" i="1"/>
  <c r="BK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Nadezda Semjonova</author>
  </authors>
  <commentList>
    <comment ref="DN58" authorId="0" shapeId="0" xr:uid="{00000000-0006-0000-0000-000001000000}">
      <text>
        <r>
          <rPr>
            <sz val="11"/>
            <color indexed="8"/>
            <rFont val="Helvetica Neue"/>
          </rPr>
          <t>Nadezda Semjonova:
5-6 YEARS</t>
        </r>
      </text>
    </comment>
    <comment ref="DO58" authorId="0" shapeId="0" xr:uid="{00000000-0006-0000-0000-000002000000}">
      <text>
        <r>
          <rPr>
            <sz val="11"/>
            <color indexed="8"/>
            <rFont val="Helvetica Neue"/>
          </rPr>
          <t>Nadezda Semjonova:
6 -7 YEARS</t>
        </r>
      </text>
    </comment>
    <comment ref="DN59" authorId="0" shapeId="0" xr:uid="{00000000-0006-0000-0000-000003000000}">
      <text>
        <r>
          <rPr>
            <sz val="11"/>
            <color indexed="8"/>
            <rFont val="Helvetica Neue"/>
          </rPr>
          <t xml:space="preserve">Nadezda Semjonova:
2-3 YEARS
</t>
        </r>
      </text>
    </comment>
    <comment ref="DO59" authorId="0" shapeId="0" xr:uid="{00000000-0006-0000-0000-000004000000}">
      <text>
        <r>
          <rPr>
            <sz val="11"/>
            <color indexed="8"/>
            <rFont val="Helvetica Neue"/>
          </rPr>
          <t>Nadezda Semjonova:
6-7 YEARS</t>
        </r>
      </text>
    </comment>
    <comment ref="DN60" authorId="0" shapeId="0" xr:uid="{00000000-0006-0000-0000-000005000000}">
      <text>
        <r>
          <rPr>
            <sz val="11"/>
            <color indexed="8"/>
            <rFont val="Helvetica Neue"/>
          </rPr>
          <t>Nadezda Semjonova:
7 YEARS +</t>
        </r>
      </text>
    </comment>
    <comment ref="DO60" authorId="0" shapeId="0" xr:uid="{00000000-0006-0000-0000-000006000000}">
      <text>
        <r>
          <rPr>
            <sz val="11"/>
            <color indexed="8"/>
            <rFont val="Helvetica Neue"/>
          </rPr>
          <t>Nadezda Semjonova:
LESS THAN 6m</t>
        </r>
      </text>
    </comment>
    <comment ref="DN61" authorId="0" shapeId="0" xr:uid="{00000000-0006-0000-0000-000007000000}">
      <text>
        <r>
          <rPr>
            <sz val="11"/>
            <color indexed="8"/>
            <rFont val="Helvetica Neue"/>
          </rPr>
          <t>Nadezda Semjonova:
LESS THAN 6m</t>
        </r>
      </text>
    </comment>
    <comment ref="DO61" authorId="0" shapeId="0" xr:uid="{00000000-0006-0000-0000-000008000000}">
      <text>
        <r>
          <rPr>
            <sz val="11"/>
            <color indexed="8"/>
            <rFont val="Helvetica Neue"/>
          </rPr>
          <t>Nadezda Semjonova:
5 -6 YEARS</t>
        </r>
      </text>
    </comment>
  </commentList>
</comments>
</file>

<file path=xl/sharedStrings.xml><?xml version="1.0" encoding="utf-8"?>
<sst xmlns="http://schemas.openxmlformats.org/spreadsheetml/2006/main" count="325" uniqueCount="166">
  <si>
    <t>Table 1</t>
  </si>
  <si>
    <t>Engineering</t>
  </si>
  <si>
    <t>Engineering Operations</t>
  </si>
  <si>
    <t>Software Development</t>
  </si>
  <si>
    <r>
      <rPr>
        <b/>
        <sz val="10"/>
        <color indexed="8"/>
        <rFont val="Helvetica Neue"/>
      </rPr>
      <t xml:space="preserve">OVERALL </t>
    </r>
    <r>
      <rPr>
        <sz val="8"/>
        <color indexed="8"/>
        <rFont val="Helvetica Neue"/>
      </rPr>
      <t>Average</t>
    </r>
  </si>
  <si>
    <t>Culture Dist.</t>
  </si>
  <si>
    <t>Biz Dev</t>
  </si>
  <si>
    <t>Business Intelligence</t>
  </si>
  <si>
    <t>Channel and Partnerships</t>
  </si>
  <si>
    <t>Customer Success</t>
  </si>
  <si>
    <t>Executive</t>
  </si>
  <si>
    <t>Finance</t>
  </si>
  <si>
    <t>G&amp;A</t>
  </si>
  <si>
    <t>Information Security</t>
  </si>
  <si>
    <t>IT Ops</t>
  </si>
  <si>
    <t>Marketing</t>
  </si>
  <si>
    <t>People &amp; Culture</t>
  </si>
  <si>
    <t>Product Design</t>
  </si>
  <si>
    <t>Product Org</t>
  </si>
  <si>
    <t>Product Research</t>
  </si>
  <si>
    <t>Revenue</t>
  </si>
  <si>
    <t>Support</t>
  </si>
  <si>
    <t>MAX</t>
  </si>
  <si>
    <t>MIN</t>
  </si>
  <si>
    <t>Engineering Platform</t>
  </si>
  <si>
    <t xml:space="preserve">   DevOps Tooling</t>
  </si>
  <si>
    <t>Infrastructure</t>
  </si>
  <si>
    <t>QA</t>
  </si>
  <si>
    <t>Support Engineering</t>
  </si>
  <si>
    <t>Other</t>
  </si>
  <si>
    <t>Automations</t>
  </si>
  <si>
    <t>Billing</t>
  </si>
  <si>
    <t>Callendar</t>
  </si>
  <si>
    <t>Coaching</t>
  </si>
  <si>
    <t>Contacts</t>
  </si>
  <si>
    <t>Discovery</t>
  </si>
  <si>
    <t>Fundamentals</t>
  </si>
  <si>
    <t>Gears</t>
  </si>
  <si>
    <t>Gravity</t>
  </si>
  <si>
    <t>Insights</t>
  </si>
  <si>
    <t>Lead</t>
  </si>
  <si>
    <t>Mobile</t>
  </si>
  <si>
    <t>Projects</t>
  </si>
  <si>
    <t>Rigas</t>
  </si>
  <si>
    <t>Spark</t>
  </si>
  <si>
    <t>Tagus</t>
  </si>
  <si>
    <t>Tuvi</t>
  </si>
  <si>
    <t>Less than 6m</t>
  </si>
  <si>
    <t>6 - 12 m</t>
  </si>
  <si>
    <t>1 - 2 years</t>
  </si>
  <si>
    <t>2 - 3 years</t>
  </si>
  <si>
    <t>3 - 4 years</t>
  </si>
  <si>
    <t>4 - 5 years</t>
  </si>
  <si>
    <t>5 - 6 years</t>
  </si>
  <si>
    <t>6 - 7 years</t>
  </si>
  <si>
    <t>7 years +</t>
  </si>
  <si>
    <r>
      <rPr>
        <b/>
        <sz val="10"/>
        <color indexed="20"/>
        <rFont val="Helvetica Neue"/>
      </rPr>
      <t>294(</t>
    </r>
    <r>
      <rPr>
        <b/>
        <sz val="10"/>
        <color indexed="8"/>
        <rFont val="Helvetica Neue"/>
      </rPr>
      <t>935) 31%</t>
    </r>
  </si>
  <si>
    <t>%</t>
  </si>
  <si>
    <r>
      <rPr>
        <b/>
        <sz val="8"/>
        <color indexed="20"/>
        <rFont val="Helvetica Neue"/>
      </rPr>
      <t>4</t>
    </r>
    <r>
      <rPr>
        <b/>
        <sz val="8"/>
        <color indexed="8"/>
        <rFont val="Helvetica Neue"/>
      </rPr>
      <t>/2           200%</t>
    </r>
  </si>
  <si>
    <r>
      <rPr>
        <b/>
        <sz val="8"/>
        <color indexed="20"/>
        <rFont val="Helvetica Neue"/>
      </rPr>
      <t>6</t>
    </r>
    <r>
      <rPr>
        <b/>
        <sz val="8"/>
        <color indexed="8"/>
        <rFont val="Helvetica Neue"/>
      </rPr>
      <t>/29              21%</t>
    </r>
  </si>
  <si>
    <r>
      <rPr>
        <b/>
        <sz val="8"/>
        <color indexed="20"/>
        <rFont val="Helvetica Neue"/>
      </rPr>
      <t>2</t>
    </r>
    <r>
      <rPr>
        <b/>
        <sz val="8"/>
        <color indexed="8"/>
        <rFont val="Helvetica Neue"/>
      </rPr>
      <t>/9                 22%</t>
    </r>
  </si>
  <si>
    <r>
      <rPr>
        <b/>
        <sz val="8"/>
        <color indexed="20"/>
        <rFont val="Helvetica Neue"/>
      </rPr>
      <t>29</t>
    </r>
    <r>
      <rPr>
        <b/>
        <sz val="8"/>
        <color indexed="8"/>
        <rFont val="Helvetica Neue"/>
      </rPr>
      <t>/27                 107%</t>
    </r>
  </si>
  <si>
    <r>
      <rPr>
        <b/>
        <sz val="8"/>
        <color indexed="20"/>
        <rFont val="Helvetica Neue"/>
      </rPr>
      <t>115</t>
    </r>
    <r>
      <rPr>
        <b/>
        <sz val="8"/>
        <color indexed="8"/>
        <rFont val="Helvetica Neue"/>
      </rPr>
      <t>/374  31%</t>
    </r>
  </si>
  <si>
    <r>
      <rPr>
        <b/>
        <sz val="8"/>
        <color indexed="20"/>
        <rFont val="Helvetica Neue"/>
      </rPr>
      <t>2</t>
    </r>
    <r>
      <rPr>
        <b/>
        <sz val="8"/>
        <color indexed="8"/>
        <rFont val="Helvetica Neue"/>
      </rPr>
      <t>/12                 17%</t>
    </r>
  </si>
  <si>
    <r>
      <rPr>
        <b/>
        <sz val="8"/>
        <color indexed="20"/>
        <rFont val="Helvetica Neue"/>
      </rPr>
      <t>8</t>
    </r>
    <r>
      <rPr>
        <b/>
        <sz val="8"/>
        <color indexed="8"/>
        <rFont val="Helvetica Neue"/>
      </rPr>
      <t>/15              53%</t>
    </r>
  </si>
  <si>
    <r>
      <rPr>
        <b/>
        <sz val="8"/>
        <color indexed="20"/>
        <rFont val="Arial"/>
      </rPr>
      <t>18</t>
    </r>
    <r>
      <rPr>
        <b/>
        <sz val="8"/>
        <color indexed="8"/>
        <rFont val="Arial"/>
      </rPr>
      <t>/15             120%</t>
    </r>
  </si>
  <si>
    <r>
      <rPr>
        <b/>
        <sz val="8"/>
        <color indexed="20"/>
        <rFont val="Helvetica"/>
      </rPr>
      <t>7</t>
    </r>
    <r>
      <rPr>
        <b/>
        <sz val="8"/>
        <color indexed="8"/>
        <rFont val="Helvetica"/>
      </rPr>
      <t>/20                   35%</t>
    </r>
  </si>
  <si>
    <r>
      <rPr>
        <b/>
        <sz val="8"/>
        <color indexed="20"/>
        <rFont val="Helvetica"/>
      </rPr>
      <t>5</t>
    </r>
    <r>
      <rPr>
        <b/>
        <sz val="8"/>
        <color indexed="8"/>
        <rFont val="Helvetica"/>
      </rPr>
      <t>/14                    36%</t>
    </r>
  </si>
  <si>
    <r>
      <rPr>
        <b/>
        <sz val="8"/>
        <color indexed="20"/>
        <rFont val="Helvetica Neue"/>
      </rPr>
      <t>31</t>
    </r>
    <r>
      <rPr>
        <b/>
        <sz val="8"/>
        <color indexed="8"/>
        <rFont val="Helvetica Neue"/>
      </rPr>
      <t>/51            61%</t>
    </r>
  </si>
  <si>
    <r>
      <rPr>
        <b/>
        <sz val="8"/>
        <color indexed="20"/>
        <rFont val="Helvetica Neue"/>
      </rPr>
      <t>6</t>
    </r>
    <r>
      <rPr>
        <b/>
        <sz val="8"/>
        <color indexed="8"/>
        <rFont val="Helvetica Neue"/>
      </rPr>
      <t>/48                   13%</t>
    </r>
  </si>
  <si>
    <r>
      <rPr>
        <b/>
        <sz val="8"/>
        <color indexed="20"/>
        <rFont val="Helvetica Neue"/>
      </rPr>
      <t>12</t>
    </r>
    <r>
      <rPr>
        <b/>
        <sz val="8"/>
        <color indexed="8"/>
        <rFont val="Helvetica Neue"/>
      </rPr>
      <t>/53               23%</t>
    </r>
  </si>
  <si>
    <r>
      <rPr>
        <b/>
        <sz val="8"/>
        <color indexed="20"/>
        <rFont val="Helvetica Neue"/>
      </rPr>
      <t>22</t>
    </r>
    <r>
      <rPr>
        <b/>
        <sz val="8"/>
        <color indexed="8"/>
        <rFont val="Helvetica Neue"/>
      </rPr>
      <t>/55          40%</t>
    </r>
  </si>
  <si>
    <r>
      <rPr>
        <b/>
        <sz val="8"/>
        <color indexed="20"/>
        <rFont val="Helvetica Neue"/>
      </rPr>
      <t>7</t>
    </r>
    <r>
      <rPr>
        <b/>
        <sz val="8"/>
        <color indexed="8"/>
        <rFont val="Helvetica Neue"/>
      </rPr>
      <t>/10                   70%</t>
    </r>
  </si>
  <si>
    <r>
      <rPr>
        <b/>
        <sz val="8"/>
        <color indexed="20"/>
        <rFont val="Helvetica Neue"/>
      </rPr>
      <t>5</t>
    </r>
    <r>
      <rPr>
        <b/>
        <sz val="8"/>
        <color indexed="8"/>
        <rFont val="Helvetica Neue"/>
      </rPr>
      <t>/113               4%</t>
    </r>
  </si>
  <si>
    <r>
      <rPr>
        <b/>
        <sz val="8"/>
        <color indexed="20"/>
        <rFont val="Helvetica Neue"/>
      </rPr>
      <t>33</t>
    </r>
    <r>
      <rPr>
        <b/>
        <sz val="8"/>
        <color indexed="8"/>
        <rFont val="Helvetica Neue"/>
      </rPr>
      <t>/159         21%</t>
    </r>
  </si>
  <si>
    <r>
      <rPr>
        <b/>
        <sz val="10"/>
        <color indexed="20"/>
        <rFont val="Helvetica Neue"/>
      </rPr>
      <t xml:space="preserve">28 </t>
    </r>
    <r>
      <rPr>
        <b/>
        <sz val="10"/>
        <color indexed="8"/>
        <rFont val="Helvetica Neue"/>
      </rPr>
      <t>(70)             40%</t>
    </r>
  </si>
  <si>
    <r>
      <rPr>
        <b/>
        <sz val="10"/>
        <color indexed="20"/>
        <rFont val="Helvetica Neue"/>
      </rPr>
      <t>13</t>
    </r>
    <r>
      <rPr>
        <b/>
        <sz val="10"/>
        <color indexed="8"/>
        <rFont val="Helvetica Neue"/>
      </rPr>
      <t xml:space="preserve"> (17)             76%</t>
    </r>
  </si>
  <si>
    <r>
      <rPr>
        <b/>
        <sz val="10"/>
        <color indexed="20"/>
        <rFont val="Helvetica Neue"/>
      </rPr>
      <t>74</t>
    </r>
    <r>
      <rPr>
        <b/>
        <sz val="10"/>
        <color indexed="8"/>
        <rFont val="Helvetica Neue"/>
      </rPr>
      <t xml:space="preserve"> (285)                25%</t>
    </r>
  </si>
  <si>
    <r>
      <rPr>
        <b/>
        <sz val="10"/>
        <color indexed="20"/>
        <rFont val="Helvetica Neue"/>
      </rPr>
      <t>8</t>
    </r>
    <r>
      <rPr>
        <b/>
        <sz val="10"/>
        <color indexed="8"/>
        <rFont val="Helvetica Neue"/>
      </rPr>
      <t xml:space="preserve"> (14)                  57%</t>
    </r>
  </si>
  <si>
    <r>
      <rPr>
        <b/>
        <sz val="10"/>
        <color indexed="20"/>
        <rFont val="Helvetica Neue"/>
      </rPr>
      <t>7</t>
    </r>
    <r>
      <rPr>
        <b/>
        <sz val="10"/>
        <color indexed="8"/>
        <rFont val="Helvetica Neue"/>
      </rPr>
      <t xml:space="preserve"> (19)                37%</t>
    </r>
  </si>
  <si>
    <r>
      <rPr>
        <b/>
        <sz val="10"/>
        <color indexed="20"/>
        <rFont val="Helvetica Neue"/>
      </rPr>
      <t>2</t>
    </r>
    <r>
      <rPr>
        <b/>
        <sz val="10"/>
        <color indexed="8"/>
        <rFont val="Helvetica Neue"/>
      </rPr>
      <t xml:space="preserve"> (3)                     67%</t>
    </r>
  </si>
  <si>
    <r>
      <rPr>
        <b/>
        <sz val="10"/>
        <color indexed="20"/>
        <rFont val="Helvetica Neue"/>
      </rPr>
      <t>3</t>
    </r>
    <r>
      <rPr>
        <b/>
        <sz val="10"/>
        <color indexed="8"/>
        <rFont val="Helvetica Neue"/>
      </rPr>
      <t xml:space="preserve"> (24)        13%</t>
    </r>
  </si>
  <si>
    <r>
      <rPr>
        <b/>
        <sz val="10"/>
        <color indexed="20"/>
        <rFont val="Helvetica Neue"/>
      </rPr>
      <t>8</t>
    </r>
    <r>
      <rPr>
        <b/>
        <sz val="10"/>
        <color indexed="8"/>
        <rFont val="Helvetica Neue"/>
      </rPr>
      <t xml:space="preserve"> (1)            800%</t>
    </r>
  </si>
  <si>
    <r>
      <rPr>
        <b/>
        <sz val="10"/>
        <color indexed="20"/>
        <rFont val="Helvetica Neue"/>
      </rPr>
      <t>4</t>
    </r>
    <r>
      <rPr>
        <b/>
        <sz val="10"/>
        <color indexed="8"/>
        <rFont val="Helvetica Neue"/>
      </rPr>
      <t xml:space="preserve"> (16)       25%</t>
    </r>
  </si>
  <si>
    <r>
      <rPr>
        <b/>
        <sz val="10"/>
        <color indexed="20"/>
        <rFont val="Helvetica Neue"/>
      </rPr>
      <t>8</t>
    </r>
    <r>
      <rPr>
        <b/>
        <sz val="10"/>
        <color indexed="8"/>
        <rFont val="Helvetica Neue"/>
      </rPr>
      <t xml:space="preserve"> (18)       44%</t>
    </r>
  </si>
  <si>
    <r>
      <rPr>
        <b/>
        <sz val="10"/>
        <color indexed="20"/>
        <rFont val="Helvetica Neue"/>
      </rPr>
      <t>3</t>
    </r>
    <r>
      <rPr>
        <b/>
        <sz val="10"/>
        <color indexed="8"/>
        <rFont val="Helvetica Neue"/>
      </rPr>
      <t xml:space="preserve"> (15)       20%</t>
    </r>
  </si>
  <si>
    <r>
      <rPr>
        <b/>
        <sz val="10"/>
        <color indexed="20"/>
        <rFont val="Helvetica Neue"/>
      </rPr>
      <t>2</t>
    </r>
    <r>
      <rPr>
        <b/>
        <sz val="10"/>
        <color indexed="8"/>
        <rFont val="Helvetica Neue"/>
      </rPr>
      <t xml:space="preserve"> (6)       33%</t>
    </r>
  </si>
  <si>
    <r>
      <rPr>
        <b/>
        <sz val="10"/>
        <color indexed="20"/>
        <rFont val="Helvetica Neue"/>
      </rPr>
      <t>1</t>
    </r>
    <r>
      <rPr>
        <b/>
        <sz val="10"/>
        <color indexed="8"/>
        <rFont val="Helvetica Neue"/>
      </rPr>
      <t xml:space="preserve"> (3)        33%</t>
    </r>
  </si>
  <si>
    <r>
      <rPr>
        <b/>
        <sz val="10"/>
        <color indexed="20"/>
        <rFont val="Helvetica Neue"/>
      </rPr>
      <t>8</t>
    </r>
    <r>
      <rPr>
        <b/>
        <sz val="10"/>
        <color indexed="8"/>
        <rFont val="Helvetica Neue"/>
      </rPr>
      <t xml:space="preserve"> (19)        42%</t>
    </r>
  </si>
  <si>
    <r>
      <rPr>
        <b/>
        <sz val="10"/>
        <color indexed="20"/>
        <rFont val="Helvetica Neue"/>
      </rPr>
      <t>1</t>
    </r>
    <r>
      <rPr>
        <b/>
        <sz val="10"/>
        <color indexed="8"/>
        <rFont val="Helvetica Neue"/>
      </rPr>
      <t xml:space="preserve"> (14)           7%</t>
    </r>
  </si>
  <si>
    <t>4 (27)       15%</t>
  </si>
  <si>
    <r>
      <rPr>
        <b/>
        <sz val="10"/>
        <color indexed="20"/>
        <rFont val="Helvetica Neue"/>
      </rPr>
      <t>6</t>
    </r>
    <r>
      <rPr>
        <b/>
        <sz val="10"/>
        <color indexed="8"/>
        <rFont val="Helvetica Neue"/>
      </rPr>
      <t xml:space="preserve"> (18)       33%</t>
    </r>
  </si>
  <si>
    <r>
      <rPr>
        <b/>
        <sz val="10"/>
        <color indexed="20"/>
        <rFont val="Helvetica Neue"/>
      </rPr>
      <t>2</t>
    </r>
    <r>
      <rPr>
        <b/>
        <sz val="10"/>
        <color indexed="8"/>
        <rFont val="Helvetica Neue"/>
      </rPr>
      <t xml:space="preserve"> (16)        13%</t>
    </r>
  </si>
  <si>
    <r>
      <rPr>
        <b/>
        <sz val="10"/>
        <color indexed="20"/>
        <rFont val="Helvetica Neue"/>
      </rPr>
      <t>6</t>
    </r>
    <r>
      <rPr>
        <b/>
        <sz val="10"/>
        <color indexed="8"/>
        <rFont val="Helvetica Neue"/>
      </rPr>
      <t xml:space="preserve"> (26)      23%</t>
    </r>
  </si>
  <si>
    <r>
      <rPr>
        <b/>
        <sz val="10"/>
        <color indexed="20"/>
        <rFont val="Helvetica Neue"/>
      </rPr>
      <t>5</t>
    </r>
    <r>
      <rPr>
        <b/>
        <sz val="10"/>
        <color indexed="8"/>
        <rFont val="Helvetica Neue"/>
      </rPr>
      <t xml:space="preserve"> (19)       26%</t>
    </r>
  </si>
  <si>
    <r>
      <rPr>
        <b/>
        <sz val="10"/>
        <color indexed="20"/>
        <rFont val="Helvetica Neue"/>
      </rPr>
      <t>2</t>
    </r>
    <r>
      <rPr>
        <b/>
        <sz val="10"/>
        <color indexed="8"/>
        <rFont val="Helvetica Neue"/>
      </rPr>
      <t xml:space="preserve"> (5)          40%</t>
    </r>
  </si>
  <si>
    <r>
      <rPr>
        <b/>
        <sz val="10"/>
        <color indexed="20"/>
        <rFont val="Helvetica Neue"/>
      </rPr>
      <t>3</t>
    </r>
    <r>
      <rPr>
        <b/>
        <sz val="10"/>
        <color indexed="8"/>
        <rFont val="Helvetica Neue"/>
      </rPr>
      <t xml:space="preserve"> (21)      14%</t>
    </r>
  </si>
  <si>
    <r>
      <rPr>
        <b/>
        <sz val="10"/>
        <color indexed="20"/>
        <rFont val="Helvetica Neue"/>
      </rPr>
      <t>5</t>
    </r>
    <r>
      <rPr>
        <b/>
        <sz val="10"/>
        <color indexed="8"/>
        <rFont val="Helvetica Neue"/>
      </rPr>
      <t xml:space="preserve"> (16)         31%</t>
    </r>
  </si>
  <si>
    <r>
      <rPr>
        <b/>
        <sz val="10"/>
        <color indexed="20"/>
        <rFont val="Helvetica Neue"/>
      </rPr>
      <t>6</t>
    </r>
    <r>
      <rPr>
        <b/>
        <sz val="10"/>
        <color indexed="8"/>
        <rFont val="Helvetica Neue"/>
      </rPr>
      <t xml:space="preserve"> (19)      32%</t>
    </r>
  </si>
  <si>
    <r>
      <rPr>
        <b/>
        <sz val="10"/>
        <color indexed="20"/>
        <rFont val="Helvetica Neue"/>
      </rPr>
      <t>5</t>
    </r>
    <r>
      <rPr>
        <b/>
        <sz val="10"/>
        <color indexed="8"/>
        <rFont val="Helvetica Neue"/>
      </rPr>
      <t xml:space="preserve"> (15)          33%</t>
    </r>
  </si>
  <si>
    <r>
      <rPr>
        <b/>
        <sz val="10"/>
        <color indexed="20"/>
        <rFont val="Helvetica Neue"/>
      </rPr>
      <t>3</t>
    </r>
    <r>
      <rPr>
        <b/>
        <sz val="10"/>
        <color indexed="8"/>
        <rFont val="Helvetica Neue"/>
      </rPr>
      <t xml:space="preserve"> (2)         150%</t>
    </r>
  </si>
  <si>
    <r>
      <rPr>
        <b/>
        <sz val="10"/>
        <color indexed="8"/>
        <rFont val="Helvetica Neue"/>
      </rPr>
      <t xml:space="preserve">1. What's valued most in Pipedrive? </t>
    </r>
    <r>
      <rPr>
        <sz val="8"/>
        <color indexed="8"/>
        <rFont val="Helvetica Neue"/>
      </rPr>
      <t>Key values affecting their organization’s security culture and to identify the top-of-mind priorities that best describe daily decision making. The response choices allow the respondent to differentiate between the relative importance of stability and standardization, external validation and review, adaptability and freedom of choice, and a sense of shared community and responsibility.</t>
    </r>
  </si>
  <si>
    <t>A.	Stability and reliability are valued most by the organization. It is critical that everyone knows the rules and follows them. The organization cannot succeed if people are all doing things different ways without centralized visibility.</t>
  </si>
  <si>
    <t>B. Successfully meeting external requirements is valued most by the organization. The organization is under a lot of scrutiny. It cannot succeed if people fail audits or do not live up to the expectations of those watching.</t>
  </si>
  <si>
    <t>C. Adapting quickly and competing aggressively are valued most by the organization. Results are what matters. The organization cannot succeed if bureaucracy and red tape impair people’s ability to be agile.</t>
  </si>
  <si>
    <t>D. People and a sense of community are valued most by the organization. Everyone is in it together. The organization cannot succeed unless people are given the opportunities and skills to succeed on their own.</t>
  </si>
  <si>
    <r>
      <rPr>
        <b/>
        <sz val="10"/>
        <color indexed="8"/>
        <rFont val="Helvetica Neue"/>
      </rPr>
      <t xml:space="preserve">2. How does Pipedrive generally work? </t>
    </r>
    <r>
      <rPr>
        <sz val="8"/>
        <color indexed="8"/>
        <rFont val="Helvetica Neue"/>
      </rPr>
      <t>How the organization gets things done, how it divides responsibility and authority, and how it embeds those values into hierarchies and organizational divisions. Define whether the organization looks inward or outward for its marching orders, whether the primary stakeholders are internal or external, and whether the division of labor and management is designed to promote individual and group initiatives or to place and preserve control in more centralized hands.</t>
    </r>
  </si>
  <si>
    <t>A. The organization works on authority, policy, and standard ways of doing things. Organizational charts are formal and important. The organization is designed to ensure control and efficiency.</t>
  </si>
  <si>
    <t>B. The organization works on outside requirements and regular reviews. Audits are a central feature of life. The organization is designed to ensure everyone meets their obligations.</t>
  </si>
  <si>
    <t>C. The organization works on independent action and giving people decision authority. There’s no one right way to do things. The organization is designed to ensure that the right things get done in the right situations.</t>
  </si>
  <si>
    <t>D. The organization works on teamwork and cooperation. It is a community. The organization is designed to ensure everyone is constantly learning, growing, and supporting one another.</t>
  </si>
  <si>
    <r>
      <rPr>
        <b/>
        <sz val="10"/>
        <color indexed="8"/>
        <rFont val="Helvetica Neue"/>
      </rPr>
      <t xml:space="preserve">3. What does 'security' mean in Pipedrive? </t>
    </r>
    <r>
      <rPr>
        <sz val="8"/>
        <color indexed="8"/>
        <rFont val="Helvetica Neue"/>
      </rPr>
      <t>Explicitly define how he or she or the organization conceptualizes information security. The responses encourage respondents to think of security in terms of how it is perceived and implemented within the organization. What the typical member of the organization is referring to when he or she talks about security.</t>
    </r>
  </si>
  <si>
    <t>A. Security means policies, procedures, and standards, automated wherever possible using technology. When people talk about security they are talking about the infrastructures in place to protect the organization’s information assets.</t>
  </si>
  <si>
    <t>B. Security means showing evidence of visibility and control, particularly to external parties. When people talk about security they are talking about passing an audit or meeting a regulatory requirement.</t>
  </si>
  <si>
    <t>C. Security means enabling the organization to adapt and compete, not hindering it or saying “no” to everything. When people talk about security they are talking about balancing risks and rewards.</t>
  </si>
  <si>
    <t>D. Security means awareness and shared responsibility. When people talk about security they are talking about the need for everyone to be an active participant in protecting the organization.</t>
  </si>
  <si>
    <r>
      <rPr>
        <b/>
        <sz val="10"/>
        <color indexed="8"/>
        <rFont val="Helvetica Neue"/>
      </rPr>
      <t xml:space="preserve">4. How is information managed and controlled in Pipedrive? </t>
    </r>
    <r>
      <rPr>
        <sz val="8"/>
        <color indexed="8"/>
        <rFont val="Helvetica Neue"/>
      </rPr>
      <t>Responders describe the management and control of information as a shared resource. The flows of information, its owners and uses, and the beliefs about how it should be disseminated and shared are defined within the responses. The way in which an organization views information as a tool and a commodity has a direct bearing on how the organization feels about restricting access to it and otherwise controlling information uses for security purposes.</t>
    </r>
  </si>
  <si>
    <t>A. Information is seen as a direct source of business value, accounted for, managed, and controlled like any other business asset. Formal rules and policies govern information use and control.</t>
  </si>
  <si>
    <t>B. Information is seen as a sensitive and protected resource, entrusted to the organization by others and subject to review and audit. Information use and control must always be documented and verified.</t>
  </si>
  <si>
    <t>C. Information is seen as a flexible tool that is the key to agility and adaptability in the organization’s environment. Information must be available where and when it is needed by the business, with a minimum of restrictive control.</t>
  </si>
  <si>
    <t>D. Information is seen as the key to people’s productivity, collaboration, and success. Information must be a shared resource, minimally restricted, and available throughout the community to empower people and make them more successful.</t>
  </si>
  <si>
    <r>
      <rPr>
        <b/>
        <sz val="10"/>
        <color indexed="8"/>
        <rFont val="Helvetica Neue"/>
      </rPr>
      <t xml:space="preserve">5. How are operations generally managed in Pipedrive? </t>
    </r>
    <r>
      <rPr>
        <sz val="8"/>
        <color indexed="8"/>
        <rFont val="Helvetica Neue"/>
      </rPr>
      <t>Respondents select and prioritize the organization’s everyday functional activities, including tasks, interactions, decisions, and evaluations. This question elicits data about where the operational environment, including the habits and norms that it represents, is situated within the four cultural categories described in the CSCF.</t>
    </r>
  </si>
  <si>
    <t>A. Operations are controlled and predictable, managed according to the same standards throughout the organization.</t>
  </si>
  <si>
    <t>B. Operations are visible and verifiable, managed and documented in order to support audits and outside reviews.</t>
  </si>
  <si>
    <t>C. Operations are agile and adaptable, managed with minimal bureaucracy and capable of fast adaptation and flexible execution to respond to changes in the environment.</t>
  </si>
  <si>
    <t xml:space="preserve">D. Operations are inclusive and supportive, allowing people to master new skills and responsibilities and to grow within the organization. </t>
  </si>
  <si>
    <r>
      <rPr>
        <b/>
        <sz val="10"/>
        <color indexed="8"/>
        <rFont val="Helvetica Neue"/>
      </rPr>
      <t xml:space="preserve">6. How is technology managed in Pipedrive? </t>
    </r>
    <r>
      <rPr>
        <sz val="8"/>
        <color indexed="8"/>
        <rFont val="Helvetica Neue"/>
      </rPr>
      <t>Respondents describe whether technology is subject to more or less control, and whether it is put to use to increase the success of internal stakeholders or external stakeholders. Technology management can have profound implications for security culture, adding both freedoms and constraints to members throughout the organization.</t>
    </r>
  </si>
  <si>
    <t>A. Technology is centrally managed. Standards and formal policies exist to ensure uniform performance internally.</t>
  </si>
  <si>
    <t>B. Technology is regularly reviewed. Audits and evaluations exist to ensure the organization meets its obligations to others.</t>
  </si>
  <si>
    <t>C. Technology is locally managed. Freedom exists to ensure innovation, adaptation, and results.</t>
  </si>
  <si>
    <t>D. Technology is accessible to everyone. Training and support exists to empower users and maximize productivity.</t>
  </si>
  <si>
    <r>
      <rPr>
        <b/>
        <sz val="10"/>
        <color indexed="8"/>
        <rFont val="Helvetica Neue"/>
      </rPr>
      <t xml:space="preserve">7. How are people managed in Pipedrive? </t>
    </r>
    <r>
      <rPr>
        <sz val="8"/>
        <color indexed="8"/>
        <rFont val="Helvetica Neue"/>
      </rPr>
      <t>Respondents describe how people are treated and utilized as a resource within the organization. Is that management style formal and centralized, as with a traditional human resources department that may treat people much like any other organizational asset? Or is the environment more like a family, a community, or a social movement, where people are elevated above other components of the organization and given special focus and privilege</t>
    </r>
  </si>
  <si>
    <t>A. People must conform to the needs of the organization. They must adhere to policies and standards of behavior. The success of the organization is built on everyone following the rules.</t>
  </si>
  <si>
    <t>B. People must demonstrate that they are doing things correctly. They must ensure the organization meets its obligations. The success of the organization is built on everyone regularly proving that they are doing things properly.</t>
  </si>
  <si>
    <t>C. People must take risks and make quick decisions. They must not wait for someone else to tell them what’s best. The success of the organization is built on everyone experimenting and innovating in the face of change.</t>
  </si>
  <si>
    <t>D. People must work as a team and support one other. They must know that everyone is doing their part. The success of the organization is built on everyone learning and growing together.</t>
  </si>
  <si>
    <r>
      <rPr>
        <b/>
        <sz val="10"/>
        <color indexed="8"/>
        <rFont val="Helvetica Neue"/>
      </rPr>
      <t xml:space="preserve">8. How is risk managed in Pipedrive? </t>
    </r>
    <r>
      <rPr>
        <sz val="8"/>
        <color indexed="8"/>
        <rFont val="Helvetica Neue"/>
      </rPr>
      <t>Gathers data from respondents about the understanding and management of risk within the organization. How risk is understood, whether it represents a negative or a positive, and what should be done to reduce, accept, or even encourage it become key considerations for security.</t>
    </r>
  </si>
  <si>
    <t>A. Risk is best managed by getting rid of deviations in the way things are done. Increased visibility and control reduce uncertainty and negative outcomes. The point is to create a reliable standard.</t>
  </si>
  <si>
    <t>B. Risk is best managed by documentation and regular review. Frameworks and evaluations reduce uncertainty and negative outcomes. The point is to keep everyone on their toes.</t>
  </si>
  <si>
    <t>C. Risk is best managed by decentralizing authority. Negative outcomes are always balanced by potential opportunities. The point is to let those closest to the decision make the call.</t>
  </si>
  <si>
    <t>D. Risk is best managed by sharing information and knowledge. Education and support reduce uncertainty and negative outcomes. The point is to foster a sense of shared responsibility.</t>
  </si>
  <si>
    <r>
      <rPr>
        <b/>
        <sz val="10"/>
        <color indexed="8"/>
        <rFont val="Helvetica Neue"/>
      </rPr>
      <t xml:space="preserve">9. How is accountability achieved in Pipedrive? </t>
    </r>
    <r>
      <rPr>
        <sz val="8"/>
        <color indexed="8"/>
        <rFont val="Helvetica Neue"/>
      </rPr>
      <t>Respondents explain the ways in which their organization understands and undertakes accountability. Depending on the culture, accountability may be mechanistic and the product of strict measures, or it may prove more situational and subjective. How accountability is perceived can play a part in how people within the organization make decisions, how they view their jobs and responsibilities, or even how they interact with and support (or fail to support) other members.</t>
    </r>
  </si>
  <si>
    <t>A. Accountability is stable and formalized. People know what to expect and what is expected of them. The same rewards and consequences are found throughout the organization.</t>
  </si>
  <si>
    <t>B. Accountability is enabled through review and audit. People know that they will be asked to justify their actions. Rewards and consequences are contingent upon external expectations and judgments.</t>
  </si>
  <si>
    <t>C. Accountability is results-driven. People know there are no excuses for failing. Rewards and consequences are a product of successful execution on the organization’s business.</t>
  </si>
  <si>
    <t>D. Accountability is shared among the group. People know there are no rock stars or scapegoats. Rewards and consequences apply to everyone because everyone is a stakeholder in the organization.</t>
  </si>
  <si>
    <r>
      <rPr>
        <b/>
        <sz val="10"/>
        <color indexed="8"/>
        <rFont val="Helvetica Neue"/>
      </rPr>
      <t xml:space="preserve">10. How is performance evaluated in Pipedrive? </t>
    </r>
    <r>
      <rPr>
        <sz val="8"/>
        <color indexed="8"/>
        <rFont val="Helvetica Neue"/>
      </rPr>
      <t>Focuses more directly on the measurement of success or failure than on the designation of who is responsible for those successes or failures. respondents to define the methods by which evaluation is conducted, whether success criteria are formalized or ad hoc, internally driven or influenced by outsiders, and whether performance is a shared or more individualized organizational activity.</t>
    </r>
  </si>
  <si>
    <t>A. Performance is evaluated against formal strategies and goals. Success criteria are unambiguous.</t>
  </si>
  <si>
    <t>B. Performance is evaluated against the organization’s ability to meet external requirements. Audits define success.</t>
  </si>
  <si>
    <t>C. Performance is evaluated on the basis of specific decisions and outcomes. Business success is the primary criteria.</t>
  </si>
  <si>
    <t>D. Performance is evaluated by the organizational community. Success is defined through shared values, commitment, and mutual respect.</t>
  </si>
  <si>
    <t>Can’t use</t>
  </si>
  <si>
    <t>DESIRED</t>
  </si>
  <si>
    <t>A</t>
  </si>
  <si>
    <t xml:space="preserve"> Process Culture </t>
  </si>
  <si>
    <r>
      <rPr>
        <b/>
        <i/>
        <sz val="10"/>
        <color indexed="8"/>
        <rFont val="Helvetica Neue"/>
      </rPr>
      <t>Core Values: Stability, Visibility, Standardisation.</t>
    </r>
  </si>
  <si>
    <t>2.5</t>
  </si>
  <si>
    <t>B</t>
  </si>
  <si>
    <t>Compliance Culture</t>
  </si>
  <si>
    <r>
      <rPr>
        <b/>
        <i/>
        <sz val="10"/>
        <color indexed="8"/>
        <rFont val="Helvetica Neue"/>
      </rPr>
      <t>Core Values: Conformity, Repeatability, Documentation.</t>
    </r>
  </si>
  <si>
    <t>C</t>
  </si>
  <si>
    <t>Autonomy Culture</t>
  </si>
  <si>
    <r>
      <rPr>
        <b/>
        <i/>
        <sz val="10"/>
        <color indexed="8"/>
        <rFont val="Helvetica Neue"/>
      </rPr>
      <t>Core Values: Flexibility, Agility, Innovation.</t>
    </r>
  </si>
  <si>
    <t>D</t>
  </si>
  <si>
    <t>Trust Culture</t>
  </si>
  <si>
    <r>
      <rPr>
        <b/>
        <i/>
        <sz val="10"/>
        <color indexed="8"/>
        <rFont val="Helvetica Neue"/>
      </rPr>
      <t>Core Values; Communication, Participation, Commitment.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</si>
</sst>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0"/>
      <color indexed="8"/>
      <name val="Helvetica Neue"/>
    </font>
    <font>
      <sz val="12"/>
      <color indexed="8"/>
      <name val="Helvetica Neue"/>
    </font>
    <font>
      <b/>
      <sz val="12"/>
      <color indexed="8"/>
      <name val="Helvetica Neue"/>
    </font>
    <font>
      <b/>
      <sz val="10"/>
      <color indexed="8"/>
      <name val="Helvetica Neue"/>
    </font>
    <font>
      <sz val="8"/>
      <color indexed="8"/>
      <name val="Helvetica Neue"/>
    </font>
    <font>
      <b/>
      <sz val="8"/>
      <color indexed="8"/>
      <name val="Helvetica Neue"/>
    </font>
    <font>
      <b/>
      <sz val="8"/>
      <color indexed="8"/>
      <name val="Arial"/>
    </font>
    <font>
      <b/>
      <sz val="8"/>
      <color indexed="8"/>
      <name val="Helvetica"/>
    </font>
    <font>
      <b/>
      <sz val="10"/>
      <color indexed="20"/>
      <name val="Helvetica Neue"/>
    </font>
    <font>
      <b/>
      <sz val="10"/>
      <color indexed="21"/>
      <name val="Helvetica Neue"/>
    </font>
    <font>
      <b/>
      <sz val="8"/>
      <color indexed="20"/>
      <name val="Helvetica Neue"/>
    </font>
    <font>
      <b/>
      <sz val="8"/>
      <color indexed="20"/>
      <name val="Arial"/>
    </font>
    <font>
      <b/>
      <sz val="8"/>
      <color indexed="20"/>
      <name val="Helvetica"/>
    </font>
    <font>
      <sz val="10"/>
      <color indexed="11"/>
      <name val="Helvetica Neue"/>
    </font>
    <font>
      <i/>
      <sz val="8"/>
      <color indexed="8"/>
      <name val="Times New Roman"/>
    </font>
    <font>
      <sz val="10"/>
      <color indexed="21"/>
      <name val="Helvetica Neue"/>
    </font>
    <font>
      <sz val="10"/>
      <color indexed="20"/>
      <name val="Helvetica Neue"/>
    </font>
    <font>
      <b/>
      <sz val="10"/>
      <color indexed="11"/>
      <name val="Helvetica Neue"/>
    </font>
    <font>
      <b/>
      <i/>
      <sz val="10"/>
      <color indexed="8"/>
      <name val="Helvetica Neue"/>
    </font>
    <font>
      <sz val="11"/>
      <color indexed="8"/>
      <name val="Helvetica Neue"/>
    </font>
  </fonts>
  <fills count="27">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gradientFill degree="270">
        <stop position="0">
          <color rgb="FFBAD6FF"/>
        </stop>
        <stop position="0.35">
          <color rgb="FFCEE1FF"/>
        </stop>
        <stop position="1">
          <color rgb="FFECF3FF"/>
        </stop>
      </gradientFill>
    </fill>
    <fill>
      <patternFill patternType="solid">
        <fgColor indexed="19"/>
        <bgColor auto="1"/>
      </patternFill>
    </fill>
    <fill>
      <gradientFill degree="270">
        <stop position="0">
          <color rgb="FFAEFFEF"/>
        </stop>
        <stop position="0.35">
          <color rgb="FFC6FFF3"/>
        </stop>
        <stop position="1">
          <color rgb="FFE9FFFA"/>
        </stop>
      </gradient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gradientFill degree="270">
        <stop position="0">
          <color rgb="FFAEFFEF"/>
        </stop>
        <stop position="1">
          <color rgb="FFE9FFFA"/>
        </stop>
      </gradientFill>
    </fill>
    <fill>
      <gradientFill degree="270">
        <stop position="0">
          <color rgb="FFB6FFAA"/>
        </stop>
        <stop position="0.35">
          <color rgb="FFCBFEC2"/>
        </stop>
        <stop position="1">
          <color rgb="FFEBFFE8"/>
        </stop>
      </gradientFill>
    </fill>
    <fill>
      <gradientFill degree="270">
        <stop position="0">
          <color rgb="FFFFC4C0"/>
        </stop>
        <stop position="0.35">
          <color rgb="FFFFD5D2"/>
        </stop>
        <stop position="1">
          <color rgb="FFFFEFEE"/>
        </stop>
      </gradientFill>
    </fill>
    <fill>
      <gradientFill degree="270">
        <stop position="0">
          <color rgb="FFFFECBC"/>
        </stop>
        <stop position="0.35">
          <color rgb="FFFFF1D0"/>
        </stop>
        <stop position="1">
          <color rgb="FFFFF9ED"/>
        </stop>
      </gradientFill>
    </fill>
  </fills>
  <borders count="46">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style="thin">
        <color indexed="11"/>
      </bottom>
      <diagonal/>
    </border>
    <border>
      <left/>
      <right/>
      <top style="thin">
        <color indexed="10"/>
      </top>
      <bottom style="thin">
        <color indexed="11"/>
      </bottom>
      <diagonal/>
    </border>
    <border>
      <left/>
      <right/>
      <top style="thin">
        <color indexed="8"/>
      </top>
      <bottom style="thin">
        <color indexed="12"/>
      </bottom>
      <diagonal/>
    </border>
    <border>
      <left/>
      <right/>
      <top style="thin">
        <color indexed="10"/>
      </top>
      <bottom style="thin">
        <color indexed="12"/>
      </bottom>
      <diagonal/>
    </border>
    <border>
      <left/>
      <right/>
      <top style="thin">
        <color indexed="10"/>
      </top>
      <bottom style="thin">
        <color indexed="12"/>
      </bottom>
      <diagonal/>
    </border>
    <border>
      <left/>
      <right/>
      <top style="thin">
        <color indexed="10"/>
      </top>
      <bottom style="thin">
        <color indexed="12"/>
      </bottom>
      <diagonal/>
    </border>
    <border>
      <left/>
      <right/>
      <top style="thin">
        <color indexed="10"/>
      </top>
      <bottom style="thin">
        <color indexed="12"/>
      </bottom>
      <diagonal/>
    </border>
    <border>
      <left/>
      <right style="thick">
        <color indexed="8"/>
      </right>
      <top style="thin">
        <color indexed="10"/>
      </top>
      <bottom style="thin">
        <color indexed="12"/>
      </bottom>
      <diagonal/>
    </border>
    <border>
      <left style="thick">
        <color indexed="8"/>
      </left>
      <right/>
      <top style="medium">
        <color indexed="8"/>
      </top>
      <bottom style="thin">
        <color indexed="12"/>
      </bottom>
      <diagonal/>
    </border>
    <border>
      <left/>
      <right/>
      <top style="medium">
        <color indexed="8"/>
      </top>
      <bottom style="thin">
        <color indexed="12"/>
      </bottom>
      <diagonal/>
    </border>
    <border>
      <left/>
      <right style="medium">
        <color indexed="8"/>
      </right>
      <top style="medium">
        <color indexed="8"/>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top style="medium">
        <color indexed="8"/>
      </top>
      <bottom style="medium">
        <color indexed="8"/>
      </bottom>
      <diagonal/>
    </border>
    <border>
      <left style="medium">
        <color indexed="8"/>
      </left>
      <right/>
      <top style="thin">
        <color indexed="10"/>
      </top>
      <bottom style="thin">
        <color indexed="12"/>
      </bottom>
      <diagonal/>
    </border>
    <border>
      <left/>
      <right style="thin">
        <color indexed="10"/>
      </right>
      <top style="thin">
        <color indexed="10"/>
      </top>
      <bottom style="thin">
        <color indexed="12"/>
      </bottom>
      <diagonal/>
    </border>
    <border>
      <left style="thin">
        <color indexed="11"/>
      </left>
      <right style="thin">
        <color indexed="11"/>
      </right>
      <top style="thin">
        <color indexed="11"/>
      </top>
      <bottom style="thin">
        <color indexed="11"/>
      </bottom>
      <diagonal/>
    </border>
    <border>
      <left style="thin">
        <color indexed="11"/>
      </left>
      <right style="thick">
        <color indexed="8"/>
      </right>
      <top style="thin">
        <color indexed="11"/>
      </top>
      <bottom style="thin">
        <color indexed="11"/>
      </bottom>
      <diagonal/>
    </border>
    <border>
      <left style="thick">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n">
        <color indexed="12"/>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2"/>
      </bottom>
      <diagonal/>
    </border>
    <border>
      <left style="thin">
        <color indexed="11"/>
      </left>
      <right style="thin">
        <color indexed="11"/>
      </right>
      <top style="thin">
        <color indexed="11"/>
      </top>
      <bottom style="thin">
        <color indexed="12"/>
      </bottom>
      <diagonal/>
    </border>
    <border>
      <left style="thin">
        <color indexed="11"/>
      </left>
      <right style="thin">
        <color indexed="11"/>
      </right>
      <top style="thin">
        <color indexed="12"/>
      </top>
      <bottom style="thin">
        <color indexed="12"/>
      </bottom>
      <diagonal/>
    </border>
    <border>
      <left style="thin">
        <color indexed="11"/>
      </left>
      <right style="thick">
        <color indexed="8"/>
      </right>
      <top style="thin">
        <color indexed="11"/>
      </top>
      <bottom style="thin">
        <color indexed="10"/>
      </bottom>
      <diagonal/>
    </border>
    <border>
      <left style="thick">
        <color indexed="8"/>
      </left>
      <right style="thin">
        <color indexed="12"/>
      </right>
      <top style="thin">
        <color indexed="12"/>
      </top>
      <bottom style="thin">
        <color indexed="10"/>
      </bottom>
      <diagonal/>
    </border>
    <border>
      <left style="thin">
        <color indexed="12"/>
      </left>
      <right style="thin">
        <color indexed="12"/>
      </right>
      <top style="thin">
        <color indexed="12"/>
      </top>
      <bottom style="thin">
        <color indexed="10"/>
      </bottom>
      <diagonal/>
    </border>
    <border>
      <left style="thin">
        <color indexed="12"/>
      </left>
      <right style="thick">
        <color indexed="8"/>
      </right>
      <top style="thin">
        <color indexed="12"/>
      </top>
      <bottom style="thin">
        <color indexed="10"/>
      </bottom>
      <diagonal/>
    </border>
    <border>
      <left style="thin">
        <color indexed="12"/>
      </left>
      <right style="thin">
        <color indexed="11"/>
      </right>
      <top style="thin">
        <color indexed="12"/>
      </top>
      <bottom style="thin">
        <color indexed="10"/>
      </bottom>
      <diagonal/>
    </border>
    <border>
      <left style="thin">
        <color indexed="11"/>
      </left>
      <right style="thin">
        <color indexed="11"/>
      </right>
      <top style="thin">
        <color indexed="12"/>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2"/>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46">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7" xfId="0" applyFont="1" applyFill="1" applyBorder="1" applyAlignment="1">
      <alignment vertical="top" wrapText="1"/>
    </xf>
    <xf numFmtId="0" fontId="0" fillId="2" borderId="8" xfId="0" applyFont="1" applyFill="1" applyBorder="1" applyAlignment="1">
      <alignment vertical="top" wrapText="1"/>
    </xf>
    <xf numFmtId="0" fontId="1" fillId="2" borderId="7" xfId="0" applyFont="1" applyFill="1" applyBorder="1" applyAlignment="1">
      <alignment horizontal="center" vertical="center"/>
    </xf>
    <xf numFmtId="0" fontId="0" fillId="0" borderId="8" xfId="0" applyFont="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49" fontId="2" fillId="3" borderId="11" xfId="0" applyNumberFormat="1" applyFont="1" applyFill="1" applyBorder="1" applyAlignment="1">
      <alignment horizontal="center" vertical="center" wrapText="1"/>
    </xf>
    <xf numFmtId="0" fontId="3" fillId="3" borderId="12" xfId="0" applyFont="1" applyFill="1" applyBorder="1" applyAlignment="1">
      <alignment vertical="top" wrapText="1"/>
    </xf>
    <xf numFmtId="49" fontId="2" fillId="3" borderId="12" xfId="0" applyNumberFormat="1" applyFont="1" applyFill="1" applyBorder="1" applyAlignment="1">
      <alignment horizontal="center" vertical="center" wrapText="1"/>
    </xf>
    <xf numFmtId="0" fontId="2" fillId="3" borderId="12" xfId="0" applyFont="1" applyFill="1" applyBorder="1" applyAlignment="1">
      <alignment horizontal="center" vertical="center" wrapText="1"/>
    </xf>
    <xf numFmtId="0" fontId="3" fillId="3" borderId="13" xfId="0" applyFont="1" applyFill="1" applyBorder="1" applyAlignment="1">
      <alignment vertical="top" wrapText="1"/>
    </xf>
    <xf numFmtId="49" fontId="3" fillId="4" borderId="14" xfId="0" applyNumberFormat="1" applyFont="1" applyFill="1" applyBorder="1" applyAlignment="1">
      <alignment horizontal="center" vertical="center" wrapText="1"/>
    </xf>
    <xf numFmtId="0" fontId="3" fillId="4" borderId="15" xfId="0"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5" borderId="15" xfId="0" applyNumberFormat="1"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49" fontId="3" fillId="6" borderId="17" xfId="0" applyNumberFormat="1" applyFont="1" applyFill="1" applyBorder="1" applyAlignment="1">
      <alignment horizontal="center" vertical="center" wrapText="1"/>
    </xf>
    <xf numFmtId="0" fontId="0" fillId="6" borderId="18" xfId="0" applyFont="1" applyFill="1" applyBorder="1" applyAlignment="1">
      <alignment vertical="top" wrapText="1"/>
    </xf>
    <xf numFmtId="49" fontId="3" fillId="6" borderId="18" xfId="0" applyNumberFormat="1" applyFont="1" applyFill="1" applyBorder="1" applyAlignment="1">
      <alignment horizontal="center" vertical="center" wrapText="1"/>
    </xf>
    <xf numFmtId="49" fontId="3" fillId="5" borderId="18" xfId="0" applyNumberFormat="1" applyFont="1" applyFill="1" applyBorder="1" applyAlignment="1">
      <alignment horizontal="center" vertical="center" wrapText="1"/>
    </xf>
    <xf numFmtId="0" fontId="0" fillId="5" borderId="18" xfId="0" applyFont="1" applyFill="1" applyBorder="1" applyAlignment="1">
      <alignment vertical="top" wrapText="1"/>
    </xf>
    <xf numFmtId="0" fontId="3" fillId="6" borderId="18" xfId="0" applyFont="1" applyFill="1" applyBorder="1" applyAlignment="1">
      <alignment horizontal="center" vertical="center" wrapText="1"/>
    </xf>
    <xf numFmtId="0" fontId="0" fillId="6" borderId="19" xfId="0" applyFont="1" applyFill="1" applyBorder="1" applyAlignment="1">
      <alignment vertical="top" wrapText="1"/>
    </xf>
    <xf numFmtId="0" fontId="0" fillId="6" borderId="16" xfId="0" applyFont="1" applyFill="1" applyBorder="1" applyAlignment="1">
      <alignment vertical="top" wrapText="1"/>
    </xf>
    <xf numFmtId="0" fontId="0" fillId="2" borderId="2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3" fillId="7" borderId="22" xfId="0" applyFont="1" applyFill="1" applyBorder="1" applyAlignment="1">
      <alignment vertical="top" wrapText="1"/>
    </xf>
    <xf numFmtId="49" fontId="3" fillId="8" borderId="22" xfId="0" applyNumberFormat="1" applyFont="1" applyFill="1" applyBorder="1" applyAlignment="1">
      <alignment horizontal="center" vertical="center" wrapText="1"/>
    </xf>
    <xf numFmtId="49" fontId="3" fillId="9" borderId="23" xfId="0" applyNumberFormat="1" applyFont="1" applyFill="1" applyBorder="1" applyAlignment="1">
      <alignment horizontal="center" vertical="center" wrapText="1"/>
    </xf>
    <xf numFmtId="49" fontId="5" fillId="5" borderId="24" xfId="0" applyNumberFormat="1" applyFont="1" applyFill="1" applyBorder="1" applyAlignment="1">
      <alignment horizontal="center" vertical="center" wrapText="1" readingOrder="1"/>
    </xf>
    <xf numFmtId="49" fontId="3" fillId="5" borderId="25" xfId="0" applyNumberFormat="1" applyFont="1" applyFill="1" applyBorder="1" applyAlignment="1">
      <alignment horizontal="center" vertical="center" wrapText="1"/>
    </xf>
    <xf numFmtId="49" fontId="5" fillId="10" borderId="25" xfId="0" applyNumberFormat="1" applyFont="1" applyFill="1" applyBorder="1" applyAlignment="1">
      <alignment horizontal="center" vertical="center" wrapText="1" readingOrder="1"/>
    </xf>
    <xf numFmtId="49" fontId="3" fillId="9" borderId="25" xfId="0" applyNumberFormat="1" applyFont="1" applyFill="1" applyBorder="1" applyAlignment="1">
      <alignment horizontal="center" vertical="center" wrapText="1"/>
    </xf>
    <xf numFmtId="49" fontId="5" fillId="5" borderId="25" xfId="0" applyNumberFormat="1" applyFont="1" applyFill="1" applyBorder="1" applyAlignment="1">
      <alignment horizontal="center" vertical="center" wrapText="1" readingOrder="1"/>
    </xf>
    <xf numFmtId="49" fontId="6" fillId="10" borderId="25" xfId="0" applyNumberFormat="1" applyFont="1" applyFill="1" applyBorder="1" applyAlignment="1">
      <alignment horizontal="center" vertical="center" wrapText="1" readingOrder="1"/>
    </xf>
    <xf numFmtId="49" fontId="7" fillId="10" borderId="25" xfId="0" applyNumberFormat="1" applyFont="1" applyFill="1" applyBorder="1" applyAlignment="1">
      <alignment horizontal="center" vertical="center" wrapText="1" readingOrder="1"/>
    </xf>
    <xf numFmtId="49" fontId="8" fillId="11" borderId="25" xfId="0" applyNumberFormat="1" applyFont="1" applyFill="1" applyBorder="1" applyAlignment="1">
      <alignment horizontal="center" vertical="center" wrapText="1"/>
    </xf>
    <xf numFmtId="49" fontId="9" fillId="11" borderId="26"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12" borderId="25" xfId="0" applyNumberFormat="1" applyFont="1" applyFill="1" applyBorder="1" applyAlignment="1">
      <alignment horizontal="center" vertical="center" wrapText="1"/>
    </xf>
    <xf numFmtId="49" fontId="3" fillId="6" borderId="25"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9" borderId="28"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readingOrder="1"/>
    </xf>
    <xf numFmtId="49" fontId="3" fillId="4" borderId="28" xfId="0" applyNumberFormat="1" applyFont="1" applyFill="1" applyBorder="1" applyAlignment="1">
      <alignment horizontal="center" vertical="center" wrapText="1"/>
    </xf>
    <xf numFmtId="49" fontId="3" fillId="5" borderId="28" xfId="0" applyNumberFormat="1" applyFont="1" applyFill="1" applyBorder="1" applyAlignment="1">
      <alignment horizontal="center" vertical="center" wrapText="1"/>
    </xf>
    <xf numFmtId="49" fontId="8" fillId="11" borderId="28" xfId="0" applyNumberFormat="1" applyFont="1" applyFill="1" applyBorder="1" applyAlignment="1">
      <alignment horizontal="center" vertical="center" wrapText="1"/>
    </xf>
    <xf numFmtId="49" fontId="9" fillId="11" borderId="29" xfId="0" applyNumberFormat="1" applyFont="1" applyFill="1" applyBorder="1" applyAlignment="1">
      <alignment horizontal="center" vertical="center" wrapText="1"/>
    </xf>
    <xf numFmtId="49" fontId="3" fillId="6" borderId="27" xfId="0" applyNumberFormat="1" applyFont="1" applyFill="1" applyBorder="1" applyAlignment="1">
      <alignment horizontal="center" vertical="center" wrapText="1"/>
    </xf>
    <xf numFmtId="49" fontId="3" fillId="6" borderId="28" xfId="0" applyNumberFormat="1" applyFont="1" applyFill="1" applyBorder="1" applyAlignment="1">
      <alignment horizontal="center" vertical="center" wrapText="1"/>
    </xf>
    <xf numFmtId="49" fontId="3" fillId="13" borderId="24" xfId="0" applyNumberFormat="1" applyFont="1" applyFill="1" applyBorder="1" applyAlignment="1">
      <alignment horizontal="center" vertical="center" wrapText="1"/>
    </xf>
    <xf numFmtId="49" fontId="3" fillId="14" borderId="25" xfId="0" applyNumberFormat="1" applyFont="1" applyFill="1" applyBorder="1" applyAlignment="1">
      <alignment horizontal="center" vertical="center" wrapText="1"/>
    </xf>
    <xf numFmtId="49" fontId="3" fillId="15" borderId="25" xfId="0" applyNumberFormat="1" applyFont="1" applyFill="1" applyBorder="1" applyAlignment="1">
      <alignment horizontal="center" vertical="center" wrapText="1"/>
    </xf>
    <xf numFmtId="49" fontId="3" fillId="16" borderId="25" xfId="0" applyNumberFormat="1" applyFont="1" applyFill="1" applyBorder="1" applyAlignment="1">
      <alignment horizontal="center" vertical="center" wrapText="1"/>
    </xf>
    <xf numFmtId="49" fontId="3" fillId="17" borderId="25" xfId="0" applyNumberFormat="1" applyFont="1" applyFill="1" applyBorder="1" applyAlignment="1">
      <alignment horizontal="center" vertical="center" wrapText="1"/>
    </xf>
    <xf numFmtId="49" fontId="3" fillId="18" borderId="25" xfId="0" applyNumberFormat="1" applyFont="1" applyFill="1" applyBorder="1" applyAlignment="1">
      <alignment horizontal="center" vertical="center" wrapText="1"/>
    </xf>
    <xf numFmtId="49" fontId="3" fillId="19" borderId="25" xfId="0" applyNumberFormat="1" applyFont="1" applyFill="1" applyBorder="1" applyAlignment="1">
      <alignment horizontal="center" vertical="center" wrapText="1"/>
    </xf>
    <xf numFmtId="49" fontId="3" fillId="20" borderId="25" xfId="0" applyNumberFormat="1" applyFont="1" applyFill="1" applyBorder="1" applyAlignment="1">
      <alignment horizontal="center" vertical="center" wrapText="1"/>
    </xf>
    <xf numFmtId="49" fontId="3" fillId="21" borderId="25" xfId="0" applyNumberFormat="1" applyFont="1" applyFill="1" applyBorder="1" applyAlignment="1">
      <alignment horizontal="center" vertical="center" wrapText="1"/>
    </xf>
    <xf numFmtId="49" fontId="9" fillId="11" borderId="25" xfId="0" applyNumberFormat="1" applyFont="1" applyFill="1" applyBorder="1" applyAlignment="1">
      <alignment horizontal="center" vertical="center" wrapText="1"/>
    </xf>
    <xf numFmtId="0" fontId="3" fillId="5" borderId="25" xfId="0" applyFont="1" applyFill="1" applyBorder="1" applyAlignment="1">
      <alignment vertical="top" wrapText="1"/>
    </xf>
    <xf numFmtId="0" fontId="3" fillId="11" borderId="25" xfId="0" applyFont="1" applyFill="1" applyBorder="1" applyAlignment="1">
      <alignment vertical="top" wrapText="1"/>
    </xf>
    <xf numFmtId="0" fontId="3" fillId="11" borderId="26" xfId="0" applyFont="1" applyFill="1" applyBorder="1" applyAlignment="1">
      <alignment vertical="top" wrapText="1"/>
    </xf>
    <xf numFmtId="49" fontId="3" fillId="12" borderId="25" xfId="0" applyNumberFormat="1" applyFont="1" applyFill="1" applyBorder="1" applyAlignment="1">
      <alignment horizontal="left" vertical="center" wrapText="1" indent="4"/>
    </xf>
    <xf numFmtId="0" fontId="3" fillId="11" borderId="25" xfId="0" applyFont="1" applyFill="1" applyBorder="1" applyAlignment="1">
      <alignment horizontal="center" vertical="center" wrapText="1"/>
    </xf>
    <xf numFmtId="0" fontId="3" fillId="11" borderId="26" xfId="0"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6" borderId="24" xfId="0" applyNumberFormat="1" applyFont="1" applyFill="1" applyBorder="1" applyAlignment="1">
      <alignment horizontal="center" vertical="center" wrapText="1"/>
    </xf>
    <xf numFmtId="0" fontId="3" fillId="13" borderId="24" xfId="0" applyNumberFormat="1" applyFont="1" applyFill="1" applyBorder="1" applyAlignment="1">
      <alignment horizontal="center" vertical="center" wrapText="1"/>
    </xf>
    <xf numFmtId="0" fontId="3" fillId="14" borderId="25" xfId="0" applyNumberFormat="1" applyFont="1" applyFill="1" applyBorder="1" applyAlignment="1">
      <alignment horizontal="center" vertical="center" wrapText="1"/>
    </xf>
    <xf numFmtId="0" fontId="3" fillId="15" borderId="25" xfId="0" applyNumberFormat="1" applyFont="1" applyFill="1" applyBorder="1" applyAlignment="1">
      <alignment horizontal="center" vertical="center" wrapText="1"/>
    </xf>
    <xf numFmtId="0" fontId="3" fillId="16" borderId="25" xfId="0" applyNumberFormat="1" applyFont="1" applyFill="1" applyBorder="1" applyAlignment="1">
      <alignment horizontal="center" vertical="center" wrapText="1"/>
    </xf>
    <xf numFmtId="0" fontId="3" fillId="17" borderId="25" xfId="0" applyNumberFormat="1" applyFont="1" applyFill="1" applyBorder="1" applyAlignment="1">
      <alignment horizontal="center" vertical="center" wrapText="1"/>
    </xf>
    <xf numFmtId="0" fontId="3" fillId="18" borderId="25" xfId="0" applyNumberFormat="1" applyFont="1" applyFill="1" applyBorder="1" applyAlignment="1">
      <alignment horizontal="center" vertical="center" wrapText="1"/>
    </xf>
    <xf numFmtId="0" fontId="3" fillId="19" borderId="25" xfId="0" applyNumberFormat="1" applyFont="1" applyFill="1" applyBorder="1" applyAlignment="1">
      <alignment horizontal="center" vertical="center" wrapText="1"/>
    </xf>
    <xf numFmtId="0" fontId="3" fillId="20" borderId="25" xfId="0" applyNumberFormat="1" applyFont="1" applyFill="1" applyBorder="1" applyAlignment="1">
      <alignment horizontal="center" vertical="center" wrapText="1"/>
    </xf>
    <xf numFmtId="0" fontId="3" fillId="21" borderId="25" xfId="0" applyNumberFormat="1" applyFont="1" applyFill="1" applyBorder="1" applyAlignment="1">
      <alignment horizontal="center" vertical="center" wrapText="1"/>
    </xf>
    <xf numFmtId="49" fontId="3" fillId="22" borderId="22" xfId="0" applyNumberFormat="1" applyFont="1" applyFill="1" applyBorder="1" applyAlignment="1">
      <alignment vertical="top"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5" borderId="24" xfId="0" applyFont="1" applyFill="1" applyBorder="1" applyAlignment="1">
      <alignment horizontal="center" vertical="center" wrapText="1"/>
    </xf>
    <xf numFmtId="0" fontId="0" fillId="5" borderId="25" xfId="0" applyFont="1" applyFill="1" applyBorder="1" applyAlignment="1">
      <alignment horizontal="center" vertical="center" wrapText="1"/>
    </xf>
    <xf numFmtId="0" fontId="0" fillId="0" borderId="25" xfId="0" applyFont="1" applyBorder="1" applyAlignment="1">
      <alignment horizontal="center" vertical="center" wrapText="1"/>
    </xf>
    <xf numFmtId="0" fontId="4" fillId="0" borderId="25" xfId="0" applyFont="1" applyBorder="1" applyAlignment="1">
      <alignment horizontal="center" vertical="center" wrapText="1"/>
    </xf>
    <xf numFmtId="0" fontId="13" fillId="0" borderId="25" xfId="0" applyFont="1" applyBorder="1" applyAlignment="1">
      <alignment horizontal="center" vertical="center" wrapText="1"/>
    </xf>
    <xf numFmtId="0" fontId="0" fillId="0" borderId="26" xfId="0" applyFont="1" applyBorder="1" applyAlignment="1">
      <alignment horizontal="center" vertical="center" wrapText="1"/>
    </xf>
    <xf numFmtId="164" fontId="0" fillId="0" borderId="24" xfId="0" applyNumberFormat="1" applyFont="1" applyBorder="1" applyAlignment="1">
      <alignment horizontal="center" vertical="center" wrapText="1"/>
    </xf>
    <xf numFmtId="164" fontId="0" fillId="0" borderId="25" xfId="0" applyNumberFormat="1" applyFont="1" applyBorder="1" applyAlignment="1">
      <alignment horizontal="center" vertical="center" wrapText="1"/>
    </xf>
    <xf numFmtId="164" fontId="13" fillId="0" borderId="25" xfId="0" applyNumberFormat="1" applyFont="1" applyBorder="1" applyAlignment="1">
      <alignment horizontal="center" vertical="center" wrapText="1"/>
    </xf>
    <xf numFmtId="164" fontId="13" fillId="0" borderId="26" xfId="0" applyNumberFormat="1" applyFont="1" applyBorder="1" applyAlignment="1">
      <alignment horizontal="center" vertical="center" wrapText="1"/>
    </xf>
    <xf numFmtId="164" fontId="13" fillId="0" borderId="24" xfId="0" applyNumberFormat="1" applyFont="1" applyBorder="1" applyAlignment="1">
      <alignment horizontal="center" vertical="center" wrapText="1"/>
    </xf>
    <xf numFmtId="164" fontId="13" fillId="5" borderId="25" xfId="0" applyNumberFormat="1" applyFont="1" applyFill="1" applyBorder="1" applyAlignment="1">
      <alignment horizontal="center" vertical="center" wrapText="1"/>
    </xf>
    <xf numFmtId="164" fontId="0" fillId="5" borderId="25" xfId="0" applyNumberFormat="1" applyFont="1" applyFill="1" applyBorder="1" applyAlignment="1">
      <alignment horizontal="center" vertical="center" wrapText="1"/>
    </xf>
    <xf numFmtId="0" fontId="0" fillId="0" borderId="24" xfId="0" applyNumberFormat="1" applyFont="1" applyBorder="1" applyAlignment="1">
      <alignment horizontal="center" vertical="center" wrapText="1"/>
    </xf>
    <xf numFmtId="0" fontId="0" fillId="0" borderId="25" xfId="0" applyNumberFormat="1" applyFont="1" applyBorder="1" applyAlignment="1">
      <alignment horizontal="center" vertical="center" wrapText="1"/>
    </xf>
    <xf numFmtId="49" fontId="14" fillId="2" borderId="22" xfId="0" applyNumberFormat="1" applyFont="1" applyFill="1" applyBorder="1" applyAlignment="1">
      <alignment vertical="top" wrapText="1"/>
    </xf>
    <xf numFmtId="164" fontId="0" fillId="0" borderId="22" xfId="0" applyNumberFormat="1" applyFont="1" applyBorder="1" applyAlignment="1">
      <alignment horizontal="center" vertical="center" wrapText="1"/>
    </xf>
    <xf numFmtId="165" fontId="0" fillId="9" borderId="23" xfId="0" applyNumberFormat="1" applyFont="1" applyFill="1" applyBorder="1" applyAlignment="1">
      <alignment horizontal="center" vertical="center" wrapText="1"/>
    </xf>
    <xf numFmtId="0" fontId="0" fillId="5" borderId="24" xfId="0" applyNumberFormat="1" applyFont="1" applyFill="1" applyBorder="1" applyAlignment="1">
      <alignment horizontal="center" vertical="center" wrapText="1"/>
    </xf>
    <xf numFmtId="165" fontId="0" fillId="5" borderId="25" xfId="0" applyNumberFormat="1" applyFont="1" applyFill="1" applyBorder="1" applyAlignment="1">
      <alignment horizontal="center" vertical="center" wrapText="1"/>
    </xf>
    <xf numFmtId="165" fontId="0" fillId="9" borderId="25" xfId="0" applyNumberFormat="1" applyFont="1" applyFill="1" applyBorder="1" applyAlignment="1">
      <alignment horizontal="center" vertical="center" wrapText="1"/>
    </xf>
    <xf numFmtId="0" fontId="15" fillId="5" borderId="25" xfId="0" applyNumberFormat="1" applyFont="1" applyFill="1" applyBorder="1" applyAlignment="1">
      <alignment horizontal="center" vertical="center" wrapText="1"/>
    </xf>
    <xf numFmtId="0" fontId="0" fillId="5" borderId="25" xfId="0" applyNumberFormat="1" applyFont="1" applyFill="1" applyBorder="1" applyAlignment="1">
      <alignment horizontal="center" vertical="center" wrapText="1"/>
    </xf>
    <xf numFmtId="0" fontId="16" fillId="0" borderId="25" xfId="0" applyNumberFormat="1" applyFont="1" applyBorder="1" applyAlignment="1">
      <alignment horizontal="center" vertical="center" wrapText="1"/>
    </xf>
    <xf numFmtId="0" fontId="16" fillId="11" borderId="25" xfId="0" applyNumberFormat="1" applyFont="1" applyFill="1" applyBorder="1" applyAlignment="1">
      <alignment horizontal="center" vertical="center" wrapText="1"/>
    </xf>
    <xf numFmtId="0" fontId="15" fillId="11" borderId="26" xfId="0" applyNumberFormat="1" applyFont="1" applyFill="1" applyBorder="1" applyAlignment="1">
      <alignment horizontal="center" vertical="center" wrapText="1"/>
    </xf>
    <xf numFmtId="164" fontId="16" fillId="11" borderId="25" xfId="0" applyNumberFormat="1" applyFont="1" applyFill="1" applyBorder="1" applyAlignment="1">
      <alignment horizontal="center" vertical="center" wrapText="1"/>
    </xf>
    <xf numFmtId="164" fontId="15" fillId="11" borderId="26" xfId="0" applyNumberFormat="1" applyFont="1" applyFill="1" applyBorder="1" applyAlignment="1">
      <alignment horizontal="center" vertical="center" wrapText="1"/>
    </xf>
    <xf numFmtId="164" fontId="16" fillId="23" borderId="25" xfId="0" applyNumberFormat="1" applyFont="1" applyFill="1" applyBorder="1" applyAlignment="1">
      <alignment horizontal="center" vertical="center" wrapText="1"/>
    </xf>
    <xf numFmtId="164" fontId="15" fillId="23" borderId="26" xfId="0" applyNumberFormat="1" applyFont="1" applyFill="1" applyBorder="1" applyAlignment="1">
      <alignment horizontal="center" vertical="center" wrapText="1"/>
    </xf>
    <xf numFmtId="2" fontId="16" fillId="11" borderId="25" xfId="0" applyNumberFormat="1" applyFont="1" applyFill="1" applyBorder="1" applyAlignment="1">
      <alignment horizontal="center" vertical="center" wrapText="1"/>
    </xf>
    <xf numFmtId="2" fontId="15" fillId="11" borderId="26" xfId="0" applyNumberFormat="1" applyFont="1" applyFill="1" applyBorder="1" applyAlignment="1">
      <alignment horizontal="center" vertical="center" wrapText="1"/>
    </xf>
    <xf numFmtId="0" fontId="15" fillId="11" borderId="25" xfId="0" applyNumberFormat="1" applyFont="1" applyFill="1" applyBorder="1" applyAlignment="1">
      <alignment horizontal="center" vertical="center" wrapText="1"/>
    </xf>
    <xf numFmtId="0" fontId="0" fillId="0" borderId="22" xfId="0" applyNumberFormat="1" applyFont="1" applyBorder="1" applyAlignment="1">
      <alignment horizontal="center" vertical="center" wrapText="1"/>
    </xf>
    <xf numFmtId="0" fontId="16" fillId="5" borderId="25" xfId="0" applyNumberFormat="1" applyFont="1" applyFill="1" applyBorder="1" applyAlignment="1">
      <alignment horizontal="center" vertical="center" wrapText="1"/>
    </xf>
    <xf numFmtId="0" fontId="15" fillId="0" borderId="25" xfId="0" applyNumberFormat="1" applyFont="1" applyBorder="1" applyAlignment="1">
      <alignment horizontal="center" vertical="center" wrapText="1"/>
    </xf>
    <xf numFmtId="9" fontId="0" fillId="0" borderId="23" xfId="0" applyNumberFormat="1" applyFont="1" applyBorder="1" applyAlignment="1">
      <alignment horizontal="center" vertical="center" wrapText="1"/>
    </xf>
    <xf numFmtId="9" fontId="0" fillId="5" borderId="25" xfId="0" applyNumberFormat="1" applyFont="1" applyFill="1" applyBorder="1" applyAlignment="1">
      <alignment horizontal="center" vertical="center" wrapText="1"/>
    </xf>
    <xf numFmtId="9" fontId="0" fillId="0" borderId="25" xfId="0" applyNumberFormat="1" applyFont="1" applyBorder="1" applyAlignment="1">
      <alignment horizontal="center" vertical="center" wrapText="1"/>
    </xf>
    <xf numFmtId="0" fontId="16" fillId="0" borderId="25" xfId="0" applyFont="1" applyBorder="1" applyAlignment="1">
      <alignment horizontal="center" vertical="center" wrapText="1"/>
    </xf>
    <xf numFmtId="0" fontId="15" fillId="0" borderId="26" xfId="0" applyFont="1" applyBorder="1" applyAlignment="1">
      <alignment horizontal="center" vertical="center" wrapText="1"/>
    </xf>
    <xf numFmtId="164" fontId="16" fillId="0" borderId="25" xfId="0" applyNumberFormat="1" applyFont="1" applyBorder="1" applyAlignment="1">
      <alignment horizontal="center" vertical="center" wrapText="1"/>
    </xf>
    <xf numFmtId="164" fontId="15" fillId="0" borderId="26" xfId="0" applyNumberFormat="1" applyFont="1" applyBorder="1" applyAlignment="1">
      <alignment horizontal="center" vertical="center" wrapText="1"/>
    </xf>
    <xf numFmtId="2" fontId="16" fillId="0" borderId="25" xfId="0" applyNumberFormat="1" applyFont="1" applyBorder="1" applyAlignment="1">
      <alignment horizontal="center" vertical="center" wrapText="1"/>
    </xf>
    <xf numFmtId="2" fontId="15" fillId="0" borderId="26" xfId="0" applyNumberFormat="1" applyFont="1" applyBorder="1" applyAlignment="1">
      <alignment horizontal="center" vertical="center" wrapText="1"/>
    </xf>
    <xf numFmtId="0" fontId="15" fillId="0" borderId="25" xfId="0" applyFont="1" applyBorder="1" applyAlignment="1">
      <alignment horizontal="center" vertical="center" wrapText="1"/>
    </xf>
    <xf numFmtId="0" fontId="16" fillId="5" borderId="24" xfId="0" applyNumberFormat="1" applyFont="1" applyFill="1" applyBorder="1" applyAlignment="1">
      <alignment horizontal="center" vertical="center" wrapText="1"/>
    </xf>
    <xf numFmtId="0" fontId="15" fillId="5" borderId="24" xfId="0" applyNumberFormat="1" applyFont="1" applyFill="1" applyBorder="1" applyAlignment="1">
      <alignment horizontal="center" vertical="center" wrapText="1"/>
    </xf>
    <xf numFmtId="0" fontId="3" fillId="22" borderId="22" xfId="0" applyFont="1" applyFill="1" applyBorder="1" applyAlignment="1">
      <alignment vertical="top" wrapText="1"/>
    </xf>
    <xf numFmtId="0" fontId="0" fillId="2" borderId="23" xfId="0" applyFont="1" applyFill="1" applyBorder="1" applyAlignment="1">
      <alignment vertical="top" wrapText="1"/>
    </xf>
    <xf numFmtId="0" fontId="0" fillId="5" borderId="24" xfId="0" applyFont="1" applyFill="1" applyBorder="1" applyAlignment="1">
      <alignment vertical="top" wrapText="1"/>
    </xf>
    <xf numFmtId="0" fontId="0" fillId="5" borderId="25" xfId="0" applyFont="1" applyFill="1" applyBorder="1" applyAlignment="1">
      <alignment vertical="top" wrapText="1"/>
    </xf>
    <xf numFmtId="0" fontId="0" fillId="2" borderId="25" xfId="0" applyFont="1" applyFill="1" applyBorder="1" applyAlignment="1">
      <alignment vertical="top" wrapText="1"/>
    </xf>
    <xf numFmtId="0" fontId="0" fillId="2" borderId="26" xfId="0" applyFont="1" applyFill="1" applyBorder="1" applyAlignment="1">
      <alignment vertical="top" wrapText="1"/>
    </xf>
    <xf numFmtId="0" fontId="0" fillId="2" borderId="24" xfId="0" applyFont="1" applyFill="1" applyBorder="1" applyAlignment="1">
      <alignment vertical="top" wrapText="1"/>
    </xf>
    <xf numFmtId="0" fontId="13" fillId="2" borderId="25" xfId="0" applyFont="1" applyFill="1" applyBorder="1" applyAlignment="1">
      <alignment vertical="top" wrapText="1"/>
    </xf>
    <xf numFmtId="164" fontId="15" fillId="0" borderId="25" xfId="0" applyNumberFormat="1" applyFont="1" applyBorder="1" applyAlignment="1">
      <alignment horizontal="center" vertical="center" wrapText="1"/>
    </xf>
    <xf numFmtId="0" fontId="0" fillId="0" borderId="24" xfId="0" applyFont="1" applyBorder="1" applyAlignment="1">
      <alignment vertical="top" wrapText="1"/>
    </xf>
    <xf numFmtId="0" fontId="0" fillId="0" borderId="25" xfId="0" applyFont="1" applyBorder="1" applyAlignment="1">
      <alignment vertical="top" wrapText="1"/>
    </xf>
    <xf numFmtId="49" fontId="0" fillId="2" borderId="25" xfId="0" applyNumberFormat="1" applyFont="1" applyFill="1" applyBorder="1" applyAlignment="1">
      <alignment horizontal="center" vertical="top" wrapText="1"/>
    </xf>
    <xf numFmtId="49" fontId="8" fillId="2" borderId="25" xfId="0" applyNumberFormat="1" applyFont="1" applyFill="1" applyBorder="1" applyAlignment="1">
      <alignment horizontal="center" vertical="center" wrapText="1"/>
    </xf>
    <xf numFmtId="49" fontId="9" fillId="2" borderId="26" xfId="0" applyNumberFormat="1"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17" fillId="2" borderId="25"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4" xfId="0" applyFont="1" applyBorder="1" applyAlignment="1">
      <alignment horizontal="center" vertical="center" wrapText="1"/>
    </xf>
    <xf numFmtId="49" fontId="8" fillId="0" borderId="25" xfId="0" applyNumberFormat="1" applyFont="1" applyBorder="1" applyAlignment="1">
      <alignment horizontal="center" vertical="center" wrapText="1"/>
    </xf>
    <xf numFmtId="49" fontId="9" fillId="2" borderId="25" xfId="0" applyNumberFormat="1" applyFont="1" applyFill="1" applyBorder="1" applyAlignment="1">
      <alignment horizontal="center" vertical="center" wrapText="1"/>
    </xf>
    <xf numFmtId="49" fontId="3" fillId="2" borderId="30" xfId="0" applyNumberFormat="1" applyFont="1" applyFill="1" applyBorder="1" applyAlignment="1">
      <alignment horizontal="center" vertical="center" wrapText="1"/>
    </xf>
    <xf numFmtId="49" fontId="3" fillId="11" borderId="22" xfId="0" applyNumberFormat="1" applyFont="1" applyFill="1" applyBorder="1" applyAlignment="1">
      <alignment horizontal="right" vertical="top" wrapText="1"/>
    </xf>
    <xf numFmtId="49" fontId="3" fillId="11" borderId="22" xfId="0" applyNumberFormat="1" applyFont="1" applyFill="1" applyBorder="1" applyAlignment="1">
      <alignment horizontal="center" vertical="top" wrapText="1"/>
    </xf>
    <xf numFmtId="49" fontId="0" fillId="11" borderId="22" xfId="0" applyNumberFormat="1" applyFont="1" applyFill="1" applyBorder="1" applyAlignment="1">
      <alignment horizontal="left" vertical="top" wrapText="1"/>
    </xf>
    <xf numFmtId="164" fontId="0" fillId="11" borderId="22" xfId="0" applyNumberFormat="1" applyFont="1" applyFill="1" applyBorder="1" applyAlignment="1">
      <alignment horizontal="center" vertical="center" wrapText="1"/>
    </xf>
    <xf numFmtId="164" fontId="0" fillId="5" borderId="24" xfId="0" applyNumberFormat="1" applyFont="1" applyFill="1" applyBorder="1" applyAlignment="1">
      <alignment horizontal="center" vertical="center" wrapText="1"/>
    </xf>
    <xf numFmtId="164" fontId="0" fillId="11" borderId="25" xfId="0" applyNumberFormat="1" applyFont="1" applyFill="1" applyBorder="1" applyAlignment="1">
      <alignment horizontal="center" vertical="center" wrapText="1"/>
    </xf>
    <xf numFmtId="164" fontId="9" fillId="5" borderId="25" xfId="0" applyNumberFormat="1" applyFont="1" applyFill="1" applyBorder="1" applyAlignment="1">
      <alignment horizontal="center" vertical="center" wrapText="1"/>
    </xf>
    <xf numFmtId="164" fontId="8" fillId="11" borderId="25" xfId="0" applyNumberFormat="1" applyFont="1" applyFill="1" applyBorder="1" applyAlignment="1">
      <alignment horizontal="center" vertical="center" wrapText="1"/>
    </xf>
    <xf numFmtId="164" fontId="16" fillId="11" borderId="24" xfId="0" applyNumberFormat="1" applyFont="1" applyFill="1" applyBorder="1" applyAlignment="1">
      <alignment horizontal="center" vertical="center" wrapText="1"/>
    </xf>
    <xf numFmtId="164" fontId="15" fillId="11" borderId="25" xfId="0" applyNumberFormat="1" applyFont="1" applyFill="1" applyBorder="1" applyAlignment="1">
      <alignment horizontal="center" vertical="center" wrapText="1"/>
    </xf>
    <xf numFmtId="164" fontId="0" fillId="11" borderId="24" xfId="0" applyNumberFormat="1" applyFont="1" applyFill="1" applyBorder="1" applyAlignment="1">
      <alignment horizontal="center" vertical="center" wrapText="1"/>
    </xf>
    <xf numFmtId="164" fontId="9" fillId="11" borderId="25" xfId="0" applyNumberFormat="1" applyFont="1" applyFill="1" applyBorder="1" applyAlignment="1">
      <alignment horizontal="center" vertical="center" wrapText="1"/>
    </xf>
    <xf numFmtId="164" fontId="15" fillId="11" borderId="31" xfId="0" applyNumberFormat="1" applyFont="1" applyFill="1" applyBorder="1" applyAlignment="1">
      <alignment horizontal="center" vertical="center" wrapText="1"/>
    </xf>
    <xf numFmtId="49" fontId="0" fillId="11" borderId="32" xfId="0" applyNumberFormat="1" applyFont="1" applyFill="1" applyBorder="1" applyAlignment="1">
      <alignment horizontal="center" vertical="center" wrapText="1"/>
    </xf>
    <xf numFmtId="49" fontId="3" fillId="24" borderId="22" xfId="0" applyNumberFormat="1" applyFont="1" applyFill="1" applyBorder="1" applyAlignment="1">
      <alignment horizontal="right" vertical="top" wrapText="1"/>
    </xf>
    <xf numFmtId="49" fontId="3" fillId="24" borderId="22" xfId="0" applyNumberFormat="1" applyFont="1" applyFill="1" applyBorder="1" applyAlignment="1">
      <alignment horizontal="center" vertical="top" wrapText="1"/>
    </xf>
    <xf numFmtId="49" fontId="0" fillId="24" borderId="22" xfId="0" applyNumberFormat="1" applyFont="1" applyFill="1" applyBorder="1" applyAlignment="1">
      <alignment horizontal="left" vertical="top" wrapText="1"/>
    </xf>
    <xf numFmtId="164" fontId="0" fillId="24" borderId="22" xfId="0" applyNumberFormat="1" applyFont="1" applyFill="1" applyBorder="1" applyAlignment="1">
      <alignment horizontal="center" vertical="center" wrapText="1"/>
    </xf>
    <xf numFmtId="164" fontId="9" fillId="24" borderId="25" xfId="0" applyNumberFormat="1" applyFont="1" applyFill="1" applyBorder="1" applyAlignment="1">
      <alignment horizontal="center" vertical="center" wrapText="1"/>
    </xf>
    <xf numFmtId="164" fontId="0" fillId="24" borderId="25" xfId="0" applyNumberFormat="1" applyFont="1" applyFill="1" applyBorder="1" applyAlignment="1">
      <alignment horizontal="center" vertical="center" wrapText="1"/>
    </xf>
    <xf numFmtId="164" fontId="8" fillId="24" borderId="25" xfId="0" applyNumberFormat="1" applyFont="1" applyFill="1" applyBorder="1" applyAlignment="1">
      <alignment horizontal="center" vertical="center" wrapText="1"/>
    </xf>
    <xf numFmtId="164" fontId="0" fillId="24" borderId="24" xfId="0" applyNumberFormat="1" applyFont="1" applyFill="1" applyBorder="1" applyAlignment="1">
      <alignment horizontal="center" vertical="center" wrapText="1"/>
    </xf>
    <xf numFmtId="164" fontId="16" fillId="24" borderId="25" xfId="0" applyNumberFormat="1" applyFont="1" applyFill="1" applyBorder="1" applyAlignment="1">
      <alignment horizontal="center" vertical="center" wrapText="1"/>
    </xf>
    <xf numFmtId="164" fontId="15" fillId="24" borderId="25" xfId="0" applyNumberFormat="1" applyFont="1" applyFill="1" applyBorder="1" applyAlignment="1">
      <alignment horizontal="center" vertical="center" wrapText="1"/>
    </xf>
    <xf numFmtId="164" fontId="15" fillId="24" borderId="24" xfId="0" applyNumberFormat="1" applyFont="1" applyFill="1" applyBorder="1" applyAlignment="1">
      <alignment horizontal="center" vertical="center" wrapText="1"/>
    </xf>
    <xf numFmtId="49" fontId="0" fillId="24" borderId="33" xfId="0" applyNumberFormat="1" applyFont="1" applyFill="1" applyBorder="1" applyAlignment="1">
      <alignment horizontal="center" vertical="center" wrapText="1"/>
    </xf>
    <xf numFmtId="49" fontId="3" fillId="25" borderId="22" xfId="0" applyNumberFormat="1" applyFont="1" applyFill="1" applyBorder="1" applyAlignment="1">
      <alignment horizontal="right" vertical="top" wrapText="1"/>
    </xf>
    <xf numFmtId="49" fontId="3" fillId="25" borderId="22" xfId="0" applyNumberFormat="1" applyFont="1" applyFill="1" applyBorder="1" applyAlignment="1">
      <alignment horizontal="center" vertical="top" wrapText="1"/>
    </xf>
    <xf numFmtId="49" fontId="0" fillId="25" borderId="22" xfId="0" applyNumberFormat="1" applyFont="1" applyFill="1" applyBorder="1" applyAlignment="1">
      <alignment horizontal="left" vertical="top" wrapText="1"/>
    </xf>
    <xf numFmtId="164" fontId="0" fillId="25" borderId="22" xfId="0" applyNumberFormat="1" applyFont="1" applyFill="1" applyBorder="1" applyAlignment="1">
      <alignment horizontal="center" vertical="center" wrapText="1"/>
    </xf>
    <xf numFmtId="164" fontId="0" fillId="25" borderId="25" xfId="0" applyNumberFormat="1" applyFont="1" applyFill="1" applyBorder="1" applyAlignment="1">
      <alignment horizontal="center" vertical="center" wrapText="1"/>
    </xf>
    <xf numFmtId="164" fontId="8" fillId="5" borderId="25" xfId="0" applyNumberFormat="1" applyFont="1" applyFill="1" applyBorder="1" applyAlignment="1">
      <alignment horizontal="center" vertical="center" wrapText="1"/>
    </xf>
    <xf numFmtId="164" fontId="9" fillId="25" borderId="25" xfId="0" applyNumberFormat="1" applyFont="1" applyFill="1" applyBorder="1" applyAlignment="1">
      <alignment horizontal="center" vertical="center" wrapText="1"/>
    </xf>
    <xf numFmtId="164" fontId="0" fillId="25" borderId="24" xfId="0" applyNumberFormat="1" applyFont="1" applyFill="1" applyBorder="1" applyAlignment="1">
      <alignment horizontal="center" vertical="center" wrapText="1"/>
    </xf>
    <xf numFmtId="164" fontId="15" fillId="25" borderId="25" xfId="0" applyNumberFormat="1" applyFont="1" applyFill="1" applyBorder="1" applyAlignment="1">
      <alignment horizontal="center" vertical="center" wrapText="1"/>
    </xf>
    <xf numFmtId="164" fontId="16" fillId="25" borderId="25" xfId="0" applyNumberFormat="1" applyFont="1" applyFill="1" applyBorder="1" applyAlignment="1">
      <alignment horizontal="center" vertical="center" wrapText="1"/>
    </xf>
    <xf numFmtId="164" fontId="9" fillId="25" borderId="24" xfId="0" applyNumberFormat="1" applyFont="1" applyFill="1" applyBorder="1" applyAlignment="1">
      <alignment horizontal="center" vertical="center" wrapText="1"/>
    </xf>
    <xf numFmtId="164" fontId="8" fillId="25" borderId="25" xfId="0" applyNumberFormat="1" applyFont="1" applyFill="1" applyBorder="1" applyAlignment="1">
      <alignment horizontal="center" vertical="center" wrapText="1"/>
    </xf>
    <xf numFmtId="49" fontId="0" fillId="25" borderId="33" xfId="0" applyNumberFormat="1" applyFont="1" applyFill="1" applyBorder="1" applyAlignment="1">
      <alignment horizontal="center" vertical="center" wrapText="1"/>
    </xf>
    <xf numFmtId="49" fontId="3" fillId="26" borderId="22" xfId="0" applyNumberFormat="1" applyFont="1" applyFill="1" applyBorder="1" applyAlignment="1">
      <alignment horizontal="right" vertical="top" wrapText="1"/>
    </xf>
    <xf numFmtId="49" fontId="3" fillId="26" borderId="22" xfId="0" applyNumberFormat="1" applyFont="1" applyFill="1" applyBorder="1" applyAlignment="1">
      <alignment horizontal="center" vertical="top" wrapText="1"/>
    </xf>
    <xf numFmtId="49" fontId="0" fillId="26" borderId="22" xfId="0" applyNumberFormat="1" applyFont="1" applyFill="1" applyBorder="1" applyAlignment="1">
      <alignment horizontal="left" vertical="top" wrapText="1"/>
    </xf>
    <xf numFmtId="164" fontId="0" fillId="26" borderId="22" xfId="0" applyNumberFormat="1" applyFont="1" applyFill="1" applyBorder="1" applyAlignment="1">
      <alignment horizontal="center" vertical="center" wrapText="1"/>
    </xf>
    <xf numFmtId="165" fontId="0" fillId="9" borderId="34" xfId="0" applyNumberFormat="1" applyFont="1" applyFill="1" applyBorder="1" applyAlignment="1">
      <alignment horizontal="center" vertical="center" wrapText="1"/>
    </xf>
    <xf numFmtId="164" fontId="0" fillId="5" borderId="35" xfId="0" applyNumberFormat="1" applyFont="1" applyFill="1" applyBorder="1" applyAlignment="1">
      <alignment horizontal="center" vertical="center" wrapText="1"/>
    </xf>
    <xf numFmtId="165" fontId="0" fillId="5" borderId="36" xfId="0" applyNumberFormat="1" applyFont="1" applyFill="1" applyBorder="1" applyAlignment="1">
      <alignment horizontal="center" vertical="center" wrapText="1"/>
    </xf>
    <xf numFmtId="164" fontId="0" fillId="26" borderId="36" xfId="0" applyNumberFormat="1" applyFont="1" applyFill="1" applyBorder="1" applyAlignment="1">
      <alignment horizontal="center" vertical="center" wrapText="1"/>
    </xf>
    <xf numFmtId="165" fontId="0" fillId="9" borderId="36" xfId="0" applyNumberFormat="1" applyFont="1" applyFill="1" applyBorder="1" applyAlignment="1">
      <alignment horizontal="center" vertical="center" wrapText="1"/>
    </xf>
    <xf numFmtId="164" fontId="8" fillId="5" borderId="36" xfId="0" applyNumberFormat="1" applyFont="1" applyFill="1" applyBorder="1" applyAlignment="1">
      <alignment horizontal="center" vertical="center" wrapText="1"/>
    </xf>
    <xf numFmtId="164" fontId="0" fillId="5" borderId="36" xfId="0" applyNumberFormat="1" applyFont="1" applyFill="1" applyBorder="1" applyAlignment="1">
      <alignment horizontal="center" vertical="center" wrapText="1"/>
    </xf>
    <xf numFmtId="164" fontId="15" fillId="26" borderId="35" xfId="0" applyNumberFormat="1" applyFont="1" applyFill="1" applyBorder="1" applyAlignment="1">
      <alignment horizontal="center" vertical="center" wrapText="1"/>
    </xf>
    <xf numFmtId="164" fontId="16" fillId="26" borderId="36" xfId="0" applyNumberFormat="1" applyFont="1" applyFill="1" applyBorder="1" applyAlignment="1">
      <alignment horizontal="center" vertical="center" wrapText="1"/>
    </xf>
    <xf numFmtId="164" fontId="16" fillId="11" borderId="36" xfId="0" applyNumberFormat="1" applyFont="1" applyFill="1" applyBorder="1" applyAlignment="1">
      <alignment horizontal="center" vertical="center" wrapText="1"/>
    </xf>
    <xf numFmtId="164" fontId="15" fillId="11" borderId="37" xfId="0" applyNumberFormat="1" applyFont="1" applyFill="1" applyBorder="1" applyAlignment="1">
      <alignment horizontal="center" vertical="center" wrapText="1"/>
    </xf>
    <xf numFmtId="164" fontId="0" fillId="26" borderId="35" xfId="0" applyNumberFormat="1" applyFont="1" applyFill="1" applyBorder="1" applyAlignment="1">
      <alignment horizontal="center" vertical="center" wrapText="1"/>
    </xf>
    <xf numFmtId="164" fontId="15" fillId="26" borderId="36" xfId="0" applyNumberFormat="1" applyFont="1" applyFill="1" applyBorder="1" applyAlignment="1">
      <alignment horizontal="center" vertical="center" wrapText="1"/>
    </xf>
    <xf numFmtId="164" fontId="16" fillId="26" borderId="35" xfId="0" applyNumberFormat="1" applyFont="1" applyFill="1" applyBorder="1" applyAlignment="1">
      <alignment horizontal="center" vertical="center" wrapText="1"/>
    </xf>
    <xf numFmtId="164" fontId="8" fillId="26" borderId="35" xfId="0" applyNumberFormat="1" applyFont="1" applyFill="1" applyBorder="1" applyAlignment="1">
      <alignment horizontal="center" vertical="center" wrapText="1"/>
    </xf>
    <xf numFmtId="164" fontId="9" fillId="26" borderId="36" xfId="0" applyNumberFormat="1" applyFont="1" applyFill="1" applyBorder="1" applyAlignment="1">
      <alignment horizontal="center" vertical="center" wrapText="1"/>
    </xf>
    <xf numFmtId="164" fontId="15" fillId="11" borderId="38" xfId="0" applyNumberFormat="1" applyFont="1" applyFill="1" applyBorder="1" applyAlignment="1">
      <alignment horizontal="center" vertical="center" wrapText="1"/>
    </xf>
    <xf numFmtId="49" fontId="0" fillId="26" borderId="39" xfId="0" applyNumberFormat="1" applyFont="1" applyFill="1" applyBorder="1" applyAlignment="1">
      <alignment horizontal="center" vertical="center" wrapText="1"/>
    </xf>
    <xf numFmtId="0" fontId="3" fillId="0" borderId="22" xfId="0" applyFont="1" applyBorder="1" applyAlignment="1">
      <alignment vertical="top" wrapText="1"/>
    </xf>
    <xf numFmtId="164" fontId="0" fillId="2" borderId="40" xfId="0" applyNumberFormat="1" applyFont="1" applyFill="1" applyBorder="1" applyAlignment="1">
      <alignment vertical="top" wrapText="1"/>
    </xf>
    <xf numFmtId="0" fontId="0" fillId="0" borderId="41" xfId="0" applyFont="1" applyBorder="1" applyAlignment="1">
      <alignment vertical="top" wrapText="1"/>
    </xf>
    <xf numFmtId="0" fontId="0" fillId="0" borderId="42" xfId="0" applyFont="1" applyBorder="1" applyAlignment="1">
      <alignment vertical="top" wrapText="1"/>
    </xf>
    <xf numFmtId="0" fontId="0" fillId="0" borderId="42" xfId="0" applyFont="1" applyBorder="1" applyAlignment="1">
      <alignment horizontal="center" vertical="top" wrapText="1"/>
    </xf>
    <xf numFmtId="0" fontId="13" fillId="0" borderId="42" xfId="0" applyFont="1" applyBorder="1" applyAlignment="1">
      <alignment vertical="top" wrapText="1"/>
    </xf>
    <xf numFmtId="0" fontId="13" fillId="0" borderId="43" xfId="0" applyFont="1" applyBorder="1" applyAlignment="1">
      <alignment vertical="top" wrapText="1"/>
    </xf>
    <xf numFmtId="0" fontId="0" fillId="0" borderId="44" xfId="0" applyFont="1" applyBorder="1" applyAlignment="1">
      <alignment vertical="top" wrapText="1"/>
    </xf>
    <xf numFmtId="0" fontId="3" fillId="2" borderId="22" xfId="0" applyFont="1" applyFill="1" applyBorder="1" applyAlignment="1">
      <alignment vertical="top" wrapText="1"/>
    </xf>
    <xf numFmtId="0" fontId="3" fillId="0" borderId="22" xfId="0" applyFont="1" applyBorder="1" applyAlignment="1">
      <alignment horizontal="center" vertical="top" wrapText="1"/>
    </xf>
    <xf numFmtId="0" fontId="0" fillId="0" borderId="32" xfId="0" applyFont="1" applyBorder="1" applyAlignment="1">
      <alignment horizontal="center" vertical="center" wrapText="1"/>
    </xf>
    <xf numFmtId="0" fontId="0" fillId="0" borderId="45" xfId="0" applyFont="1" applyBorder="1" applyAlignment="1">
      <alignment vertical="top" wrapText="1"/>
    </xf>
    <xf numFmtId="0" fontId="0" fillId="0" borderId="33" xfId="0" applyFont="1" applyBorder="1" applyAlignment="1">
      <alignment horizontal="center" vertical="center" wrapText="1"/>
    </xf>
    <xf numFmtId="0" fontId="0" fillId="0" borderId="39" xfId="0" applyFont="1" applyBorder="1" applyAlignment="1">
      <alignment horizontal="center" vertical="center" wrapText="1"/>
    </xf>
    <xf numFmtId="0" fontId="0" fillId="0" borderId="22" xfId="0" applyFont="1" applyBorder="1" applyAlignment="1">
      <alignment vertical="top" wrapText="1"/>
    </xf>
    <xf numFmtId="0" fontId="0" fillId="0" borderId="40" xfId="0" applyFont="1" applyBorder="1" applyAlignment="1">
      <alignment vertical="top" wrapText="1"/>
    </xf>
    <xf numFmtId="0" fontId="0" fillId="2" borderId="40" xfId="0" applyFont="1" applyFill="1" applyBorder="1" applyAlignment="1">
      <alignment vertical="top" wrapText="1"/>
    </xf>
    <xf numFmtId="49" fontId="1" fillId="2" borderId="2" xfId="0" applyNumberFormat="1" applyFont="1" applyFill="1" applyBorder="1" applyAlignment="1">
      <alignment horizontal="center" vertical="center"/>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1" fillId="2" borderId="5" xfId="0" applyFont="1" applyFill="1" applyBorder="1" applyAlignment="1">
      <alignment horizontal="center" vertical="center"/>
    </xf>
    <xf numFmtId="0" fontId="0" fillId="2" borderId="5" xfId="0" applyFont="1" applyFill="1" applyBorder="1" applyAlignment="1">
      <alignment vertical="top" wrapText="1"/>
    </xf>
    <xf numFmtId="0" fontId="1" fillId="2" borderId="6" xfId="0" applyFont="1" applyFill="1" applyBorder="1" applyAlignment="1">
      <alignment horizontal="center" vertical="center"/>
    </xf>
    <xf numFmtId="0" fontId="0" fillId="2" borderId="7" xfId="0" applyFont="1" applyFill="1" applyBorder="1" applyAlignment="1">
      <alignment vertical="top" wrapText="1"/>
    </xf>
    <xf numFmtId="0" fontId="1" fillId="2" borderId="8" xfId="0" applyFont="1" applyFill="1" applyBorder="1" applyAlignment="1">
      <alignment horizontal="center" vertical="center"/>
    </xf>
    <xf numFmtId="0" fontId="0" fillId="2" borderId="8" xfId="0" applyFont="1" applyFill="1" applyBorder="1" applyAlignment="1">
      <alignment vertical="top" wrapText="1"/>
    </xf>
    <xf numFmtId="0" fontId="1" fillId="2" borderId="9"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C8C8C8"/>
      <rgbColor rgb="FF929292"/>
      <rgbColor rgb="FFADADAD"/>
      <rgbColor rgb="FFFDFFD3"/>
      <rgbColor rgb="FFC4E8A3"/>
      <rgbColor rgb="FFEAEAEA"/>
      <rgbColor rgb="FF55E882"/>
      <rgbColor rgb="FFD5D5D5"/>
      <rgbColor rgb="FFFFDFFF"/>
      <rgbColor rgb="FFFFF7D5"/>
      <rgbColor rgb="FFFF2600"/>
      <rgbColor rgb="FF0432FF"/>
      <rgbColor rgb="FF92E87D"/>
      <rgbColor rgb="FF77618C"/>
      <rgbColor rgb="FF5B9FBE"/>
      <rgbColor rgb="FF9FC747"/>
      <rgbColor rgb="FFE8A73E"/>
      <rgbColor rgb="FFDF6C85"/>
      <rgbColor rgb="FFB792D6"/>
      <rgbColor rgb="FF476BC6"/>
      <rgbColor rgb="FF65CBA5"/>
      <rgbColor rgb="FFF5D561"/>
      <rgbColor rgb="FFDBDBDB"/>
      <rgbColor rgb="FF878787"/>
      <rgbColor rgb="FFC4FDF1"/>
      <rgbColor rgb="FF5D86B7"/>
      <rgbColor rgb="FFF9F9F9"/>
      <rgbColor rgb="FFD1FDC2"/>
      <rgbColor rgb="E52F7101"/>
      <rgbColor rgb="FFF6CEC9"/>
      <rgbColor rgb="FFFCEFC7"/>
      <rgbColor rgb="CCD38C07"/>
      <rgbColor rgb="FFFCF0CC"/>
      <rgbColor rgb="FFFCF3D8"/>
      <rgbColor rgb="FFB8B8B8"/>
      <rgbColor rgb="FF56C030"/>
      <rgbColor rgb="2656C030"/>
      <rgbColor rgb="FF71DA53"/>
      <rgbColor rgb="2671DA53"/>
      <rgbColor rgb="FFFF5300"/>
      <rgbColor rgb="26FF5300"/>
      <rgbColor rgb="FFC0C0C0"/>
      <rgbColor rgb="FF009EF9"/>
      <rgbColor rgb="FFFFD478"/>
      <rgbColor rgb="FF10E6CE"/>
      <rgbColor rgb="FFFF7D78"/>
      <rgbColor rgb="FF5CD630"/>
      <rgbColor rgb="FFFED72B"/>
      <rgbColor rgb="FF00FCFF"/>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P69"/>
  <sheetViews>
    <sheetView showGridLines="0" tabSelected="1" zoomScale="38" workbookViewId="0">
      <selection activeCell="V115" sqref="C78:V115"/>
    </sheetView>
  </sheetViews>
  <sheetFormatPr baseColWidth="10" defaultColWidth="16.33203125" defaultRowHeight="20" customHeight="1" x14ac:dyDescent="0.15"/>
  <cols>
    <col min="1" max="1" width="9.83203125" style="1" customWidth="1"/>
    <col min="2" max="2" width="11.1640625" style="1" customWidth="1"/>
    <col min="3" max="3" width="42.83203125" style="1" customWidth="1"/>
    <col min="4" max="4" width="9.33203125" style="1" customWidth="1"/>
    <col min="5" max="5" width="7.1640625" style="1" customWidth="1"/>
    <col min="6" max="6" width="10.1640625" style="1" customWidth="1"/>
    <col min="7" max="7" width="7.1640625" style="1" customWidth="1"/>
    <col min="8" max="8" width="11.1640625" style="1" customWidth="1"/>
    <col min="9" max="9" width="7.1640625" style="1" customWidth="1"/>
    <col min="10" max="10" width="11.1640625" style="1" customWidth="1"/>
    <col min="11" max="11" width="7.1640625" style="1" customWidth="1"/>
    <col min="12" max="12" width="9.83203125" style="1" customWidth="1"/>
    <col min="13" max="13" width="7.1640625" style="1" customWidth="1"/>
    <col min="14" max="14" width="9.1640625" style="1" customWidth="1"/>
    <col min="15" max="15" width="7.5" style="1" customWidth="1"/>
    <col min="16" max="16" width="11.5" style="1" customWidth="1"/>
    <col min="17" max="17" width="7.33203125" style="1" customWidth="1"/>
    <col min="18" max="18" width="11" style="1" customWidth="1"/>
    <col min="19" max="19" width="7.5" style="1" customWidth="1"/>
    <col min="20" max="20" width="12" style="1" customWidth="1"/>
    <col min="21" max="21" width="6.83203125" style="1" customWidth="1"/>
    <col min="22" max="22" width="11.83203125" style="1" customWidth="1"/>
    <col min="23" max="23" width="7.6640625" style="1" customWidth="1"/>
    <col min="24" max="24" width="11.1640625" style="1" customWidth="1"/>
    <col min="25" max="25" width="7.33203125" style="1" customWidth="1"/>
    <col min="26" max="26" width="11.5" style="1" customWidth="1"/>
    <col min="27" max="27" width="7.1640625" style="1" customWidth="1"/>
    <col min="28" max="28" width="12.83203125" style="1" customWidth="1"/>
    <col min="29" max="29" width="7.33203125" style="1" customWidth="1"/>
    <col min="30" max="30" width="12.33203125" style="1" customWidth="1"/>
    <col min="31" max="31" width="7.5" style="1" customWidth="1"/>
    <col min="32" max="32" width="10.5" style="1" customWidth="1"/>
    <col min="33" max="33" width="8" style="1" customWidth="1"/>
    <col min="34" max="34" width="11" style="1" customWidth="1"/>
    <col min="35" max="35" width="7" style="1" customWidth="1"/>
    <col min="36" max="36" width="11.5" style="1" customWidth="1"/>
    <col min="37" max="37" width="6.83203125" style="1" customWidth="1"/>
    <col min="38" max="38" width="10.5" style="1" customWidth="1"/>
    <col min="39" max="41" width="7.6640625" style="1" customWidth="1"/>
    <col min="42" max="42" width="15" style="1" customWidth="1"/>
    <col min="43" max="43" width="8.83203125" style="1" customWidth="1"/>
    <col min="44" max="44" width="15" style="1" customWidth="1"/>
    <col min="45" max="45" width="8.5" style="1" customWidth="1"/>
    <col min="46" max="46" width="16.83203125" style="1" customWidth="1"/>
    <col min="47" max="47" width="9.33203125" style="1" customWidth="1"/>
    <col min="48" max="48" width="8.5" style="1" customWidth="1"/>
    <col min="49" max="49" width="8.33203125" style="1" customWidth="1"/>
    <col min="50" max="50" width="16.33203125" style="1" customWidth="1"/>
    <col min="51" max="51" width="9.1640625" style="1" customWidth="1"/>
    <col min="52" max="52" width="15.83203125" style="1" customWidth="1"/>
    <col min="53" max="53" width="9.1640625" style="1" customWidth="1"/>
    <col min="54" max="54" width="16.6640625" style="1" customWidth="1"/>
    <col min="55" max="55" width="9.1640625" style="1" customWidth="1"/>
    <col min="56" max="56" width="12" style="1" customWidth="1"/>
    <col min="57" max="57" width="9.1640625" style="1" customWidth="1"/>
    <col min="58" max="58" width="13.5" style="1" customWidth="1"/>
    <col min="59" max="59" width="9.1640625" style="1" customWidth="1"/>
    <col min="60" max="61" width="8.33203125" style="1" customWidth="1"/>
    <col min="62" max="62" width="11.83203125" style="1" customWidth="1"/>
    <col min="63" max="63" width="9.1640625" style="1" customWidth="1"/>
    <col min="64" max="64" width="10.83203125" style="1" customWidth="1"/>
    <col min="65" max="65" width="9.1640625" style="1" customWidth="1"/>
    <col min="66" max="66" width="11.1640625" style="1" customWidth="1"/>
    <col min="67" max="67" width="9.1640625" style="1" customWidth="1"/>
    <col min="68" max="68" width="10" style="1" customWidth="1"/>
    <col min="69" max="69" width="9.1640625" style="1" customWidth="1"/>
    <col min="70" max="70" width="11" style="1" customWidth="1"/>
    <col min="71" max="71" width="9.1640625" style="1" customWidth="1"/>
    <col min="72" max="72" width="11.33203125" style="1" customWidth="1"/>
    <col min="73" max="73" width="9.1640625" style="1" customWidth="1"/>
    <col min="74" max="74" width="12.1640625" style="1" customWidth="1"/>
    <col min="75" max="75" width="9.1640625" style="1" customWidth="1"/>
    <col min="76" max="76" width="11.5" style="1" customWidth="1"/>
    <col min="77" max="77" width="9.1640625" style="1" customWidth="1"/>
    <col min="78" max="78" width="11.6640625" style="1" customWidth="1"/>
    <col min="79" max="79" width="9.1640625" style="1" customWidth="1"/>
    <col min="80" max="80" width="11.5" style="1" customWidth="1"/>
    <col min="81" max="81" width="9.1640625" style="1" customWidth="1"/>
    <col min="82" max="82" width="10.83203125" style="1" customWidth="1"/>
    <col min="83" max="83" width="9.1640625" style="1" customWidth="1"/>
    <col min="84" max="84" width="11.33203125" style="1" customWidth="1"/>
    <col min="85" max="85" width="9.1640625" style="1" customWidth="1"/>
    <col min="86" max="86" width="11.6640625" style="1" customWidth="1"/>
    <col min="87" max="87" width="9.1640625" style="1" customWidth="1"/>
    <col min="88" max="88" width="11" style="1" customWidth="1"/>
    <col min="89" max="89" width="9.1640625" style="1" customWidth="1"/>
    <col min="90" max="90" width="12" style="1" customWidth="1"/>
    <col min="91" max="91" width="9.1640625" style="1" customWidth="1"/>
    <col min="92" max="92" width="10.83203125" style="1" customWidth="1"/>
    <col min="93" max="93" width="9.1640625" style="1" customWidth="1"/>
    <col min="94" max="94" width="12.33203125" style="1" customWidth="1"/>
    <col min="95" max="95" width="9.1640625" style="1" customWidth="1"/>
    <col min="96" max="96" width="12" style="1" customWidth="1"/>
    <col min="97" max="97" width="9.5" style="1" customWidth="1"/>
    <col min="98" max="99" width="8.33203125" style="1" customWidth="1"/>
    <col min="100" max="100" width="10.6640625" style="1" customWidth="1"/>
    <col min="101" max="101" width="9.5" style="1" customWidth="1"/>
    <col min="102" max="102" width="11.33203125" style="1" customWidth="1"/>
    <col min="103" max="103" width="8" style="1" customWidth="1"/>
    <col min="104" max="104" width="11.1640625" style="1" customWidth="1"/>
    <col min="105" max="105" width="8.5" style="1" customWidth="1"/>
    <col min="106" max="106" width="12.1640625" style="1" customWidth="1"/>
    <col min="107" max="107" width="8" style="1" customWidth="1"/>
    <col min="108" max="108" width="12.1640625" style="1" customWidth="1"/>
    <col min="109" max="109" width="9.1640625" style="1" customWidth="1"/>
    <col min="110" max="110" width="12.5" style="1" customWidth="1"/>
    <col min="111" max="111" width="9" style="1" customWidth="1"/>
    <col min="112" max="112" width="13.6640625" style="1" customWidth="1"/>
    <col min="113" max="113" width="9.1640625" style="1" customWidth="1"/>
    <col min="114" max="114" width="13" style="1" customWidth="1"/>
    <col min="115" max="115" width="8.6640625" style="1" customWidth="1"/>
    <col min="116" max="116" width="13" style="1" customWidth="1"/>
    <col min="117" max="117" width="9.1640625" style="1" customWidth="1"/>
    <col min="118" max="118" width="11" style="1" customWidth="1"/>
    <col min="119" max="119" width="10.33203125" style="1" customWidth="1"/>
    <col min="120" max="120" width="13" style="1" customWidth="1"/>
    <col min="121" max="121" width="16.33203125" style="1" customWidth="1"/>
    <col min="122" max="16384" width="16.33203125" style="1"/>
  </cols>
  <sheetData>
    <row r="1" spans="1:120" ht="27.5" customHeight="1" x14ac:dyDescent="0.15">
      <c r="A1" s="2"/>
      <c r="B1" s="3"/>
      <c r="C1" s="236" t="s">
        <v>0</v>
      </c>
      <c r="D1" s="237"/>
      <c r="E1" s="238"/>
      <c r="F1" s="239"/>
      <c r="G1" s="240"/>
      <c r="H1" s="239"/>
      <c r="I1" s="240"/>
      <c r="J1" s="239"/>
      <c r="K1" s="240"/>
      <c r="L1" s="239"/>
      <c r="M1" s="240"/>
      <c r="N1" s="241"/>
      <c r="O1" s="242"/>
      <c r="P1" s="243"/>
      <c r="Q1" s="244"/>
      <c r="R1" s="243"/>
      <c r="S1" s="244"/>
      <c r="T1" s="245"/>
      <c r="U1" s="6"/>
      <c r="V1" s="5"/>
      <c r="W1" s="5"/>
      <c r="X1" s="5"/>
      <c r="Y1" s="5"/>
      <c r="Z1" s="5"/>
      <c r="AA1" s="5"/>
      <c r="AB1" s="7"/>
      <c r="AC1" s="7"/>
      <c r="AD1" s="5"/>
      <c r="AE1" s="5"/>
      <c r="AF1" s="5"/>
      <c r="AG1" s="5"/>
      <c r="AH1" s="5"/>
      <c r="AI1" s="5"/>
      <c r="AJ1" s="7"/>
      <c r="AK1" s="7"/>
      <c r="AL1" s="7"/>
      <c r="AM1" s="8"/>
      <c r="AN1" s="4"/>
      <c r="AO1" s="9"/>
      <c r="AP1" s="10" t="s">
        <v>1</v>
      </c>
      <c r="AQ1" s="11"/>
      <c r="AR1" s="12" t="s">
        <v>1</v>
      </c>
      <c r="AS1" s="13"/>
      <c r="AT1" s="12" t="s">
        <v>1</v>
      </c>
      <c r="AU1" s="11"/>
      <c r="AV1" s="11"/>
      <c r="AW1" s="14"/>
      <c r="AX1" s="15" t="s">
        <v>2</v>
      </c>
      <c r="AY1" s="16"/>
      <c r="AZ1" s="17" t="s">
        <v>2</v>
      </c>
      <c r="BA1" s="16"/>
      <c r="BB1" s="17" t="s">
        <v>2</v>
      </c>
      <c r="BC1" s="16"/>
      <c r="BD1" s="18" t="s">
        <v>2</v>
      </c>
      <c r="BE1" s="19"/>
      <c r="BF1" s="17" t="s">
        <v>2</v>
      </c>
      <c r="BG1" s="16"/>
      <c r="BH1" s="16"/>
      <c r="BI1" s="20"/>
      <c r="BJ1" s="21" t="s">
        <v>3</v>
      </c>
      <c r="BK1" s="22"/>
      <c r="BL1" s="23" t="s">
        <v>3</v>
      </c>
      <c r="BM1" s="22"/>
      <c r="BN1" s="23" t="s">
        <v>3</v>
      </c>
      <c r="BO1" s="22"/>
      <c r="BP1" s="23" t="s">
        <v>3</v>
      </c>
      <c r="BQ1" s="22"/>
      <c r="BR1" s="23" t="s">
        <v>3</v>
      </c>
      <c r="BS1" s="22"/>
      <c r="BT1" s="23" t="s">
        <v>3</v>
      </c>
      <c r="BU1" s="22"/>
      <c r="BV1" s="24" t="s">
        <v>3</v>
      </c>
      <c r="BW1" s="25"/>
      <c r="BX1" s="24" t="s">
        <v>3</v>
      </c>
      <c r="BY1" s="25"/>
      <c r="BZ1" s="23" t="s">
        <v>3</v>
      </c>
      <c r="CA1" s="22"/>
      <c r="CB1" s="24" t="s">
        <v>3</v>
      </c>
      <c r="CC1" s="25"/>
      <c r="CD1" s="23" t="s">
        <v>3</v>
      </c>
      <c r="CE1" s="22"/>
      <c r="CF1" s="23" t="s">
        <v>3</v>
      </c>
      <c r="CG1" s="22"/>
      <c r="CH1" s="23" t="s">
        <v>3</v>
      </c>
      <c r="CI1" s="22"/>
      <c r="CJ1" s="24" t="s">
        <v>3</v>
      </c>
      <c r="CK1" s="25"/>
      <c r="CL1" s="23" t="s">
        <v>3</v>
      </c>
      <c r="CM1" s="22"/>
      <c r="CN1" s="23" t="s">
        <v>3</v>
      </c>
      <c r="CO1" s="22"/>
      <c r="CP1" s="23" t="s">
        <v>3</v>
      </c>
      <c r="CQ1" s="22"/>
      <c r="CR1" s="23" t="s">
        <v>3</v>
      </c>
      <c r="CS1" s="26"/>
      <c r="CT1" s="27"/>
      <c r="CU1" s="28"/>
      <c r="CV1" s="29"/>
      <c r="CW1" s="5"/>
      <c r="CX1" s="5"/>
      <c r="CY1" s="5"/>
      <c r="CZ1" s="5"/>
      <c r="DA1" s="5"/>
      <c r="DB1" s="5"/>
      <c r="DC1" s="5"/>
      <c r="DD1" s="5"/>
      <c r="DE1" s="5"/>
      <c r="DF1" s="5"/>
      <c r="DG1" s="5"/>
      <c r="DH1" s="5"/>
      <c r="DI1" s="5"/>
      <c r="DJ1" s="5"/>
      <c r="DK1" s="5"/>
      <c r="DL1" s="5"/>
      <c r="DM1" s="5"/>
      <c r="DN1" s="5"/>
      <c r="DO1" s="5"/>
      <c r="DP1" s="30"/>
    </row>
    <row r="2" spans="1:120" ht="36.5" customHeight="1" x14ac:dyDescent="0.15">
      <c r="A2" s="31"/>
      <c r="B2" s="31"/>
      <c r="C2" s="32"/>
      <c r="D2" s="33" t="s">
        <v>4</v>
      </c>
      <c r="E2" s="34" t="s">
        <v>5</v>
      </c>
      <c r="F2" s="35" t="s">
        <v>6</v>
      </c>
      <c r="G2" s="36" t="s">
        <v>5</v>
      </c>
      <c r="H2" s="37" t="s">
        <v>7</v>
      </c>
      <c r="I2" s="38" t="s">
        <v>5</v>
      </c>
      <c r="J2" s="39" t="s">
        <v>8</v>
      </c>
      <c r="K2" s="36" t="s">
        <v>5</v>
      </c>
      <c r="L2" s="37" t="s">
        <v>9</v>
      </c>
      <c r="M2" s="38" t="s">
        <v>5</v>
      </c>
      <c r="N2" s="37" t="s">
        <v>1</v>
      </c>
      <c r="O2" s="38" t="s">
        <v>5</v>
      </c>
      <c r="P2" s="39" t="s">
        <v>10</v>
      </c>
      <c r="Q2" s="36" t="s">
        <v>5</v>
      </c>
      <c r="R2" s="37" t="s">
        <v>11</v>
      </c>
      <c r="S2" s="38" t="s">
        <v>5</v>
      </c>
      <c r="T2" s="40" t="s">
        <v>12</v>
      </c>
      <c r="U2" s="38" t="s">
        <v>5</v>
      </c>
      <c r="V2" s="41" t="s">
        <v>13</v>
      </c>
      <c r="W2" s="38" t="s">
        <v>5</v>
      </c>
      <c r="X2" s="41" t="s">
        <v>14</v>
      </c>
      <c r="Y2" s="38" t="s">
        <v>5</v>
      </c>
      <c r="Z2" s="37" t="s">
        <v>15</v>
      </c>
      <c r="AA2" s="38" t="s">
        <v>5</v>
      </c>
      <c r="AB2" s="39" t="s">
        <v>16</v>
      </c>
      <c r="AC2" s="36" t="s">
        <v>5</v>
      </c>
      <c r="AD2" s="37" t="s">
        <v>17</v>
      </c>
      <c r="AE2" s="38" t="s">
        <v>5</v>
      </c>
      <c r="AF2" s="37" t="s">
        <v>18</v>
      </c>
      <c r="AG2" s="38" t="s">
        <v>5</v>
      </c>
      <c r="AH2" s="37" t="s">
        <v>19</v>
      </c>
      <c r="AI2" s="38" t="s">
        <v>5</v>
      </c>
      <c r="AJ2" s="39" t="s">
        <v>20</v>
      </c>
      <c r="AK2" s="36" t="s">
        <v>5</v>
      </c>
      <c r="AL2" s="37" t="s">
        <v>21</v>
      </c>
      <c r="AM2" s="38" t="s">
        <v>5</v>
      </c>
      <c r="AN2" s="42" t="s">
        <v>22</v>
      </c>
      <c r="AO2" s="43" t="s">
        <v>23</v>
      </c>
      <c r="AP2" s="44" t="s">
        <v>2</v>
      </c>
      <c r="AQ2" s="38" t="s">
        <v>5</v>
      </c>
      <c r="AR2" s="45" t="s">
        <v>24</v>
      </c>
      <c r="AS2" s="38" t="s">
        <v>5</v>
      </c>
      <c r="AT2" s="46" t="s">
        <v>3</v>
      </c>
      <c r="AU2" s="38" t="s">
        <v>5</v>
      </c>
      <c r="AV2" s="42" t="s">
        <v>22</v>
      </c>
      <c r="AW2" s="43" t="s">
        <v>23</v>
      </c>
      <c r="AX2" s="47" t="s">
        <v>25</v>
      </c>
      <c r="AY2" s="48" t="s">
        <v>5</v>
      </c>
      <c r="AZ2" s="49" t="s">
        <v>26</v>
      </c>
      <c r="BA2" s="48" t="s">
        <v>5</v>
      </c>
      <c r="BB2" s="50" t="s">
        <v>27</v>
      </c>
      <c r="BC2" s="48" t="s">
        <v>5</v>
      </c>
      <c r="BD2" s="51" t="s">
        <v>28</v>
      </c>
      <c r="BE2" s="51" t="s">
        <v>5</v>
      </c>
      <c r="BF2" s="50" t="s">
        <v>29</v>
      </c>
      <c r="BG2" s="48" t="s">
        <v>5</v>
      </c>
      <c r="BH2" s="52" t="s">
        <v>22</v>
      </c>
      <c r="BI2" s="53" t="s">
        <v>23</v>
      </c>
      <c r="BJ2" s="54" t="s">
        <v>30</v>
      </c>
      <c r="BK2" s="48" t="s">
        <v>5</v>
      </c>
      <c r="BL2" s="55" t="s">
        <v>31</v>
      </c>
      <c r="BM2" s="48" t="s">
        <v>5</v>
      </c>
      <c r="BN2" s="55" t="s">
        <v>32</v>
      </c>
      <c r="BO2" s="48" t="s">
        <v>5</v>
      </c>
      <c r="BP2" s="55" t="s">
        <v>33</v>
      </c>
      <c r="BQ2" s="48" t="s">
        <v>5</v>
      </c>
      <c r="BR2" s="55" t="s">
        <v>34</v>
      </c>
      <c r="BS2" s="48" t="s">
        <v>5</v>
      </c>
      <c r="BT2" s="55" t="s">
        <v>35</v>
      </c>
      <c r="BU2" s="48" t="s">
        <v>5</v>
      </c>
      <c r="BV2" s="51" t="s">
        <v>36</v>
      </c>
      <c r="BW2" s="51" t="s">
        <v>5</v>
      </c>
      <c r="BX2" s="51" t="s">
        <v>37</v>
      </c>
      <c r="BY2" s="51" t="s">
        <v>5</v>
      </c>
      <c r="BZ2" s="55" t="s">
        <v>38</v>
      </c>
      <c r="CA2" s="48" t="s">
        <v>5</v>
      </c>
      <c r="CB2" s="51" t="s">
        <v>39</v>
      </c>
      <c r="CC2" s="51" t="s">
        <v>5</v>
      </c>
      <c r="CD2" s="55" t="s">
        <v>40</v>
      </c>
      <c r="CE2" s="48" t="s">
        <v>5</v>
      </c>
      <c r="CF2" s="55" t="s">
        <v>41</v>
      </c>
      <c r="CG2" s="48" t="s">
        <v>5</v>
      </c>
      <c r="CH2" s="55" t="s">
        <v>42</v>
      </c>
      <c r="CI2" s="48" t="s">
        <v>5</v>
      </c>
      <c r="CJ2" s="51" t="s">
        <v>43</v>
      </c>
      <c r="CK2" s="51" t="s">
        <v>5</v>
      </c>
      <c r="CL2" s="55" t="s">
        <v>44</v>
      </c>
      <c r="CM2" s="48" t="s">
        <v>5</v>
      </c>
      <c r="CN2" s="55" t="s">
        <v>45</v>
      </c>
      <c r="CO2" s="48" t="s">
        <v>5</v>
      </c>
      <c r="CP2" s="55" t="s">
        <v>46</v>
      </c>
      <c r="CQ2" s="48" t="s">
        <v>5</v>
      </c>
      <c r="CR2" s="55" t="s">
        <v>29</v>
      </c>
      <c r="CS2" s="48" t="s">
        <v>5</v>
      </c>
      <c r="CT2" s="52" t="s">
        <v>22</v>
      </c>
      <c r="CU2" s="53" t="s">
        <v>23</v>
      </c>
      <c r="CV2" s="56" t="s">
        <v>47</v>
      </c>
      <c r="CW2" s="38" t="s">
        <v>5</v>
      </c>
      <c r="CX2" s="57" t="s">
        <v>48</v>
      </c>
      <c r="CY2" s="38" t="s">
        <v>5</v>
      </c>
      <c r="CZ2" s="58" t="s">
        <v>49</v>
      </c>
      <c r="DA2" s="38" t="s">
        <v>5</v>
      </c>
      <c r="DB2" s="59" t="s">
        <v>50</v>
      </c>
      <c r="DC2" s="38" t="s">
        <v>5</v>
      </c>
      <c r="DD2" s="60" t="s">
        <v>51</v>
      </c>
      <c r="DE2" s="38" t="s">
        <v>5</v>
      </c>
      <c r="DF2" s="61" t="s">
        <v>52</v>
      </c>
      <c r="DG2" s="38" t="s">
        <v>5</v>
      </c>
      <c r="DH2" s="62" t="s">
        <v>53</v>
      </c>
      <c r="DI2" s="38" t="s">
        <v>5</v>
      </c>
      <c r="DJ2" s="63" t="s">
        <v>54</v>
      </c>
      <c r="DK2" s="38" t="s">
        <v>5</v>
      </c>
      <c r="DL2" s="64" t="s">
        <v>55</v>
      </c>
      <c r="DM2" s="38" t="s">
        <v>5</v>
      </c>
      <c r="DN2" s="42" t="s">
        <v>22</v>
      </c>
      <c r="DO2" s="65" t="s">
        <v>23</v>
      </c>
      <c r="DP2" s="66"/>
    </row>
    <row r="3" spans="1:120" ht="40.75" customHeight="1" x14ac:dyDescent="0.15">
      <c r="A3" s="31"/>
      <c r="B3" s="31"/>
      <c r="C3" s="32"/>
      <c r="D3" s="33" t="s">
        <v>56</v>
      </c>
      <c r="E3" s="34" t="s">
        <v>57</v>
      </c>
      <c r="F3" s="35" t="s">
        <v>58</v>
      </c>
      <c r="G3" s="36" t="s">
        <v>57</v>
      </c>
      <c r="H3" s="37" t="s">
        <v>59</v>
      </c>
      <c r="I3" s="38" t="s">
        <v>57</v>
      </c>
      <c r="J3" s="39" t="s">
        <v>60</v>
      </c>
      <c r="K3" s="36" t="s">
        <v>57</v>
      </c>
      <c r="L3" s="37" t="s">
        <v>61</v>
      </c>
      <c r="M3" s="38" t="s">
        <v>57</v>
      </c>
      <c r="N3" s="37" t="s">
        <v>62</v>
      </c>
      <c r="O3" s="38" t="s">
        <v>57</v>
      </c>
      <c r="P3" s="39" t="s">
        <v>63</v>
      </c>
      <c r="Q3" s="36" t="s">
        <v>57</v>
      </c>
      <c r="R3" s="37" t="s">
        <v>64</v>
      </c>
      <c r="S3" s="38" t="s">
        <v>57</v>
      </c>
      <c r="T3" s="40" t="s">
        <v>65</v>
      </c>
      <c r="U3" s="38" t="s">
        <v>57</v>
      </c>
      <c r="V3" s="41" t="s">
        <v>66</v>
      </c>
      <c r="W3" s="38" t="s">
        <v>57</v>
      </c>
      <c r="X3" s="41" t="s">
        <v>67</v>
      </c>
      <c r="Y3" s="38" t="s">
        <v>57</v>
      </c>
      <c r="Z3" s="37" t="s">
        <v>68</v>
      </c>
      <c r="AA3" s="38" t="s">
        <v>57</v>
      </c>
      <c r="AB3" s="39" t="s">
        <v>69</v>
      </c>
      <c r="AC3" s="36" t="s">
        <v>57</v>
      </c>
      <c r="AD3" s="37" t="s">
        <v>70</v>
      </c>
      <c r="AE3" s="38" t="s">
        <v>57</v>
      </c>
      <c r="AF3" s="37" t="s">
        <v>71</v>
      </c>
      <c r="AG3" s="38" t="s">
        <v>57</v>
      </c>
      <c r="AH3" s="37" t="s">
        <v>72</v>
      </c>
      <c r="AI3" s="38" t="s">
        <v>57</v>
      </c>
      <c r="AJ3" s="39" t="s">
        <v>73</v>
      </c>
      <c r="AK3" s="36" t="s">
        <v>57</v>
      </c>
      <c r="AL3" s="37" t="s">
        <v>74</v>
      </c>
      <c r="AM3" s="38" t="s">
        <v>57</v>
      </c>
      <c r="AN3" s="67"/>
      <c r="AO3" s="68"/>
      <c r="AP3" s="44" t="s">
        <v>75</v>
      </c>
      <c r="AQ3" s="38" t="s">
        <v>57</v>
      </c>
      <c r="AR3" s="69" t="s">
        <v>76</v>
      </c>
      <c r="AS3" s="38" t="s">
        <v>57</v>
      </c>
      <c r="AT3" s="46" t="s">
        <v>77</v>
      </c>
      <c r="AU3" s="38" t="s">
        <v>57</v>
      </c>
      <c r="AV3" s="70"/>
      <c r="AW3" s="71"/>
      <c r="AX3" s="44" t="s">
        <v>78</v>
      </c>
      <c r="AY3" s="38" t="s">
        <v>57</v>
      </c>
      <c r="AZ3" s="72" t="s">
        <v>79</v>
      </c>
      <c r="BA3" s="38" t="s">
        <v>57</v>
      </c>
      <c r="BB3" s="72" t="s">
        <v>80</v>
      </c>
      <c r="BC3" s="38" t="s">
        <v>57</v>
      </c>
      <c r="BD3" s="36" t="s">
        <v>81</v>
      </c>
      <c r="BE3" s="36" t="s">
        <v>57</v>
      </c>
      <c r="BF3" s="72" t="s">
        <v>82</v>
      </c>
      <c r="BG3" s="38" t="s">
        <v>57</v>
      </c>
      <c r="BH3" s="70"/>
      <c r="BI3" s="71"/>
      <c r="BJ3" s="73" t="s">
        <v>83</v>
      </c>
      <c r="BK3" s="38" t="s">
        <v>57</v>
      </c>
      <c r="BL3" s="46" t="s">
        <v>84</v>
      </c>
      <c r="BM3" s="38" t="s">
        <v>57</v>
      </c>
      <c r="BN3" s="46" t="s">
        <v>85</v>
      </c>
      <c r="BO3" s="38" t="s">
        <v>57</v>
      </c>
      <c r="BP3" s="46" t="s">
        <v>86</v>
      </c>
      <c r="BQ3" s="38" t="s">
        <v>57</v>
      </c>
      <c r="BR3" s="46" t="s">
        <v>87</v>
      </c>
      <c r="BS3" s="38" t="s">
        <v>57</v>
      </c>
      <c r="BT3" s="46" t="s">
        <v>88</v>
      </c>
      <c r="BU3" s="38" t="s">
        <v>57</v>
      </c>
      <c r="BV3" s="36" t="s">
        <v>89</v>
      </c>
      <c r="BW3" s="36" t="s">
        <v>57</v>
      </c>
      <c r="BX3" s="36" t="s">
        <v>90</v>
      </c>
      <c r="BY3" s="36" t="s">
        <v>57</v>
      </c>
      <c r="BZ3" s="46" t="s">
        <v>91</v>
      </c>
      <c r="CA3" s="38" t="s">
        <v>57</v>
      </c>
      <c r="CB3" s="36" t="s">
        <v>92</v>
      </c>
      <c r="CC3" s="36" t="s">
        <v>57</v>
      </c>
      <c r="CD3" s="46" t="s">
        <v>93</v>
      </c>
      <c r="CE3" s="38" t="s">
        <v>57</v>
      </c>
      <c r="CF3" s="46" t="s">
        <v>94</v>
      </c>
      <c r="CG3" s="38" t="s">
        <v>57</v>
      </c>
      <c r="CH3" s="46" t="s">
        <v>95</v>
      </c>
      <c r="CI3" s="38" t="s">
        <v>57</v>
      </c>
      <c r="CJ3" s="36" t="s">
        <v>96</v>
      </c>
      <c r="CK3" s="36" t="s">
        <v>57</v>
      </c>
      <c r="CL3" s="46" t="s">
        <v>97</v>
      </c>
      <c r="CM3" s="38" t="s">
        <v>57</v>
      </c>
      <c r="CN3" s="46" t="s">
        <v>98</v>
      </c>
      <c r="CO3" s="38" t="s">
        <v>57</v>
      </c>
      <c r="CP3" s="46" t="s">
        <v>99</v>
      </c>
      <c r="CQ3" s="38" t="s">
        <v>57</v>
      </c>
      <c r="CR3" s="46" t="s">
        <v>100</v>
      </c>
      <c r="CS3" s="38" t="s">
        <v>57</v>
      </c>
      <c r="CT3" s="70"/>
      <c r="CU3" s="71"/>
      <c r="CV3" s="74">
        <v>52</v>
      </c>
      <c r="CW3" s="38" t="s">
        <v>57</v>
      </c>
      <c r="CX3" s="75">
        <v>66</v>
      </c>
      <c r="CY3" s="38" t="s">
        <v>57</v>
      </c>
      <c r="CZ3" s="76">
        <v>50</v>
      </c>
      <c r="DA3" s="38" t="s">
        <v>57</v>
      </c>
      <c r="DB3" s="77">
        <v>48</v>
      </c>
      <c r="DC3" s="38" t="s">
        <v>57</v>
      </c>
      <c r="DD3" s="78">
        <v>27</v>
      </c>
      <c r="DE3" s="38" t="s">
        <v>57</v>
      </c>
      <c r="DF3" s="79">
        <v>27</v>
      </c>
      <c r="DG3" s="38" t="s">
        <v>57</v>
      </c>
      <c r="DH3" s="80">
        <v>13</v>
      </c>
      <c r="DI3" s="38" t="s">
        <v>57</v>
      </c>
      <c r="DJ3" s="81">
        <v>6</v>
      </c>
      <c r="DK3" s="38" t="s">
        <v>57</v>
      </c>
      <c r="DL3" s="82">
        <v>5</v>
      </c>
      <c r="DM3" s="38" t="s">
        <v>57</v>
      </c>
      <c r="DN3" s="67"/>
      <c r="DO3" s="67"/>
      <c r="DP3" s="66"/>
    </row>
    <row r="4" spans="1:120" ht="90.5" customHeight="1" x14ac:dyDescent="0.15">
      <c r="A4" s="31"/>
      <c r="B4" s="31"/>
      <c r="C4" s="83" t="s">
        <v>101</v>
      </c>
      <c r="D4" s="84"/>
      <c r="E4" s="85"/>
      <c r="F4" s="86"/>
      <c r="G4" s="87"/>
      <c r="H4" s="88"/>
      <c r="I4" s="88"/>
      <c r="J4" s="87"/>
      <c r="K4" s="87"/>
      <c r="L4" s="89"/>
      <c r="M4" s="88"/>
      <c r="N4" s="88"/>
      <c r="O4" s="88"/>
      <c r="P4" s="87"/>
      <c r="Q4" s="87"/>
      <c r="R4" s="88"/>
      <c r="S4" s="88"/>
      <c r="T4" s="88"/>
      <c r="U4" s="88"/>
      <c r="V4" s="90"/>
      <c r="W4" s="88"/>
      <c r="X4" s="90"/>
      <c r="Y4" s="88"/>
      <c r="Z4" s="88"/>
      <c r="AA4" s="88"/>
      <c r="AB4" s="87"/>
      <c r="AC4" s="87"/>
      <c r="AD4" s="88"/>
      <c r="AE4" s="88"/>
      <c r="AF4" s="88"/>
      <c r="AG4" s="88"/>
      <c r="AH4" s="88"/>
      <c r="AI4" s="88"/>
      <c r="AJ4" s="87"/>
      <c r="AK4" s="87"/>
      <c r="AL4" s="88"/>
      <c r="AM4" s="88"/>
      <c r="AN4" s="88"/>
      <c r="AO4" s="91"/>
      <c r="AP4" s="92"/>
      <c r="AQ4" s="88"/>
      <c r="AR4" s="93"/>
      <c r="AS4" s="88"/>
      <c r="AT4" s="94"/>
      <c r="AU4" s="88"/>
      <c r="AV4" s="94"/>
      <c r="AW4" s="95"/>
      <c r="AX4" s="96"/>
      <c r="AY4" s="88"/>
      <c r="AZ4" s="94"/>
      <c r="BA4" s="88"/>
      <c r="BB4" s="94"/>
      <c r="BC4" s="88"/>
      <c r="BD4" s="97"/>
      <c r="BE4" s="87"/>
      <c r="BF4" s="94"/>
      <c r="BG4" s="88"/>
      <c r="BH4" s="94"/>
      <c r="BI4" s="95"/>
      <c r="BJ4" s="96"/>
      <c r="BK4" s="88"/>
      <c r="BL4" s="94"/>
      <c r="BM4" s="88"/>
      <c r="BN4" s="94"/>
      <c r="BO4" s="88"/>
      <c r="BP4" s="94"/>
      <c r="BQ4" s="88"/>
      <c r="BR4" s="94"/>
      <c r="BS4" s="88"/>
      <c r="BT4" s="94"/>
      <c r="BU4" s="88"/>
      <c r="BV4" s="97"/>
      <c r="BW4" s="87"/>
      <c r="BX4" s="98"/>
      <c r="BY4" s="87"/>
      <c r="BZ4" s="94"/>
      <c r="CA4" s="88"/>
      <c r="CB4" s="97"/>
      <c r="CC4" s="87"/>
      <c r="CD4" s="94"/>
      <c r="CE4" s="88"/>
      <c r="CF4" s="94"/>
      <c r="CG4" s="88"/>
      <c r="CH4" s="94"/>
      <c r="CI4" s="88"/>
      <c r="CJ4" s="97"/>
      <c r="CK4" s="87"/>
      <c r="CL4" s="94"/>
      <c r="CM4" s="88"/>
      <c r="CN4" s="94"/>
      <c r="CO4" s="88"/>
      <c r="CP4" s="94"/>
      <c r="CQ4" s="88"/>
      <c r="CR4" s="94"/>
      <c r="CS4" s="88"/>
      <c r="CT4" s="94"/>
      <c r="CU4" s="95"/>
      <c r="CV4" s="99"/>
      <c r="CW4" s="88"/>
      <c r="CX4" s="100"/>
      <c r="CY4" s="88"/>
      <c r="CZ4" s="100"/>
      <c r="DA4" s="88"/>
      <c r="DB4" s="100"/>
      <c r="DC4" s="88"/>
      <c r="DD4" s="100"/>
      <c r="DE4" s="88"/>
      <c r="DF4" s="100"/>
      <c r="DG4" s="88"/>
      <c r="DH4" s="100"/>
      <c r="DI4" s="88"/>
      <c r="DJ4" s="100"/>
      <c r="DK4" s="88"/>
      <c r="DL4" s="100"/>
      <c r="DM4" s="88"/>
      <c r="DN4" s="100"/>
      <c r="DO4" s="100"/>
      <c r="DP4" s="100"/>
    </row>
    <row r="5" spans="1:120" ht="51.5" customHeight="1" x14ac:dyDescent="0.15">
      <c r="A5" s="31"/>
      <c r="B5" s="31"/>
      <c r="C5" s="101" t="s">
        <v>102</v>
      </c>
      <c r="D5" s="102">
        <v>2.2000000000000002</v>
      </c>
      <c r="E5" s="103">
        <f>D5/(D5+D6+D7+D8)</f>
        <v>0.20754716981132074</v>
      </c>
      <c r="F5" s="104">
        <v>1.5</v>
      </c>
      <c r="G5" s="105">
        <f>F5/(F5+F6+F7+F8)</f>
        <v>0.13392857142857142</v>
      </c>
      <c r="H5" s="100">
        <v>3</v>
      </c>
      <c r="I5" s="106">
        <f>H5/(H5+H6+H7+H8)</f>
        <v>0.3</v>
      </c>
      <c r="J5" s="107">
        <v>1.5</v>
      </c>
      <c r="K5" s="105">
        <f>J5/(J5+J6+J7+J8)</f>
        <v>0.15</v>
      </c>
      <c r="L5" s="100">
        <v>2.4</v>
      </c>
      <c r="M5" s="106">
        <f>L5/(L5+L6+L7+L8)</f>
        <v>0.23762376237623759</v>
      </c>
      <c r="N5" s="100">
        <v>2.2999999999999998</v>
      </c>
      <c r="O5" s="106">
        <f>N5/(N5+N6+N7+N8)</f>
        <v>0.21698113207547168</v>
      </c>
      <c r="P5" s="108">
        <v>1.5</v>
      </c>
      <c r="Q5" s="105">
        <f>P5/(P5+P6+P7+P8)</f>
        <v>0.15</v>
      </c>
      <c r="R5" s="100">
        <v>2</v>
      </c>
      <c r="S5" s="106">
        <f>R5/(R5+R6+R7+R8)</f>
        <v>0.1941747572815534</v>
      </c>
      <c r="T5" s="100">
        <v>1.9</v>
      </c>
      <c r="U5" s="106">
        <f>T5/(T5+T6+T7+T8)</f>
        <v>0.17431192660550457</v>
      </c>
      <c r="V5" s="100">
        <v>2</v>
      </c>
      <c r="W5" s="106">
        <f>V5/(V5+V6+V7+V8)</f>
        <v>0.2</v>
      </c>
      <c r="X5" s="109">
        <v>3.2</v>
      </c>
      <c r="Y5" s="106">
        <f>X5/(X5+X6+X7+X8)</f>
        <v>0.29629629629629628</v>
      </c>
      <c r="Z5" s="100">
        <v>2.4</v>
      </c>
      <c r="AA5" s="106">
        <f>Z5/(Z5+Z6+Z7+Z8)</f>
        <v>0.23076923076923078</v>
      </c>
      <c r="AB5" s="108">
        <v>2.2999999999999998</v>
      </c>
      <c r="AC5" s="105">
        <f>AB5/(AB5+AB6+AB7+AB8)</f>
        <v>0.19658119658119658</v>
      </c>
      <c r="AD5" s="100">
        <v>2.4</v>
      </c>
      <c r="AE5" s="106">
        <f>AD5/(AD5+AD6+AD7+AD8)</f>
        <v>0.22222222222222221</v>
      </c>
      <c r="AF5" s="100">
        <v>2.1</v>
      </c>
      <c r="AG5" s="106">
        <f>AF5/(AF5+AF6+AF7+AF8)</f>
        <v>0.2</v>
      </c>
      <c r="AH5" s="100">
        <v>2</v>
      </c>
      <c r="AI5" s="106">
        <f>AH5/(AH5+AH6+AH7+AH8)</f>
        <v>0.17857142857142858</v>
      </c>
      <c r="AJ5" s="108">
        <v>1.8</v>
      </c>
      <c r="AK5" s="105">
        <f>AJ5/(AJ5+AJ6+AJ7+AJ8)</f>
        <v>0.18</v>
      </c>
      <c r="AL5" s="100">
        <v>2.2000000000000002</v>
      </c>
      <c r="AM5" s="106">
        <f>AL5/(AL5+AL6+AL7+AL8)</f>
        <v>0.20952380952380953</v>
      </c>
      <c r="AN5" s="110">
        <f>MAX(F5,H5,J5,L5,N5,P5,R5,T5,V5,X5,Z5,AB5,AD5,AF5,AH5,AJ5,AL5)</f>
        <v>3.2</v>
      </c>
      <c r="AO5" s="111">
        <f>MIN(F5,H5,J5,L5,N5,P5,R5,T5,V5,X5,Z5,AB5,AD5,AF5,AH5,AJ5,AL5)</f>
        <v>1.5</v>
      </c>
      <c r="AP5" s="92">
        <v>2.2000000000000002</v>
      </c>
      <c r="AQ5" s="106">
        <f>AP5/(AP5+AP6+AP7+AP8)</f>
        <v>0.20370370370370372</v>
      </c>
      <c r="AR5" s="93">
        <v>2.2999999999999998</v>
      </c>
      <c r="AS5" s="106">
        <f>AR5/(AR5+AR6+AR7+AR8)</f>
        <v>0.21495327102803738</v>
      </c>
      <c r="AT5" s="93">
        <v>2.2999999999999998</v>
      </c>
      <c r="AU5" s="106">
        <f>AT5/(AT5+AT6+AT7+AT8)</f>
        <v>0.22115384615384612</v>
      </c>
      <c r="AV5" s="112">
        <f>MAX(AP5,AR5,AT5)</f>
        <v>2.2999999999999998</v>
      </c>
      <c r="AW5" s="113">
        <f>MIN(AP5,AR5,AT5)</f>
        <v>2.2000000000000002</v>
      </c>
      <c r="AX5" s="92">
        <v>2.6</v>
      </c>
      <c r="AY5" s="106">
        <f>AX5/(AX5+AX6+AX7+AX8)</f>
        <v>0.25490196078431376</v>
      </c>
      <c r="AZ5" s="93">
        <v>2</v>
      </c>
      <c r="BA5" s="106">
        <f>AZ5/(AZ5+AZ6+AZ7+AZ8)</f>
        <v>0.2</v>
      </c>
      <c r="BB5" s="93">
        <v>2</v>
      </c>
      <c r="BC5" s="106">
        <f>BB5/(BB5+BB6+BB7+BB8)</f>
        <v>0.16666666666666666</v>
      </c>
      <c r="BD5" s="98">
        <v>1.8</v>
      </c>
      <c r="BE5" s="105">
        <f>BD5/(BD5+BD6+BD7+BD8)</f>
        <v>0.1475409836065574</v>
      </c>
      <c r="BF5" s="93">
        <v>2.2000000000000002</v>
      </c>
      <c r="BG5" s="106">
        <f>BF5/(BF5+BF6+BF7+BF8)</f>
        <v>0.19642857142857145</v>
      </c>
      <c r="BH5" s="114">
        <f>MAX(AX5,AZ5,BB5,BD5,BF5)</f>
        <v>2.6</v>
      </c>
      <c r="BI5" s="115">
        <f>MIN(AX5,AZ5,BB5,BD5,BF5)</f>
        <v>1.8</v>
      </c>
      <c r="BJ5" s="92">
        <v>4</v>
      </c>
      <c r="BK5" s="106">
        <f>BJ5/(BJ5+BJ6+BJ7+BJ8)</f>
        <v>0.30769230769230771</v>
      </c>
      <c r="BL5" s="93">
        <v>2</v>
      </c>
      <c r="BM5" s="106">
        <f>BL5/(BL5+BL6+BL7+BL8)</f>
        <v>0.19801980198019803</v>
      </c>
      <c r="BN5" s="93">
        <v>2.7</v>
      </c>
      <c r="BO5" s="106">
        <f>BN5/(BN5+BN6+BN7+BN8)</f>
        <v>0.26732673267326729</v>
      </c>
      <c r="BP5" s="93">
        <v>1.5</v>
      </c>
      <c r="BQ5" s="106">
        <f>BP5/(BP5+BP6+BP7+BP8)</f>
        <v>0.13636363636363635</v>
      </c>
      <c r="BR5" s="93">
        <v>2</v>
      </c>
      <c r="BS5" s="106">
        <f>BR5/(BR5+BR6+BR7+BR8)</f>
        <v>0.2</v>
      </c>
      <c r="BT5" s="93">
        <v>1.8</v>
      </c>
      <c r="BU5" s="106">
        <f>BT5/(BT5+BT6+BT7+BT8)</f>
        <v>0.17821782178217821</v>
      </c>
      <c r="BV5" s="98">
        <v>2</v>
      </c>
      <c r="BW5" s="105">
        <f>BV5/(BV5+BV6+BV7+BV8)</f>
        <v>0.2</v>
      </c>
      <c r="BX5" s="98">
        <v>2.2999999999999998</v>
      </c>
      <c r="BY5" s="105">
        <f>BX5/(BX5+BX6+BX7+BX8)</f>
        <v>0.2277227722772277</v>
      </c>
      <c r="BZ5" s="93">
        <v>2.2000000000000002</v>
      </c>
      <c r="CA5" s="106">
        <f>BZ5/(BZ5+BZ6+BZ7+BZ8)</f>
        <v>0.21359223300970875</v>
      </c>
      <c r="CB5" s="98">
        <v>2</v>
      </c>
      <c r="CC5" s="105">
        <f>CB5/(CB5+CB6+CB7+CB8)</f>
        <v>0.2</v>
      </c>
      <c r="CD5" s="93">
        <v>1.9</v>
      </c>
      <c r="CE5" s="106">
        <f>CD5/(CD5+CD6+CD7+CD8)</f>
        <v>0.17117117117117117</v>
      </c>
      <c r="CF5" s="93">
        <v>2.8</v>
      </c>
      <c r="CG5" s="106">
        <f>CF5/(CF5+CF6+CF7+CF8)</f>
        <v>0.27999999999999997</v>
      </c>
      <c r="CH5" s="93">
        <v>2.5</v>
      </c>
      <c r="CI5" s="106">
        <f>CH5/(CH5+CH6+CH7+CH8)</f>
        <v>0.23148148148148145</v>
      </c>
      <c r="CJ5" s="98">
        <v>2.2999999999999998</v>
      </c>
      <c r="CK5" s="105">
        <f>CJ5/(CJ5+CJ6+CJ7+CJ8)</f>
        <v>0.21904761904761902</v>
      </c>
      <c r="CL5" s="93">
        <v>2.2999999999999998</v>
      </c>
      <c r="CM5" s="106">
        <f>CL5/(CL5+CL6+CL7+CL8)</f>
        <v>0.21100917431192659</v>
      </c>
      <c r="CN5" s="93">
        <v>3.2</v>
      </c>
      <c r="CO5" s="106">
        <f>CN5/(CN5+CN6+CN7+CN8)</f>
        <v>0.31683168316831678</v>
      </c>
      <c r="CP5" s="93">
        <v>1.7</v>
      </c>
      <c r="CQ5" s="106">
        <f>CP5/(CP5+CP6+CP7+CP8)</f>
        <v>0.16504854368932037</v>
      </c>
      <c r="CR5" s="93">
        <v>2.7</v>
      </c>
      <c r="CS5" s="106">
        <f>CR5/(CR5+CR6+CR7+CR8)</f>
        <v>0.26732673267326729</v>
      </c>
      <c r="CT5" s="116">
        <f>MAX(BJ5,BL5,BN5,BP5,BR5,BT5,BZ5,CD5,CF5,CH5,CL5,CN5,CP5,CR5)</f>
        <v>4</v>
      </c>
      <c r="CU5" s="117">
        <f>MIN(BJ5,BL5,BN5,BP5,BR5,BT5,BZ5,CD5,CF5,CH5,CL5,CN5,CP5,CR5)</f>
        <v>1.5</v>
      </c>
      <c r="CV5" s="99">
        <v>2.1</v>
      </c>
      <c r="CW5" s="106">
        <f>CV5/(CV5+CV6+CV7+CV8)</f>
        <v>0.19626168224299068</v>
      </c>
      <c r="CX5" s="100">
        <v>2.4</v>
      </c>
      <c r="CY5" s="106">
        <f>CX5/(CX5+CX6+CX7+CX8)</f>
        <v>0.22641509433962265</v>
      </c>
      <c r="CZ5" s="100">
        <v>2.1</v>
      </c>
      <c r="DA5" s="106">
        <f>CZ5/(CZ5+CZ6+CZ7+CZ8)</f>
        <v>0.20192307692307693</v>
      </c>
      <c r="DB5" s="100">
        <v>2.2999999999999998</v>
      </c>
      <c r="DC5" s="106">
        <f>DB5/(DB5+DB6+DB7+DB8)</f>
        <v>0.23232323232323235</v>
      </c>
      <c r="DD5" s="100">
        <v>2</v>
      </c>
      <c r="DE5" s="106">
        <f>DD5/(DD5+DD6+DD7+DD8)</f>
        <v>0.18867924528301888</v>
      </c>
      <c r="DF5" s="100">
        <v>2.4</v>
      </c>
      <c r="DG5" s="106">
        <f>DF5/(DF5+DF6+DF7+DF8)</f>
        <v>0.22857142857142856</v>
      </c>
      <c r="DH5" s="100">
        <v>2.6</v>
      </c>
      <c r="DI5" s="106">
        <f>DH5/(DH5+DH6+DH7+DH8)</f>
        <v>0.24761904761904763</v>
      </c>
      <c r="DJ5" s="100">
        <v>1.3</v>
      </c>
      <c r="DK5" s="106">
        <f>DJ5/(DJ5+DJ6+DJ7+DJ8)</f>
        <v>0.13</v>
      </c>
      <c r="DL5" s="100">
        <v>2</v>
      </c>
      <c r="DM5" s="106">
        <f>DL5/(DL5+DL6+DL7+DL8)</f>
        <v>0.2</v>
      </c>
      <c r="DN5" s="110">
        <f>MAX(CV5,CX5,CZ5,DB5,DD5,DF5,DH5,DJ5,DL5)</f>
        <v>2.6</v>
      </c>
      <c r="DO5" s="118">
        <f>MIN(CV5,CX5,CZ5,DB5,DD5,DF5,DH5,DJ5,DL5)</f>
        <v>1.3</v>
      </c>
      <c r="DP5" s="100"/>
    </row>
    <row r="6" spans="1:120" ht="49.75" customHeight="1" x14ac:dyDescent="0.15">
      <c r="A6" s="31"/>
      <c r="B6" s="31"/>
      <c r="C6" s="101" t="s">
        <v>103</v>
      </c>
      <c r="D6" s="119">
        <v>1.7</v>
      </c>
      <c r="E6" s="103">
        <f>D6/(D5+D6+D7+D8)</f>
        <v>0.160377358490566</v>
      </c>
      <c r="F6" s="104">
        <v>3.2</v>
      </c>
      <c r="G6" s="105">
        <f>F6/(F5+F6+F7+F8)</f>
        <v>0.2857142857142857</v>
      </c>
      <c r="H6" s="100">
        <v>1.2</v>
      </c>
      <c r="I6" s="106">
        <f>H6/(H5+H6+H7+H8)</f>
        <v>0.12</v>
      </c>
      <c r="J6" s="107">
        <v>1</v>
      </c>
      <c r="K6" s="105">
        <f>J6/(J5+J6+J7+J8)</f>
        <v>0.1</v>
      </c>
      <c r="L6" s="100">
        <v>1.3</v>
      </c>
      <c r="M6" s="106">
        <f>L6/(L5+L6+L7+L8)</f>
        <v>0.12871287128712869</v>
      </c>
      <c r="N6" s="100">
        <v>1.8</v>
      </c>
      <c r="O6" s="106">
        <f>N6/(N5+N6+N7+N8)</f>
        <v>0.169811320754717</v>
      </c>
      <c r="P6" s="108">
        <v>3</v>
      </c>
      <c r="Q6" s="105">
        <f>P6/(P5+P6+P7+P8)</f>
        <v>0.3</v>
      </c>
      <c r="R6" s="100">
        <v>1.3</v>
      </c>
      <c r="S6" s="106">
        <f>R6/(R5+R6+R7+R8)</f>
        <v>0.12621359223300971</v>
      </c>
      <c r="T6" s="100">
        <v>1.5</v>
      </c>
      <c r="U6" s="106">
        <f>T6/(T5+T6+T7+T8)</f>
        <v>0.13761467889908258</v>
      </c>
      <c r="V6" s="100">
        <v>1.6</v>
      </c>
      <c r="W6" s="106">
        <f>V6/(V5+V6+V7+V8)</f>
        <v>0.16</v>
      </c>
      <c r="X6" s="100">
        <v>2</v>
      </c>
      <c r="Y6" s="106">
        <f>X6/(X5+X6+X7+X8)</f>
        <v>0.18518518518518517</v>
      </c>
      <c r="Z6" s="100">
        <v>1.6</v>
      </c>
      <c r="AA6" s="106">
        <f>Z6/(Z5+Z6+Z7+Z8)</f>
        <v>0.15384615384615388</v>
      </c>
      <c r="AB6" s="120">
        <v>3.4</v>
      </c>
      <c r="AC6" s="105">
        <f>AB6/(AB5+AB6+AB7+AB8)</f>
        <v>0.29059829059829062</v>
      </c>
      <c r="AD6" s="100">
        <v>1.1000000000000001</v>
      </c>
      <c r="AE6" s="106">
        <f>AD6/(AD5+AD6+AD7+AD8)</f>
        <v>0.10185185185185186</v>
      </c>
      <c r="AF6" s="100">
        <v>2.2000000000000002</v>
      </c>
      <c r="AG6" s="106">
        <f>AF6/(AF5+AF6+AF7+AF8)</f>
        <v>0.20952380952380953</v>
      </c>
      <c r="AH6" s="100">
        <v>2.6</v>
      </c>
      <c r="AI6" s="106">
        <f>AH6/(AH5+AH6+AH7+AH8)</f>
        <v>0.23214285714285718</v>
      </c>
      <c r="AJ6" s="108">
        <v>1.4</v>
      </c>
      <c r="AK6" s="105">
        <f>AJ6/(AJ5+AJ6+AJ7+AJ8)</f>
        <v>0.13999999999999999</v>
      </c>
      <c r="AL6" s="121">
        <v>1</v>
      </c>
      <c r="AM6" s="106">
        <f>AL6/(AL5+AL6+AL7+AL8)</f>
        <v>9.5238095238095233E-2</v>
      </c>
      <c r="AN6" s="110">
        <f>MAX(F6,H6,J6,L6,N6,P6,R6,T6,V6,X6,Z6,AB6,AD6,AF6,AH6,AJ6,AL6)</f>
        <v>3.4</v>
      </c>
      <c r="AO6" s="111">
        <f>MIN(F6,H6,J6,L6,N6,P6,R6,T6,V6,X6,Z6,AB6,AD6,AF6,AH6,AJ6,AL6)</f>
        <v>1</v>
      </c>
      <c r="AP6" s="92">
        <v>1.8</v>
      </c>
      <c r="AQ6" s="106">
        <f>AP6/(AP5+AP6+AP7+AP8)</f>
        <v>0.16666666666666666</v>
      </c>
      <c r="AR6" s="93">
        <v>2.5</v>
      </c>
      <c r="AS6" s="106">
        <f>AR6/(AR5+AR6+AR7+AR8)</f>
        <v>0.23364485981308414</v>
      </c>
      <c r="AT6" s="93">
        <v>1.6</v>
      </c>
      <c r="AU6" s="106">
        <f>AT6/(AT5+AT6+AT7+AT8)</f>
        <v>0.15384615384615385</v>
      </c>
      <c r="AV6" s="112">
        <f>MAX(AP6,AR6,AT6)</f>
        <v>2.5</v>
      </c>
      <c r="AW6" s="113">
        <f>MIN(AP6,AR6,AT6)</f>
        <v>1.6</v>
      </c>
      <c r="AX6" s="92">
        <v>1.7</v>
      </c>
      <c r="AY6" s="106">
        <f>AX6/(AX5+AX6+AX7+AX8)</f>
        <v>0.16666666666666669</v>
      </c>
      <c r="AZ6" s="93">
        <v>2</v>
      </c>
      <c r="BA6" s="106">
        <f>AZ6/(AZ5+AZ6+AZ7+AZ8)</f>
        <v>0.2</v>
      </c>
      <c r="BB6" s="93">
        <v>1</v>
      </c>
      <c r="BC6" s="106">
        <f>BB6/(BB5+BB6+BB7+BB8)</f>
        <v>8.3333333333333329E-2</v>
      </c>
      <c r="BD6" s="98">
        <v>1.3</v>
      </c>
      <c r="BE6" s="105">
        <f>BD6/(BD5+BD6+BD7+BD8)</f>
        <v>0.10655737704918034</v>
      </c>
      <c r="BF6" s="93">
        <v>2</v>
      </c>
      <c r="BG6" s="106">
        <f>BF6/(BF5+BF6+BF7+BF8)</f>
        <v>0.17857142857142858</v>
      </c>
      <c r="BH6" s="114">
        <f>MAX(AX6,AZ6,BB6,BD6,BF6)</f>
        <v>2</v>
      </c>
      <c r="BI6" s="115">
        <f>MIN(AX6,AZ6,BB6,BD6,BF6)</f>
        <v>1</v>
      </c>
      <c r="BJ6" s="92">
        <v>1</v>
      </c>
      <c r="BK6" s="106">
        <f>BJ6/(BJ5+BJ6+BJ7+BJ8)</f>
        <v>7.6923076923076927E-2</v>
      </c>
      <c r="BL6" s="93">
        <v>1.3</v>
      </c>
      <c r="BM6" s="106">
        <f>BL6/(BL5+BL6+BL7+BL8)</f>
        <v>0.12871287128712872</v>
      </c>
      <c r="BN6" s="93">
        <v>1.7</v>
      </c>
      <c r="BO6" s="106">
        <f>BN6/(BN5+BN6+BN7+BN8)</f>
        <v>0.1683168316831683</v>
      </c>
      <c r="BP6" s="93">
        <v>2</v>
      </c>
      <c r="BQ6" s="106">
        <f>BP6/(BP5+BP6+BP7+BP8)</f>
        <v>0.18181818181818182</v>
      </c>
      <c r="BR6" s="93">
        <v>1.5</v>
      </c>
      <c r="BS6" s="106">
        <f>BR6/(BR5+BR6+BR7+BR8)</f>
        <v>0.15</v>
      </c>
      <c r="BT6" s="93">
        <v>0.9</v>
      </c>
      <c r="BU6" s="106">
        <f>BT6/(BT5+BT6+BT7+BT8)</f>
        <v>8.9108910891089105E-2</v>
      </c>
      <c r="BV6" s="98">
        <v>2</v>
      </c>
      <c r="BW6" s="105">
        <f>BV6/(BV5+BV6+BV7+BV8)</f>
        <v>0.2</v>
      </c>
      <c r="BX6" s="98">
        <v>2.5</v>
      </c>
      <c r="BY6" s="105">
        <f>BX6/(BX5+BX6+BX7+BX8)</f>
        <v>0.24752475247524752</v>
      </c>
      <c r="BZ6" s="93">
        <v>1.5</v>
      </c>
      <c r="CA6" s="106">
        <f>BZ6/(BZ5+BZ6+BZ7+BZ8)</f>
        <v>0.14563106796116504</v>
      </c>
      <c r="CB6" s="98">
        <v>2</v>
      </c>
      <c r="CC6" s="105">
        <f>CB6/(CB5+CB6+CB7+CB8)</f>
        <v>0.2</v>
      </c>
      <c r="CD6" s="93">
        <v>2.1</v>
      </c>
      <c r="CE6" s="106">
        <f>CD6/(CD5+CD6+CD7+CD8)</f>
        <v>0.1891891891891892</v>
      </c>
      <c r="CF6" s="93">
        <v>2</v>
      </c>
      <c r="CG6" s="106">
        <f>CF6/(CF5+CF6+CF7+CF8)</f>
        <v>0.2</v>
      </c>
      <c r="CH6" s="93">
        <v>1.5</v>
      </c>
      <c r="CI6" s="106">
        <f>CH6/(CH5+CH6+CH7+CH8)</f>
        <v>0.13888888888888887</v>
      </c>
      <c r="CJ6" s="98">
        <v>0.5</v>
      </c>
      <c r="CK6" s="105">
        <f>CJ6/(CJ5+CJ6+CJ7+CJ8)</f>
        <v>4.7619047619047616E-2</v>
      </c>
      <c r="CL6" s="93">
        <v>2.1</v>
      </c>
      <c r="CM6" s="106">
        <f>CL6/(CL5+CL6+CL7+CL8)</f>
        <v>0.19266055045871561</v>
      </c>
      <c r="CN6" s="93">
        <v>1.7</v>
      </c>
      <c r="CO6" s="106">
        <f>CN6/(CN5+CN6+CN7+CN8)</f>
        <v>0.1683168316831683</v>
      </c>
      <c r="CP6" s="93">
        <v>1.6</v>
      </c>
      <c r="CQ6" s="106">
        <f>CP6/(CP5+CP6+CP7+CP8)</f>
        <v>0.1553398058252427</v>
      </c>
      <c r="CR6" s="93">
        <v>2</v>
      </c>
      <c r="CS6" s="106">
        <f>CR6/(CR5+CR6+CR7+CR8)</f>
        <v>0.198019801980198</v>
      </c>
      <c r="CT6" s="116">
        <f>MAX(BJ6,BL6,BN6,BP6,BR6,BT6,BZ6,CD6,CF6,CH6,CL6,CN6,CP6,CR6)</f>
        <v>2.1</v>
      </c>
      <c r="CU6" s="117">
        <f>MIN(BJ6,BL6,BN6,BP6,BR6,BT6,BZ6,CD6,CF6,CH6,CL6,CN6,CP6,CR6)</f>
        <v>0.9</v>
      </c>
      <c r="CV6" s="99">
        <v>1.4</v>
      </c>
      <c r="CW6" s="106">
        <f>CV6/(CV5+CV6+CV7+CV8)</f>
        <v>0.13084112149532709</v>
      </c>
      <c r="CX6" s="100">
        <v>1.8</v>
      </c>
      <c r="CY6" s="106">
        <f>CX6/(CX5+CX6+CX7+CX8)</f>
        <v>0.169811320754717</v>
      </c>
      <c r="CZ6" s="100">
        <v>1.5</v>
      </c>
      <c r="DA6" s="106">
        <f>CZ6/(CZ5+CZ6+CZ7+CZ8)</f>
        <v>0.14423076923076922</v>
      </c>
      <c r="DB6" s="100">
        <v>1.8</v>
      </c>
      <c r="DC6" s="106">
        <f>DB6/(DB5+DB6+DB7+DB8)</f>
        <v>0.18181818181818185</v>
      </c>
      <c r="DD6" s="100">
        <v>1.7</v>
      </c>
      <c r="DE6" s="106">
        <f>DD6/(DD5+DD6+DD7+DD8)</f>
        <v>0.16037735849056603</v>
      </c>
      <c r="DF6" s="100">
        <v>1.8</v>
      </c>
      <c r="DG6" s="106">
        <f>DF6/(DF5+DF6+DF7+DF8)</f>
        <v>0.17142857142857143</v>
      </c>
      <c r="DH6" s="100">
        <v>2.2000000000000002</v>
      </c>
      <c r="DI6" s="106">
        <f>DH6/(DH5+DH6+DH7+DH8)</f>
        <v>0.20952380952380953</v>
      </c>
      <c r="DJ6" s="100">
        <v>1.3</v>
      </c>
      <c r="DK6" s="106">
        <f>DJ6/(DJ5+DJ6+DJ7+DJ8)</f>
        <v>0.13</v>
      </c>
      <c r="DL6" s="100">
        <v>1</v>
      </c>
      <c r="DM6" s="106">
        <f>DL6/(DL5+DL6+DL7+DL8)</f>
        <v>0.1</v>
      </c>
      <c r="DN6" s="110">
        <f>MAX(CV6,CX6,CZ6,DB6,DD6,DF6,DH6,DJ6,DL6)</f>
        <v>2.2000000000000002</v>
      </c>
      <c r="DO6" s="118">
        <f>MIN(CV6,CX6,CZ6,DB6,DD6,DF6,DH6,DJ6,DL6)</f>
        <v>1</v>
      </c>
      <c r="DP6" s="100"/>
    </row>
    <row r="7" spans="1:120" ht="46.25" customHeight="1" x14ac:dyDescent="0.15">
      <c r="A7" s="31"/>
      <c r="B7" s="31"/>
      <c r="C7" s="101" t="s">
        <v>104</v>
      </c>
      <c r="D7" s="119">
        <v>2.2000000000000002</v>
      </c>
      <c r="E7" s="103">
        <f>D7/(D5+D6+D7+D8)</f>
        <v>0.20754716981132074</v>
      </c>
      <c r="F7" s="104">
        <v>2.6</v>
      </c>
      <c r="G7" s="105">
        <f>F7/(F5+F6+F7+F8)</f>
        <v>0.23214285714285712</v>
      </c>
      <c r="H7" s="100">
        <v>3</v>
      </c>
      <c r="I7" s="106">
        <f>H7/(H5+H6+H7+H8)</f>
        <v>0.3</v>
      </c>
      <c r="J7" s="120">
        <v>4</v>
      </c>
      <c r="K7" s="105">
        <f>J7/(J5+J6+J7+J8)</f>
        <v>0.4</v>
      </c>
      <c r="L7" s="100">
        <v>2.1</v>
      </c>
      <c r="M7" s="106">
        <f>L7/(L5+L6+L7+L8)</f>
        <v>0.20792079207920791</v>
      </c>
      <c r="N7" s="100">
        <v>2.1</v>
      </c>
      <c r="O7" s="106">
        <f>N7/(N5+N6+N7+N8)</f>
        <v>0.19811320754716982</v>
      </c>
      <c r="P7" s="108">
        <v>3.5</v>
      </c>
      <c r="Q7" s="105">
        <f>P7/(P5+P6+P7+P8)</f>
        <v>0.35</v>
      </c>
      <c r="R7" s="100">
        <v>3</v>
      </c>
      <c r="S7" s="106">
        <f>R7/(R5+R6+R7+R8)</f>
        <v>0.29126213592233008</v>
      </c>
      <c r="T7" s="100">
        <v>2.6</v>
      </c>
      <c r="U7" s="106">
        <f>T7/(T5+T6+T7+T8)</f>
        <v>0.23853211009174313</v>
      </c>
      <c r="V7" s="100">
        <v>2.7</v>
      </c>
      <c r="W7" s="106">
        <f>V7/(V5+V6+V7+V8)</f>
        <v>0.27</v>
      </c>
      <c r="X7" s="100">
        <v>1.8</v>
      </c>
      <c r="Y7" s="106">
        <f>X7/(X5+X6+X7+X8)</f>
        <v>0.16666666666666666</v>
      </c>
      <c r="Z7" s="100">
        <v>2.1</v>
      </c>
      <c r="AA7" s="106">
        <f>Z7/(Z5+Z6+Z7+Z8)</f>
        <v>0.20192307692307696</v>
      </c>
      <c r="AB7" s="107">
        <v>0.8</v>
      </c>
      <c r="AC7" s="105">
        <f>AB7/(AB5+AB6+AB7+AB8)</f>
        <v>6.8376068376068383E-2</v>
      </c>
      <c r="AD7" s="100">
        <v>1.9</v>
      </c>
      <c r="AE7" s="106">
        <f>AD7/(AD5+AD6+AD7+AD8)</f>
        <v>0.1759259259259259</v>
      </c>
      <c r="AF7" s="100">
        <v>2.4</v>
      </c>
      <c r="AG7" s="106">
        <f>AF7/(AF5+AF6+AF7+AF8)</f>
        <v>0.22857142857142856</v>
      </c>
      <c r="AH7" s="100">
        <v>1.5</v>
      </c>
      <c r="AI7" s="106">
        <f>AH7/(AH5+AH6+AH7+AH8)</f>
        <v>0.13392857142857142</v>
      </c>
      <c r="AJ7" s="108">
        <v>2.8</v>
      </c>
      <c r="AK7" s="105">
        <f>AJ7/(AJ5+AJ6+AJ7+AJ8)</f>
        <v>0.27999999999999997</v>
      </c>
      <c r="AL7" s="100">
        <v>1.7</v>
      </c>
      <c r="AM7" s="106">
        <f>AL7/(AL5+AL6+AL7+AL8)</f>
        <v>0.16190476190476191</v>
      </c>
      <c r="AN7" s="110">
        <f>MAX(F7,H7,J7,L7,N7,P7,R7,T7,V7,X7,Z7,AB7,AD7,AF7,AH7,AJ7,AL7)</f>
        <v>4</v>
      </c>
      <c r="AO7" s="111">
        <f>MIN(F7,H7,J7,L7,N7,P7,R7,T7,V7,X7,Z7,AB7,AD7,AF7,AH7,AJ7,AL7)</f>
        <v>0.8</v>
      </c>
      <c r="AP7" s="92">
        <v>2.2000000000000002</v>
      </c>
      <c r="AQ7" s="106">
        <f>AP7/(AP5+AP6+AP7+AP8)</f>
        <v>0.20370370370370372</v>
      </c>
      <c r="AR7" s="93">
        <v>2.1</v>
      </c>
      <c r="AS7" s="106">
        <f>AR7/(AR5+AR6+AR7+AR8)</f>
        <v>0.19626168224299068</v>
      </c>
      <c r="AT7" s="93">
        <v>2</v>
      </c>
      <c r="AU7" s="106">
        <f>AT7/(AT5+AT6+AT7+AT8)</f>
        <v>0.19230769230769229</v>
      </c>
      <c r="AV7" s="112">
        <f>MAX(AP7,AR7,AT7)</f>
        <v>2.2000000000000002</v>
      </c>
      <c r="AW7" s="113">
        <f>MIN(AP7,AR7,AT7)</f>
        <v>2</v>
      </c>
      <c r="AX7" s="92">
        <v>2.7</v>
      </c>
      <c r="AY7" s="106">
        <f>AX7/(AX5+AX6+AX7+AX8)</f>
        <v>0.26470588235294124</v>
      </c>
      <c r="AZ7" s="93">
        <v>1.6</v>
      </c>
      <c r="BA7" s="106">
        <f>AZ7/(AZ5+AZ6+AZ7+AZ8)</f>
        <v>0.16</v>
      </c>
      <c r="BB7" s="93">
        <v>3</v>
      </c>
      <c r="BC7" s="106">
        <f>BB7/(BB5+BB6+BB7+BB8)</f>
        <v>0.25</v>
      </c>
      <c r="BD7" s="98">
        <v>3.3</v>
      </c>
      <c r="BE7" s="105">
        <f>BD7/(BD5+BD6+BD7+BD8)</f>
        <v>0.27049180327868855</v>
      </c>
      <c r="BF7" s="93">
        <v>1.8</v>
      </c>
      <c r="BG7" s="106">
        <f>BF7/(BF5+BF6+BF7+BF8)</f>
        <v>0.16071428571428573</v>
      </c>
      <c r="BH7" s="114">
        <f>MAX(AX7,AZ7,BB7,BD7,BF7)</f>
        <v>3.3</v>
      </c>
      <c r="BI7" s="115">
        <f>MIN(AX7,AZ7,BB7,BD7,BF7)</f>
        <v>1.6</v>
      </c>
      <c r="BJ7" s="92">
        <v>1</v>
      </c>
      <c r="BK7" s="106">
        <f>BJ7/(BJ5+BJ6+BJ7+BJ8)</f>
        <v>7.6923076923076927E-2</v>
      </c>
      <c r="BL7" s="93">
        <v>2.4</v>
      </c>
      <c r="BM7" s="106">
        <f>BL7/(BL5+BL6+BL7+BL8)</f>
        <v>0.23762376237623761</v>
      </c>
      <c r="BN7" s="93">
        <v>2</v>
      </c>
      <c r="BO7" s="106">
        <f>BN7/(BN5+BN6+BN7+BN8)</f>
        <v>0.198019801980198</v>
      </c>
      <c r="BP7" s="93">
        <v>5</v>
      </c>
      <c r="BQ7" s="106">
        <f>BP7/(BP5+BP6+BP7+BP8)</f>
        <v>0.45454545454545453</v>
      </c>
      <c r="BR7" s="93">
        <v>3</v>
      </c>
      <c r="BS7" s="106">
        <f>BR7/(BR5+BR6+BR7+BR8)</f>
        <v>0.3</v>
      </c>
      <c r="BT7" s="93">
        <v>1</v>
      </c>
      <c r="BU7" s="106">
        <f>BT7/(BT5+BT6+BT7+BT8)</f>
        <v>9.9009900990099001E-2</v>
      </c>
      <c r="BV7" s="98">
        <v>1</v>
      </c>
      <c r="BW7" s="105">
        <f>BV7/(BV5+BV6+BV7+BV8)</f>
        <v>0.1</v>
      </c>
      <c r="BX7" s="98">
        <v>1.8</v>
      </c>
      <c r="BY7" s="105">
        <f>BX7/(BX5+BX6+BX7+BX8)</f>
        <v>0.17821782178217824</v>
      </c>
      <c r="BZ7" s="93">
        <v>1.8</v>
      </c>
      <c r="CA7" s="106">
        <f>BZ7/(BZ5+BZ6+BZ7+BZ8)</f>
        <v>0.17475728155339806</v>
      </c>
      <c r="CB7" s="98">
        <v>1.5</v>
      </c>
      <c r="CC7" s="105">
        <f>CB7/(CB5+CB6+CB7+CB8)</f>
        <v>0.15</v>
      </c>
      <c r="CD7" s="93">
        <v>2.5</v>
      </c>
      <c r="CE7" s="106">
        <f>CD7/(CD5+CD6+CD7+CD8)</f>
        <v>0.22522522522522523</v>
      </c>
      <c r="CF7" s="93">
        <v>2.2000000000000002</v>
      </c>
      <c r="CG7" s="106">
        <f>CF7/(CF5+CF6+CF7+CF8)</f>
        <v>0.22000000000000003</v>
      </c>
      <c r="CH7" s="93">
        <v>2.5</v>
      </c>
      <c r="CI7" s="106">
        <f>CH7/(CH5+CH6+CH7+CH8)</f>
        <v>0.23148148148148145</v>
      </c>
      <c r="CJ7" s="98">
        <v>1</v>
      </c>
      <c r="CK7" s="105">
        <f>CJ7/(CJ5+CJ6+CJ7+CJ8)</f>
        <v>9.5238095238095233E-2</v>
      </c>
      <c r="CL7" s="93">
        <v>2.6</v>
      </c>
      <c r="CM7" s="106">
        <f>CL7/(CL5+CL6+CL7+CL8)</f>
        <v>0.23853211009174313</v>
      </c>
      <c r="CN7" s="93">
        <v>1.5</v>
      </c>
      <c r="CO7" s="106">
        <f>CN7/(CN5+CN6+CN7+CN8)</f>
        <v>0.14851485148514848</v>
      </c>
      <c r="CP7" s="93">
        <v>3</v>
      </c>
      <c r="CQ7" s="106">
        <f>CP7/(CP5+CP6+CP7+CP8)</f>
        <v>0.29126213592233008</v>
      </c>
      <c r="CR7" s="93">
        <v>1.7</v>
      </c>
      <c r="CS7" s="106">
        <f>CR7/(CR5+CR6+CR7+CR8)</f>
        <v>0.1683168316831683</v>
      </c>
      <c r="CT7" s="116">
        <f>MAX(BJ7,BL7,BN7,BP7,BR7,BT7,BZ7,CD7,CF7,CH7,CL7,CN7,CP7,CR7)</f>
        <v>5</v>
      </c>
      <c r="CU7" s="117">
        <f>MIN(BJ7,BL7,BN7,BP7,BR7,BT7,BZ7,CD7,CF7,CH7,CL7,CN7,CP7,CR7)</f>
        <v>1</v>
      </c>
      <c r="CV7" s="99">
        <v>2</v>
      </c>
      <c r="CW7" s="106">
        <f>CV7/(CV5+CV6+CV7+CV8)</f>
        <v>0.18691588785046731</v>
      </c>
      <c r="CX7" s="100">
        <v>1.8</v>
      </c>
      <c r="CY7" s="106">
        <f>CX7/(CX5+CX6+CX7+CX8)</f>
        <v>0.169811320754717</v>
      </c>
      <c r="CZ7" s="100">
        <v>1.8</v>
      </c>
      <c r="DA7" s="106">
        <f>CZ7/(CZ5+CZ6+CZ7+CZ8)</f>
        <v>0.17307692307692307</v>
      </c>
      <c r="DB7" s="100">
        <v>1.8</v>
      </c>
      <c r="DC7" s="106">
        <f>DB7/(DB5+DB6+DB7+DB8)</f>
        <v>0.18181818181818185</v>
      </c>
      <c r="DD7" s="100">
        <v>2.8</v>
      </c>
      <c r="DE7" s="106">
        <f>DD7/(DD5+DD6+DD7+DD8)</f>
        <v>0.26415094339622641</v>
      </c>
      <c r="DF7" s="100">
        <v>2.6</v>
      </c>
      <c r="DG7" s="106">
        <f>DF7/(DF5+DF6+DF7+DF8)</f>
        <v>0.24761904761904763</v>
      </c>
      <c r="DH7" s="100">
        <v>1.6</v>
      </c>
      <c r="DI7" s="106">
        <f>DH7/(DH5+DH6+DH7+DH8)</f>
        <v>0.15238095238095239</v>
      </c>
      <c r="DJ7" s="100">
        <v>3.1</v>
      </c>
      <c r="DK7" s="106">
        <f>DJ7/(DJ5+DJ6+DJ7+DJ8)</f>
        <v>0.31</v>
      </c>
      <c r="DL7" s="100">
        <v>3</v>
      </c>
      <c r="DM7" s="106">
        <f>DL7/(DL5+DL6+DL7+DL8)</f>
        <v>0.3</v>
      </c>
      <c r="DN7" s="110">
        <f>MAX(CV7,CX7,CZ7,DB7,DD7,DF7,DH7,DJ7,DL7)</f>
        <v>3.1</v>
      </c>
      <c r="DO7" s="118">
        <f>MIN(CV7,CX7,CZ7,DB7,DD7,DF7,DH7,DJ7,DL7)</f>
        <v>1.6</v>
      </c>
      <c r="DP7" s="100"/>
    </row>
    <row r="8" spans="1:120" ht="44.5" customHeight="1" x14ac:dyDescent="0.15">
      <c r="A8" s="31"/>
      <c r="B8" s="31"/>
      <c r="C8" s="101" t="s">
        <v>105</v>
      </c>
      <c r="D8" s="119">
        <v>4.5</v>
      </c>
      <c r="E8" s="103">
        <f>D8/(D5+D6+D7+D8)</f>
        <v>0.42452830188679241</v>
      </c>
      <c r="F8" s="104">
        <v>3.9</v>
      </c>
      <c r="G8" s="105">
        <f>F8/(F5+F6+F7+F8)</f>
        <v>0.3482142857142857</v>
      </c>
      <c r="H8" s="100">
        <v>2.8</v>
      </c>
      <c r="I8" s="106">
        <f>H8/(H5+H6+H7+H8)</f>
        <v>0.27999999999999997</v>
      </c>
      <c r="J8" s="108">
        <v>3.5</v>
      </c>
      <c r="K8" s="105">
        <f>J8/(J5+J6+J7+J8)</f>
        <v>0.35</v>
      </c>
      <c r="L8" s="100">
        <v>4.3</v>
      </c>
      <c r="M8" s="106">
        <f>L8/(L5+L6+L7+L8)</f>
        <v>0.42574257425742568</v>
      </c>
      <c r="N8" s="100">
        <v>4.4000000000000004</v>
      </c>
      <c r="O8" s="106">
        <f>N8/(N5+N6+N7+N8)</f>
        <v>0.41509433962264158</v>
      </c>
      <c r="P8" s="107">
        <v>2</v>
      </c>
      <c r="Q8" s="105">
        <f>P8/(P5+P6+P7+P8)</f>
        <v>0.2</v>
      </c>
      <c r="R8" s="100">
        <v>4</v>
      </c>
      <c r="S8" s="106">
        <f>R8/(R5+R6+R7+R8)</f>
        <v>0.38834951456310679</v>
      </c>
      <c r="T8" s="100">
        <v>4.9000000000000004</v>
      </c>
      <c r="U8" s="106">
        <f>T8/(T5+T6+T7+T8)</f>
        <v>0.44954128440366975</v>
      </c>
      <c r="V8" s="100">
        <v>3.7</v>
      </c>
      <c r="W8" s="106">
        <f>V8/(V5+V6+V7+V8)</f>
        <v>0.37</v>
      </c>
      <c r="X8" s="100">
        <v>3.8</v>
      </c>
      <c r="Y8" s="106">
        <f>X8/(X5+X6+X7+X8)</f>
        <v>0.3518518518518518</v>
      </c>
      <c r="Z8" s="100">
        <v>4.3</v>
      </c>
      <c r="AA8" s="106">
        <f>Z8/(Z5+Z6+Z7+Z8)</f>
        <v>0.41346153846153849</v>
      </c>
      <c r="AB8" s="108">
        <v>5.2</v>
      </c>
      <c r="AC8" s="105">
        <f>AB8/(AB5+AB6+AB7+AB8)</f>
        <v>0.44444444444444448</v>
      </c>
      <c r="AD8" s="100">
        <v>5.4</v>
      </c>
      <c r="AE8" s="106">
        <f>AD8/(AD5+AD6+AD7+AD8)</f>
        <v>0.5</v>
      </c>
      <c r="AF8" s="100">
        <v>3.8</v>
      </c>
      <c r="AG8" s="106">
        <f>AF8/(AF5+AF6+AF7+AF8)</f>
        <v>0.3619047619047619</v>
      </c>
      <c r="AH8" s="100">
        <v>5.0999999999999996</v>
      </c>
      <c r="AI8" s="106">
        <f>AH8/(AH5+AH6+AH7+AH8)</f>
        <v>0.45535714285714285</v>
      </c>
      <c r="AJ8" s="108">
        <v>4</v>
      </c>
      <c r="AK8" s="105">
        <f>AJ8/(AJ5+AJ6+AJ7+AJ8)</f>
        <v>0.4</v>
      </c>
      <c r="AL8" s="109">
        <v>5.6</v>
      </c>
      <c r="AM8" s="106">
        <f>AL8/(AL5+AL6+AL7+AL8)</f>
        <v>0.53333333333333333</v>
      </c>
      <c r="AN8" s="110">
        <f>MAX(F8,H8,J8,L8,N8,P8,R8,T8,V8,X8,Z8,AB8,AD8,AF8,AH8,AJ8,AL8)</f>
        <v>5.6</v>
      </c>
      <c r="AO8" s="111">
        <f>MIN(F8,H8,J8,L8,N8,P8,R8,T8,V8,X8,Z8,AB8,AD8,AF8,AH8,AJ8,AL8)</f>
        <v>2</v>
      </c>
      <c r="AP8" s="92">
        <v>4.5999999999999996</v>
      </c>
      <c r="AQ8" s="106">
        <f>AP8/(AP5+AP6+AP7+AP8)</f>
        <v>0.42592592592592587</v>
      </c>
      <c r="AR8" s="93">
        <v>3.8</v>
      </c>
      <c r="AS8" s="106">
        <f>AR8/(AR5+AR6+AR7+AR8)</f>
        <v>0.35514018691588783</v>
      </c>
      <c r="AT8" s="93">
        <v>4.5</v>
      </c>
      <c r="AU8" s="106">
        <f>AT8/(AT5+AT6+AT7+AT8)</f>
        <v>0.43269230769230765</v>
      </c>
      <c r="AV8" s="112">
        <f>MAX(AP8,AR8,AT8)</f>
        <v>4.5999999999999996</v>
      </c>
      <c r="AW8" s="113">
        <f>MIN(AP8,AR8,AT8)</f>
        <v>3.8</v>
      </c>
      <c r="AX8" s="92">
        <v>3.2</v>
      </c>
      <c r="AY8" s="106">
        <f>AX8/(AX5+AX6+AX7+AX8)</f>
        <v>0.31372549019607848</v>
      </c>
      <c r="AZ8" s="93">
        <v>4.4000000000000004</v>
      </c>
      <c r="BA8" s="106">
        <f>AZ8/(AZ5+AZ6+AZ7+AZ8)</f>
        <v>0.44000000000000006</v>
      </c>
      <c r="BB8" s="93">
        <v>6</v>
      </c>
      <c r="BC8" s="106">
        <f>BB8/(BB5+BB6+BB7+BB8)</f>
        <v>0.5</v>
      </c>
      <c r="BD8" s="98">
        <v>5.8</v>
      </c>
      <c r="BE8" s="105">
        <f>BD8/(BD5+BD6+BD7+BD8)</f>
        <v>0.4754098360655738</v>
      </c>
      <c r="BF8" s="93">
        <v>5.2</v>
      </c>
      <c r="BG8" s="106">
        <f>BF8/(BF5+BF6+BF7+BF8)</f>
        <v>0.46428571428571436</v>
      </c>
      <c r="BH8" s="114">
        <f>MAX(AX8,AZ8,BB8,BD8,BF8)</f>
        <v>6</v>
      </c>
      <c r="BI8" s="115">
        <f>MIN(AX8,AZ8,BB8,BD8,BF8)</f>
        <v>3.2</v>
      </c>
      <c r="BJ8" s="92">
        <v>7</v>
      </c>
      <c r="BK8" s="106">
        <f>BJ8/(BJ5+BJ6+BJ7+BJ8)</f>
        <v>0.53846153846153844</v>
      </c>
      <c r="BL8" s="93">
        <v>4.4000000000000004</v>
      </c>
      <c r="BM8" s="106">
        <f>BL8/(BL5+BL6+BL7+BL8)</f>
        <v>0.4356435643564357</v>
      </c>
      <c r="BN8" s="93">
        <v>3.7</v>
      </c>
      <c r="BO8" s="106">
        <f>BN8/(BN5+BN6+BN7+BN8)</f>
        <v>0.36633663366336633</v>
      </c>
      <c r="BP8" s="93">
        <v>2.5</v>
      </c>
      <c r="BQ8" s="106">
        <f>BP8/(BP5+BP6+BP7+BP8)</f>
        <v>0.22727272727272727</v>
      </c>
      <c r="BR8" s="93">
        <v>3.5</v>
      </c>
      <c r="BS8" s="106">
        <f>BR8/(BR5+BR6+BR7+BR8)</f>
        <v>0.35</v>
      </c>
      <c r="BT8" s="93">
        <v>6.4</v>
      </c>
      <c r="BU8" s="106">
        <f>BT8/(BT5+BT6+BT7+BT8)</f>
        <v>0.63366336633663356</v>
      </c>
      <c r="BV8" s="98">
        <v>5</v>
      </c>
      <c r="BW8" s="105">
        <f>BV8/(BV5+BV6+BV7+BV8)</f>
        <v>0.5</v>
      </c>
      <c r="BX8" s="98">
        <v>3.5</v>
      </c>
      <c r="BY8" s="105">
        <f>BX8/(BX5+BX6+BX7+BX8)</f>
        <v>0.34653465346534656</v>
      </c>
      <c r="BZ8" s="93">
        <v>4.8</v>
      </c>
      <c r="CA8" s="106">
        <f>BZ8/(BZ5+BZ6+BZ7+BZ8)</f>
        <v>0.46601941747572811</v>
      </c>
      <c r="CB8" s="98">
        <v>4.5</v>
      </c>
      <c r="CC8" s="105">
        <f>CB8/(CB5+CB6+CB7+CB8)</f>
        <v>0.45</v>
      </c>
      <c r="CD8" s="93">
        <v>4.5999999999999996</v>
      </c>
      <c r="CE8" s="106">
        <f>CD8/(CD5+CD6+CD7+CD8)</f>
        <v>0.4144144144144144</v>
      </c>
      <c r="CF8" s="93">
        <v>3</v>
      </c>
      <c r="CG8" s="106">
        <f>CF8/(CF5+CF6+CF7+CF8)</f>
        <v>0.3</v>
      </c>
      <c r="CH8" s="93">
        <v>4.3</v>
      </c>
      <c r="CI8" s="106">
        <f>CH8/(CH5+CH6+CH7+CH8)</f>
        <v>0.39814814814814808</v>
      </c>
      <c r="CJ8" s="98">
        <v>6.7</v>
      </c>
      <c r="CK8" s="105">
        <f>CJ8/(CJ5+CJ6+CJ7+CJ8)</f>
        <v>0.63809523809523816</v>
      </c>
      <c r="CL8" s="93">
        <v>3.9</v>
      </c>
      <c r="CM8" s="106">
        <f>CL8/(CL5+CL6+CL7+CL8)</f>
        <v>0.35779816513761464</v>
      </c>
      <c r="CN8" s="93">
        <v>3.7</v>
      </c>
      <c r="CO8" s="106">
        <f>CN8/(CN5+CN6+CN7+CN8)</f>
        <v>0.36633663366336633</v>
      </c>
      <c r="CP8" s="93">
        <v>4</v>
      </c>
      <c r="CQ8" s="106">
        <f>CP8/(CP5+CP6+CP7+CP8)</f>
        <v>0.38834951456310679</v>
      </c>
      <c r="CR8" s="93">
        <v>3.7</v>
      </c>
      <c r="CS8" s="106">
        <f>CR8/(CR5+CR6+CR7+CR8)</f>
        <v>0.36633663366336633</v>
      </c>
      <c r="CT8" s="116">
        <f>MAX(BJ8,BL8,BN8,BP8,BR8,BT8,BZ8,CD8,CF8,CH8,CL8,CN8,CP8,CR8)</f>
        <v>7</v>
      </c>
      <c r="CU8" s="117">
        <f>MIN(BJ8,BL8,BN8,BP8,BR8,BT8,BZ8,CD8,CF8,CH8,CL8,CN8,CP8,CR8)</f>
        <v>2.5</v>
      </c>
      <c r="CV8" s="99">
        <v>5.2</v>
      </c>
      <c r="CW8" s="106">
        <f>CV8/(CV5+CV6+CV7+CV8)</f>
        <v>0.48598130841121501</v>
      </c>
      <c r="CX8" s="100">
        <v>4.5999999999999996</v>
      </c>
      <c r="CY8" s="106">
        <f>CX8/(CX5+CX6+CX7+CX8)</f>
        <v>0.43396226415094336</v>
      </c>
      <c r="CZ8" s="100">
        <v>5</v>
      </c>
      <c r="DA8" s="106">
        <f>CZ8/(CZ5+CZ6+CZ7+CZ8)</f>
        <v>0.48076923076923073</v>
      </c>
      <c r="DB8" s="100">
        <v>4</v>
      </c>
      <c r="DC8" s="106">
        <f>DB8/(DB5+DB6+DB7+DB8)</f>
        <v>0.40404040404040409</v>
      </c>
      <c r="DD8" s="100">
        <v>4.0999999999999996</v>
      </c>
      <c r="DE8" s="106">
        <f>DD8/(DD5+DD6+DD7+DD8)</f>
        <v>0.38679245283018865</v>
      </c>
      <c r="DF8" s="100">
        <v>3.7</v>
      </c>
      <c r="DG8" s="106">
        <f>DF8/(DF5+DF6+DF7+DF8)</f>
        <v>0.35238095238095241</v>
      </c>
      <c r="DH8" s="100">
        <v>4.0999999999999996</v>
      </c>
      <c r="DI8" s="106">
        <f>DH8/(DH5+DH6+DH7+DH8)</f>
        <v>0.39047619047619042</v>
      </c>
      <c r="DJ8" s="100">
        <v>4.3</v>
      </c>
      <c r="DK8" s="106">
        <f>DJ8/(DJ5+DJ6+DJ7+DJ8)</f>
        <v>0.43</v>
      </c>
      <c r="DL8" s="100">
        <v>4</v>
      </c>
      <c r="DM8" s="106">
        <f>DL8/(DL5+DL6+DL7+DL8)</f>
        <v>0.4</v>
      </c>
      <c r="DN8" s="110">
        <f>MAX(CV8,CX8,CZ8,DB8,DD8,DF8,DH8,DJ8,DL8)</f>
        <v>5.2</v>
      </c>
      <c r="DO8" s="118">
        <f>MIN(CV8,CX8,CZ8,DB8,DD8,DF8,DH8,DJ8,DL8)</f>
        <v>3.7</v>
      </c>
      <c r="DP8" s="100"/>
    </row>
    <row r="9" spans="1:120" ht="99.5" customHeight="1" x14ac:dyDescent="0.15">
      <c r="A9" s="31"/>
      <c r="B9" s="31"/>
      <c r="C9" s="83" t="s">
        <v>106</v>
      </c>
      <c r="D9" s="84"/>
      <c r="E9" s="122"/>
      <c r="F9" s="86"/>
      <c r="G9" s="123"/>
      <c r="H9" s="88"/>
      <c r="I9" s="124"/>
      <c r="J9" s="87"/>
      <c r="K9" s="123"/>
      <c r="L9" s="89"/>
      <c r="M9" s="124"/>
      <c r="N9" s="88"/>
      <c r="O9" s="124"/>
      <c r="P9" s="87"/>
      <c r="Q9" s="123"/>
      <c r="R9" s="88"/>
      <c r="S9" s="124"/>
      <c r="T9" s="88"/>
      <c r="U9" s="124"/>
      <c r="V9" s="88"/>
      <c r="W9" s="124"/>
      <c r="X9" s="88"/>
      <c r="Y9" s="124"/>
      <c r="Z9" s="88"/>
      <c r="AA9" s="124"/>
      <c r="AB9" s="87"/>
      <c r="AC9" s="123"/>
      <c r="AD9" s="88"/>
      <c r="AE9" s="124"/>
      <c r="AF9" s="88"/>
      <c r="AG9" s="124"/>
      <c r="AH9" s="88"/>
      <c r="AI9" s="124"/>
      <c r="AJ9" s="87"/>
      <c r="AK9" s="123"/>
      <c r="AL9" s="88"/>
      <c r="AM9" s="124"/>
      <c r="AN9" s="125"/>
      <c r="AO9" s="126"/>
      <c r="AP9" s="92"/>
      <c r="AQ9" s="124"/>
      <c r="AR9" s="93"/>
      <c r="AS9" s="124"/>
      <c r="AT9" s="93"/>
      <c r="AU9" s="124"/>
      <c r="AV9" s="127"/>
      <c r="AW9" s="128"/>
      <c r="AX9" s="92"/>
      <c r="AY9" s="124"/>
      <c r="AZ9" s="93"/>
      <c r="BA9" s="124"/>
      <c r="BB9" s="93"/>
      <c r="BC9" s="124"/>
      <c r="BD9" s="98"/>
      <c r="BE9" s="123"/>
      <c r="BF9" s="93"/>
      <c r="BG9" s="124"/>
      <c r="BH9" s="127"/>
      <c r="BI9" s="128"/>
      <c r="BJ9" s="92"/>
      <c r="BK9" s="124"/>
      <c r="BL9" s="93"/>
      <c r="BM9" s="124"/>
      <c r="BN9" s="93"/>
      <c r="BO9" s="124"/>
      <c r="BP9" s="93"/>
      <c r="BQ9" s="124"/>
      <c r="BR9" s="93"/>
      <c r="BS9" s="124"/>
      <c r="BT9" s="93"/>
      <c r="BU9" s="124"/>
      <c r="BV9" s="98"/>
      <c r="BW9" s="123"/>
      <c r="BX9" s="98"/>
      <c r="BY9" s="123"/>
      <c r="BZ9" s="93"/>
      <c r="CA9" s="124"/>
      <c r="CB9" s="98"/>
      <c r="CC9" s="123"/>
      <c r="CD9" s="93"/>
      <c r="CE9" s="124"/>
      <c r="CF9" s="93"/>
      <c r="CG9" s="124"/>
      <c r="CH9" s="93"/>
      <c r="CI9" s="124"/>
      <c r="CJ9" s="98"/>
      <c r="CK9" s="123"/>
      <c r="CL9" s="93"/>
      <c r="CM9" s="124"/>
      <c r="CN9" s="93"/>
      <c r="CO9" s="124"/>
      <c r="CP9" s="93"/>
      <c r="CQ9" s="124"/>
      <c r="CR9" s="93"/>
      <c r="CS9" s="124"/>
      <c r="CT9" s="129"/>
      <c r="CU9" s="130"/>
      <c r="CV9" s="99"/>
      <c r="CW9" s="124"/>
      <c r="CX9" s="100"/>
      <c r="CY9" s="124"/>
      <c r="CZ9" s="100"/>
      <c r="DA9" s="124"/>
      <c r="DB9" s="100"/>
      <c r="DC9" s="124"/>
      <c r="DD9" s="100"/>
      <c r="DE9" s="124"/>
      <c r="DF9" s="100"/>
      <c r="DG9" s="124"/>
      <c r="DH9" s="100"/>
      <c r="DI9" s="124"/>
      <c r="DJ9" s="100"/>
      <c r="DK9" s="124"/>
      <c r="DL9" s="100"/>
      <c r="DM9" s="124"/>
      <c r="DN9" s="125"/>
      <c r="DO9" s="131"/>
      <c r="DP9" s="100"/>
    </row>
    <row r="10" spans="1:120" ht="35.5" customHeight="1" x14ac:dyDescent="0.15">
      <c r="A10" s="31"/>
      <c r="B10" s="31"/>
      <c r="C10" s="101" t="s">
        <v>107</v>
      </c>
      <c r="D10" s="119">
        <v>1.5</v>
      </c>
      <c r="E10" s="103">
        <f>D10/(D10+D11+D12+D13)</f>
        <v>0.14150943396226415</v>
      </c>
      <c r="F10" s="104">
        <v>2.5</v>
      </c>
      <c r="G10" s="105">
        <f>F10/(F10+F11+F12+F13)</f>
        <v>0.22321428571428573</v>
      </c>
      <c r="H10" s="100">
        <v>0.7</v>
      </c>
      <c r="I10" s="106">
        <f>H10/(H10+H11+H12+H13)</f>
        <v>6.9999999999999993E-2</v>
      </c>
      <c r="J10" s="108">
        <v>0.5</v>
      </c>
      <c r="K10" s="105">
        <f>J10/(J10+J11+J12+J13)</f>
        <v>0.05</v>
      </c>
      <c r="L10" s="100">
        <v>1.7</v>
      </c>
      <c r="M10" s="106">
        <f>L10/(L10+L11+L12+L13)</f>
        <v>0.16504854368932037</v>
      </c>
      <c r="N10" s="100">
        <v>1.5</v>
      </c>
      <c r="O10" s="106">
        <f>N10/(N10+N11+N12+N13)</f>
        <v>0.14150943396226415</v>
      </c>
      <c r="P10" s="120">
        <v>3</v>
      </c>
      <c r="Q10" s="105">
        <f>P10/(P10+P11+P12+P13)</f>
        <v>0.27272727272727271</v>
      </c>
      <c r="R10" s="100">
        <v>1.6</v>
      </c>
      <c r="S10" s="106">
        <f>R10/(R10+R11+R12+R13)</f>
        <v>0.15094339622641512</v>
      </c>
      <c r="T10" s="100">
        <v>1.3</v>
      </c>
      <c r="U10" s="106">
        <f>T10/(T10+T11+T12+T13)</f>
        <v>0.12264150943396225</v>
      </c>
      <c r="V10" s="100">
        <v>0.9</v>
      </c>
      <c r="W10" s="106">
        <f>V10/(V10+V11+V12+V13)</f>
        <v>8.9108910891089119E-2</v>
      </c>
      <c r="X10" s="100">
        <v>2</v>
      </c>
      <c r="Y10" s="106">
        <f>X10/(X10+X11+X12+X13)</f>
        <v>0.19230769230769235</v>
      </c>
      <c r="Z10" s="100">
        <v>1.6</v>
      </c>
      <c r="AA10" s="106">
        <f>Z10/(Z10+Z11+Z12+Z13)</f>
        <v>0.15384615384615385</v>
      </c>
      <c r="AB10" s="108">
        <v>2.8</v>
      </c>
      <c r="AC10" s="105">
        <f>AB10/(AB10+AB11+AB12+AB13)</f>
        <v>0.2074074074074074</v>
      </c>
      <c r="AD10" s="100">
        <v>0.6</v>
      </c>
      <c r="AE10" s="106">
        <f>AD10/(AD10+AD11+AD12+AD13)</f>
        <v>5.7692307692307696E-2</v>
      </c>
      <c r="AF10" s="100">
        <v>2.2000000000000002</v>
      </c>
      <c r="AG10" s="106">
        <f>AF10/(AF10+AF11+AF12+AF13)</f>
        <v>0.20560747663551404</v>
      </c>
      <c r="AH10" s="100">
        <v>1.7</v>
      </c>
      <c r="AI10" s="106">
        <f>AH10/(AH10+AH11+AH12+AH13)</f>
        <v>0.15315315315315314</v>
      </c>
      <c r="AJ10" s="108">
        <v>1.6</v>
      </c>
      <c r="AK10" s="105">
        <f>AJ10/(AJ10+AJ11+AJ12+AJ13)</f>
        <v>0.16</v>
      </c>
      <c r="AL10" s="100">
        <v>1.3</v>
      </c>
      <c r="AM10" s="106">
        <f>AL10/(AL10+AL11+AL12+AL13)</f>
        <v>0.12037037037037036</v>
      </c>
      <c r="AN10" s="110">
        <f>MAX(F10,H10,J10,L10,N10,P10,R10,T10,V10,X10,Z10,AB10,AD10,AF10,AH10,AJ10,AL10)</f>
        <v>3</v>
      </c>
      <c r="AO10" s="111">
        <f>MIN(F10,H10,J10,L10,N10,P10,R10,T10,V10,X10,Z10,AB10,AD10,AF10,AH10,AJ10,AL10)</f>
        <v>0.5</v>
      </c>
      <c r="AP10" s="92">
        <v>1.8</v>
      </c>
      <c r="AQ10" s="106">
        <f>AP10/(AP10+AP11+AP12+AP13)</f>
        <v>0.16363636363636364</v>
      </c>
      <c r="AR10" s="93">
        <v>2.2000000000000002</v>
      </c>
      <c r="AS10" s="106">
        <f>AR10/(AR10+AR11+AR12+AR13)</f>
        <v>0.20370370370370372</v>
      </c>
      <c r="AT10" s="93">
        <v>1.2</v>
      </c>
      <c r="AU10" s="106">
        <f>AT10/(AT10+AT11+AT12+AT13)</f>
        <v>0.11428571428571428</v>
      </c>
      <c r="AV10" s="112">
        <f>MAX(AP10,AR10,AT10)</f>
        <v>2.2000000000000002</v>
      </c>
      <c r="AW10" s="113">
        <f>MIN(AP10,AR10,AT10)</f>
        <v>1.2</v>
      </c>
      <c r="AX10" s="92">
        <v>1.2</v>
      </c>
      <c r="AY10" s="106">
        <f>AX10/(AX10+AX11+AX12+AX13)</f>
        <v>0.11009174311926605</v>
      </c>
      <c r="AZ10" s="93">
        <v>2.4</v>
      </c>
      <c r="BA10" s="106">
        <f>AZ10/(AZ10+AZ11+AZ12+AZ13)</f>
        <v>0.22018348623853212</v>
      </c>
      <c r="BB10" s="93">
        <v>3</v>
      </c>
      <c r="BC10" s="106">
        <f>BB10/(BB10+BB11+BB12+BB13)</f>
        <v>0.23076923076923078</v>
      </c>
      <c r="BD10" s="98">
        <v>2.2999999999999998</v>
      </c>
      <c r="BE10" s="105">
        <f>BD10/(BD10+BD11+BD12+BD13)</f>
        <v>0.21904761904761902</v>
      </c>
      <c r="BF10" s="93">
        <v>1.6</v>
      </c>
      <c r="BG10" s="106">
        <f>BF10/(BF10+BF11+BF12+BF13)</f>
        <v>0.14678899082568811</v>
      </c>
      <c r="BH10" s="114">
        <f>MAX(AX10,AZ10,BB10,BD10,BF10)</f>
        <v>3</v>
      </c>
      <c r="BI10" s="115">
        <f>MIN(AX10,AZ10,BB10,BD10,BF10)</f>
        <v>1.2</v>
      </c>
      <c r="BJ10" s="92">
        <v>3</v>
      </c>
      <c r="BK10" s="106">
        <f>BJ10/(BJ10+BJ11+BJ12+BJ13)</f>
        <v>0.24390243902439024</v>
      </c>
      <c r="BL10" s="93">
        <v>1</v>
      </c>
      <c r="BM10" s="106">
        <f>BL10/(BL10+BL11+BL12+BL13)</f>
        <v>0.1</v>
      </c>
      <c r="BN10" s="93">
        <v>1.7</v>
      </c>
      <c r="BO10" s="106">
        <f>BN10/(BN10+BN11+BN12+BN13)</f>
        <v>0.16999999999999998</v>
      </c>
      <c r="BP10" s="93">
        <v>1</v>
      </c>
      <c r="BQ10" s="106">
        <f>BP10/(BP10+BP11+BP12+BP13)</f>
        <v>9.0909090909090912E-2</v>
      </c>
      <c r="BR10" s="93">
        <v>1</v>
      </c>
      <c r="BS10" s="106">
        <f>BR10/(BR10+BR11+BR12+BR13)</f>
        <v>0.1</v>
      </c>
      <c r="BT10" s="93">
        <v>0.5</v>
      </c>
      <c r="BU10" s="106">
        <f>BT10/(BT10+BT11+BT12+BT13)</f>
        <v>0.05</v>
      </c>
      <c r="BV10" s="98">
        <v>1</v>
      </c>
      <c r="BW10" s="105">
        <f>BV10/(BV10+BV11+BV12+BV13)</f>
        <v>0.1</v>
      </c>
      <c r="BX10" s="98">
        <v>1.3</v>
      </c>
      <c r="BY10" s="105">
        <f>BX10/(BX10+BX11+BX12+BX13)</f>
        <v>0.12871287128712872</v>
      </c>
      <c r="BZ10" s="93">
        <v>1.2</v>
      </c>
      <c r="CA10" s="106">
        <f>BZ10/(BZ10+BZ11+BZ12+BZ13)</f>
        <v>0.11764705882352941</v>
      </c>
      <c r="CB10" s="98">
        <v>1</v>
      </c>
      <c r="CC10" s="105">
        <f>CB10/(CB10+CB11+CB12+CB13)</f>
        <v>0.1</v>
      </c>
      <c r="CD10" s="93">
        <v>1</v>
      </c>
      <c r="CE10" s="106">
        <f>CD10/(CD10+CD11+CD12+CD13)</f>
        <v>9.0909090909090912E-2</v>
      </c>
      <c r="CF10" s="93">
        <v>1.9</v>
      </c>
      <c r="CG10" s="106">
        <f>CF10/(CF10+CF11+CF12+CF13)</f>
        <v>0.19</v>
      </c>
      <c r="CH10" s="93">
        <v>1</v>
      </c>
      <c r="CI10" s="106">
        <f>CH10/(CH10+CH11+CH12+CH13)</f>
        <v>8.6956521739130432E-2</v>
      </c>
      <c r="CJ10" s="98">
        <v>2</v>
      </c>
      <c r="CK10" s="105">
        <f>CJ10/(CJ10+CJ11+CJ12+CJ13)</f>
        <v>0.18518518518518517</v>
      </c>
      <c r="CL10" s="93">
        <v>2</v>
      </c>
      <c r="CM10" s="106">
        <f>CL10/(CL10+CL11+CL12+CL13)</f>
        <v>0.16393442622950821</v>
      </c>
      <c r="CN10" s="93">
        <v>0.8</v>
      </c>
      <c r="CO10" s="106">
        <f>CN10/(CN10+CN11+CN12+CN13)</f>
        <v>7.6923076923076927E-2</v>
      </c>
      <c r="CP10" s="93">
        <v>0.7</v>
      </c>
      <c r="CQ10" s="106">
        <f>CP10/(CP10+CP11+CP12+CP13)</f>
        <v>6.9999999999999993E-2</v>
      </c>
      <c r="CR10" s="93">
        <v>1.5</v>
      </c>
      <c r="CS10" s="106">
        <f>CR10/(CR10+CR11+CR12+CR13)</f>
        <v>0.14285714285714285</v>
      </c>
      <c r="CT10" s="116">
        <f>MAX(BJ10,BL10,BN10,BP10,BR10,BT10,BZ10,CD10,CF10,CH10,CL10,CN10,CP10,CR10)</f>
        <v>3</v>
      </c>
      <c r="CU10" s="117">
        <f>MIN(BJ10,BL10,BN10,BP10,BR10,BT10,BZ10,CD10,CF10,CH10,CL10,CN10,CP10,CR10)</f>
        <v>0.5</v>
      </c>
      <c r="CV10" s="99">
        <v>0.9</v>
      </c>
      <c r="CW10" s="106">
        <f>CV10/(CV10+CV11+CV12+CV13)</f>
        <v>8.4905660377358499E-2</v>
      </c>
      <c r="CX10" s="100">
        <v>1.8</v>
      </c>
      <c r="CY10" s="106">
        <f>CX10/(CX10+CX11+CX12+CX13)</f>
        <v>0.16666666666666666</v>
      </c>
      <c r="CZ10" s="100">
        <v>1.3</v>
      </c>
      <c r="DA10" s="106">
        <f>CZ10/(CZ10+CZ11+CZ12+CZ13)</f>
        <v>0.12264150943396225</v>
      </c>
      <c r="DB10" s="100">
        <v>1.6</v>
      </c>
      <c r="DC10" s="106">
        <f>DB10/(DB10+DB11+DB12+DB13)</f>
        <v>0.14953271028037385</v>
      </c>
      <c r="DD10" s="100">
        <v>1.7</v>
      </c>
      <c r="DE10" s="106">
        <f>DD10/(DD10+DD11+DD12+DD13)</f>
        <v>0.16190476190476191</v>
      </c>
      <c r="DF10" s="100">
        <v>1.6</v>
      </c>
      <c r="DG10" s="106">
        <f>DF10/(DF10+DF11+DF12+DF13)</f>
        <v>0.15094339622641509</v>
      </c>
      <c r="DH10" s="100">
        <v>3</v>
      </c>
      <c r="DI10" s="106">
        <f>DH10/(DH10+DH11+DH12+DH13)</f>
        <v>0.27027027027027029</v>
      </c>
      <c r="DJ10" s="100">
        <v>0.8</v>
      </c>
      <c r="DK10" s="106">
        <f>DJ10/(DJ10+DJ11+DJ12+DJ13)</f>
        <v>7.9207920792079209E-2</v>
      </c>
      <c r="DL10" s="100">
        <v>1</v>
      </c>
      <c r="DM10" s="106">
        <f>DL10/(DL10+DL11+DL12+DL13)</f>
        <v>9.5238095238095233E-2</v>
      </c>
      <c r="DN10" s="110">
        <f>MAX(CV10,CX10,CZ10,DB10,DD10,DF10,DH10,DJ10,DL10)</f>
        <v>3</v>
      </c>
      <c r="DO10" s="118">
        <f>MIN(CV10,CX10,CZ10,DB10,DD10,DF10,DH10,DJ10,DL10)</f>
        <v>0.8</v>
      </c>
      <c r="DP10" s="100"/>
    </row>
    <row r="11" spans="1:120" ht="39" customHeight="1" x14ac:dyDescent="0.15">
      <c r="A11" s="31"/>
      <c r="B11" s="31"/>
      <c r="C11" s="101" t="s">
        <v>108</v>
      </c>
      <c r="D11" s="119">
        <v>1.3</v>
      </c>
      <c r="E11" s="103">
        <f>D11/(D10+D11+D12+D13)</f>
        <v>0.12264150943396228</v>
      </c>
      <c r="F11" s="132">
        <v>2.5</v>
      </c>
      <c r="G11" s="105">
        <f>F11/(F10+F11+F12+F13)</f>
        <v>0.22321428571428573</v>
      </c>
      <c r="H11" s="100">
        <v>1</v>
      </c>
      <c r="I11" s="106">
        <f>H11/(H10+H11+H12+H13)</f>
        <v>0.1</v>
      </c>
      <c r="J11" s="107">
        <v>0.5</v>
      </c>
      <c r="K11" s="105">
        <f>J11/(J10+J11+J12+J13)</f>
        <v>0.05</v>
      </c>
      <c r="L11" s="100">
        <v>1.3</v>
      </c>
      <c r="M11" s="106">
        <f>L11/(L10+L11+L12+L13)</f>
        <v>0.12621359223300971</v>
      </c>
      <c r="N11" s="100">
        <v>1.4</v>
      </c>
      <c r="O11" s="106">
        <f>N11/(N10+N11+N12+N13)</f>
        <v>0.13207547169811321</v>
      </c>
      <c r="P11" s="108">
        <v>2</v>
      </c>
      <c r="Q11" s="105">
        <f>P11/(P10+P11+P12+P13)</f>
        <v>0.18181818181818182</v>
      </c>
      <c r="R11" s="100">
        <v>1.1000000000000001</v>
      </c>
      <c r="S11" s="106">
        <f>R11/(R10+R11+R12+R13)</f>
        <v>0.1037735849056604</v>
      </c>
      <c r="T11" s="100">
        <v>1.2</v>
      </c>
      <c r="U11" s="106">
        <f>T11/(T10+T11+T12+T13)</f>
        <v>0.1132075471698113</v>
      </c>
      <c r="V11" s="100">
        <v>1.6</v>
      </c>
      <c r="W11" s="106">
        <f>V11/(V10+V11+V12+V13)</f>
        <v>0.15841584158415842</v>
      </c>
      <c r="X11" s="100">
        <v>1.8</v>
      </c>
      <c r="Y11" s="106">
        <f>X11/(X10+X11+X12+X13)</f>
        <v>0.1730769230769231</v>
      </c>
      <c r="Z11" s="100">
        <v>1.7</v>
      </c>
      <c r="AA11" s="106">
        <f>Z11/(Z10+Z11+Z12+Z13)</f>
        <v>0.16346153846153846</v>
      </c>
      <c r="AB11" s="108">
        <v>0.7</v>
      </c>
      <c r="AC11" s="105">
        <f>AB11/(AB10+AB11+AB12+AB13)</f>
        <v>5.185185185185185E-2</v>
      </c>
      <c r="AD11" s="100">
        <v>0.7</v>
      </c>
      <c r="AE11" s="106">
        <f>AD11/(AD10+AD11+AD12+AD13)</f>
        <v>6.7307692307692318E-2</v>
      </c>
      <c r="AF11" s="100">
        <v>1.3</v>
      </c>
      <c r="AG11" s="106">
        <f>AF11/(AF10+AF11+AF12+AF13)</f>
        <v>0.12149532710280375</v>
      </c>
      <c r="AH11" s="100">
        <v>2.1</v>
      </c>
      <c r="AI11" s="106">
        <f>AH11/(AH10+AH11+AH12+AH13)</f>
        <v>0.1891891891891892</v>
      </c>
      <c r="AJ11" s="108">
        <v>1.8</v>
      </c>
      <c r="AK11" s="105">
        <f>AJ11/(AJ10+AJ11+AJ12+AJ13)</f>
        <v>0.18</v>
      </c>
      <c r="AL11" s="100">
        <v>1</v>
      </c>
      <c r="AM11" s="106">
        <f>AL11/(AL10+AL11+AL12+AL13)</f>
        <v>9.2592592592592587E-2</v>
      </c>
      <c r="AN11" s="110">
        <f>MAX(F11,H11,J11,L11,N11,P11,R11,T11,V11,X11,Z11,AB11,AD11,AF11,AH11,AJ11,AL11)</f>
        <v>2.5</v>
      </c>
      <c r="AO11" s="111">
        <f>MIN(F11,H11,J11,L11,N11,P11,R11,T11,V11,X11,Z11,AB11,AD11,AF11,AH11,AJ11,AL11)</f>
        <v>0.5</v>
      </c>
      <c r="AP11" s="92">
        <v>1.4</v>
      </c>
      <c r="AQ11" s="106">
        <f>AP11/(AP10+AP11+AP12+AP13)</f>
        <v>0.12727272727272726</v>
      </c>
      <c r="AR11" s="93">
        <v>1.5</v>
      </c>
      <c r="AS11" s="106">
        <f>AR11/(AR10+AR11+AR12+AR13)</f>
        <v>0.13888888888888887</v>
      </c>
      <c r="AT11" s="93">
        <v>1.4</v>
      </c>
      <c r="AU11" s="106">
        <f>AT11/(AT10+AT11+AT12+AT13)</f>
        <v>0.13333333333333333</v>
      </c>
      <c r="AV11" s="112">
        <f>MAX(AP11,AR11,AT11)</f>
        <v>1.5</v>
      </c>
      <c r="AW11" s="113">
        <f>MIN(AP11,AR11,AT11)</f>
        <v>1.4</v>
      </c>
      <c r="AX11" s="92">
        <v>1.5</v>
      </c>
      <c r="AY11" s="106">
        <f>AX11/(AX10+AX11+AX12+AX13)</f>
        <v>0.13761467889908258</v>
      </c>
      <c r="AZ11" s="93">
        <v>0.8</v>
      </c>
      <c r="BA11" s="106">
        <f>AZ11/(AZ10+AZ11+AZ12+AZ13)</f>
        <v>7.3394495412844055E-2</v>
      </c>
      <c r="BB11" s="93">
        <v>1</v>
      </c>
      <c r="BC11" s="106">
        <f>BB11/(BB10+BB11+BB12+BB13)</f>
        <v>7.6923076923076927E-2</v>
      </c>
      <c r="BD11" s="98">
        <v>1.5</v>
      </c>
      <c r="BE11" s="105">
        <f>BD11/(BD10+BD11+BD12+BD13)</f>
        <v>0.14285714285714285</v>
      </c>
      <c r="BF11" s="93">
        <v>1.9</v>
      </c>
      <c r="BG11" s="106">
        <f>BF11/(BF10+BF11+BF12+BF13)</f>
        <v>0.1743119266055046</v>
      </c>
      <c r="BH11" s="114">
        <f>MAX(AX11,AZ11,BB11,BD11,BF11)</f>
        <v>1.9</v>
      </c>
      <c r="BI11" s="115">
        <f>MIN(AX11,AZ11,BB11,BD11,BF11)</f>
        <v>0.8</v>
      </c>
      <c r="BJ11" s="92">
        <v>1.5</v>
      </c>
      <c r="BK11" s="106">
        <f>BJ11/(BJ10+BJ11+BJ12+BJ13)</f>
        <v>0.12195121951219512</v>
      </c>
      <c r="BL11" s="93">
        <v>1.6</v>
      </c>
      <c r="BM11" s="106">
        <f>BL11/(BL10+BL11+BL12+BL13)</f>
        <v>0.16</v>
      </c>
      <c r="BN11" s="93">
        <v>0.7</v>
      </c>
      <c r="BO11" s="106">
        <f>BN11/(BN10+BN11+BN12+BN13)</f>
        <v>6.9999999999999993E-2</v>
      </c>
      <c r="BP11" s="93">
        <v>1</v>
      </c>
      <c r="BQ11" s="106">
        <f>BP11/(BP10+BP11+BP12+BP13)</f>
        <v>9.0909090909090912E-2</v>
      </c>
      <c r="BR11" s="93">
        <v>2</v>
      </c>
      <c r="BS11" s="106">
        <f>BR11/(BR10+BR11+BR12+BR13)</f>
        <v>0.2</v>
      </c>
      <c r="BT11" s="93">
        <v>0.9</v>
      </c>
      <c r="BU11" s="106">
        <f>BT11/(BT10+BT11+BT12+BT13)</f>
        <v>0.09</v>
      </c>
      <c r="BV11" s="98">
        <v>1</v>
      </c>
      <c r="BW11" s="105">
        <f>BV11/(BV10+BV11+BV12+BV13)</f>
        <v>0.1</v>
      </c>
      <c r="BX11" s="98">
        <v>1.5</v>
      </c>
      <c r="BY11" s="105">
        <f>BX11/(BX10+BX11+BX12+BX13)</f>
        <v>0.14851485148514851</v>
      </c>
      <c r="BZ11" s="93">
        <v>0.7</v>
      </c>
      <c r="CA11" s="106">
        <f>BZ11/(BZ10+BZ11+BZ12+BZ13)</f>
        <v>6.8627450980392163E-2</v>
      </c>
      <c r="CB11" s="98">
        <v>1.5</v>
      </c>
      <c r="CC11" s="105">
        <f>CB11/(CB10+CB11+CB12+CB13)</f>
        <v>0.15</v>
      </c>
      <c r="CD11" s="93">
        <v>1.8</v>
      </c>
      <c r="CE11" s="106">
        <f>CD11/(CD10+CD11+CD12+CD13)</f>
        <v>0.16363636363636364</v>
      </c>
      <c r="CF11" s="93">
        <v>1.9</v>
      </c>
      <c r="CG11" s="106">
        <f>CF11/(CF10+CF11+CF12+CF13)</f>
        <v>0.19</v>
      </c>
      <c r="CH11" s="93">
        <v>2</v>
      </c>
      <c r="CI11" s="106">
        <f>CH11/(CH10+CH11+CH12+CH13)</f>
        <v>0.17391304347826086</v>
      </c>
      <c r="CJ11" s="98">
        <v>0.5</v>
      </c>
      <c r="CK11" s="105">
        <f>CJ11/(CJ10+CJ11+CJ12+CJ13)</f>
        <v>4.6296296296296294E-2</v>
      </c>
      <c r="CL11" s="93">
        <v>2.2999999999999998</v>
      </c>
      <c r="CM11" s="106">
        <f>CL11/(CL10+CL11+CL12+CL13)</f>
        <v>0.18852459016393441</v>
      </c>
      <c r="CN11" s="93">
        <v>1.4</v>
      </c>
      <c r="CO11" s="106">
        <f>CN11/(CN10+CN11+CN12+CN13)</f>
        <v>0.13461538461538461</v>
      </c>
      <c r="CP11" s="93">
        <v>1.5</v>
      </c>
      <c r="CQ11" s="106">
        <f>CP11/(CP10+CP11+CP12+CP13)</f>
        <v>0.15</v>
      </c>
      <c r="CR11" s="93">
        <v>2</v>
      </c>
      <c r="CS11" s="106">
        <f>CR11/(CR10+CR11+CR12+CR13)</f>
        <v>0.19047619047619047</v>
      </c>
      <c r="CT11" s="116">
        <f>MAX(BJ11,BL11,BN11,BP11,BR11,BT11,BZ11,CD11,CF11,CH11,CL11,CN11,CP11,CR11)</f>
        <v>2.2999999999999998</v>
      </c>
      <c r="CU11" s="117">
        <f>MIN(BJ11,BL11,BN11,BP11,BR11,BT11,BZ11,CD11,CF11,CH11,CL11,CN11,CP11,CR11)</f>
        <v>0.7</v>
      </c>
      <c r="CV11" s="99">
        <v>1.1000000000000001</v>
      </c>
      <c r="CW11" s="106">
        <f>CV11/(CV10+CV11+CV12+CV13)</f>
        <v>0.1037735849056604</v>
      </c>
      <c r="CX11" s="100">
        <v>1.3</v>
      </c>
      <c r="CY11" s="106">
        <f>CX11/(CX10+CX11+CX12+CX13)</f>
        <v>0.12037037037037036</v>
      </c>
      <c r="CZ11" s="100">
        <v>1.4</v>
      </c>
      <c r="DA11" s="106">
        <f>CZ11/(CZ10+CZ11+CZ12+CZ13)</f>
        <v>0.13207547169811318</v>
      </c>
      <c r="DB11" s="100">
        <v>1.6</v>
      </c>
      <c r="DC11" s="106">
        <f>DB11/(DB10+DB11+DB12+DB13)</f>
        <v>0.14953271028037385</v>
      </c>
      <c r="DD11" s="100">
        <v>1.4</v>
      </c>
      <c r="DE11" s="106">
        <f>DD11/(DD10+DD11+DD12+DD13)</f>
        <v>0.13333333333333333</v>
      </c>
      <c r="DF11" s="100">
        <v>1.3</v>
      </c>
      <c r="DG11" s="106">
        <f>DF11/(DF10+DF11+DF12+DF13)</f>
        <v>0.12264150943396225</v>
      </c>
      <c r="DH11" s="100">
        <v>1.1000000000000001</v>
      </c>
      <c r="DI11" s="106">
        <f>DH11/(DH10+DH11+DH12+DH13)</f>
        <v>9.9099099099099114E-2</v>
      </c>
      <c r="DJ11" s="100">
        <v>1.8</v>
      </c>
      <c r="DK11" s="106">
        <f>DJ11/(DJ10+DJ11+DJ12+DJ13)</f>
        <v>0.17821782178217824</v>
      </c>
      <c r="DL11" s="100">
        <v>1.3</v>
      </c>
      <c r="DM11" s="106">
        <f>DL11/(DL10+DL11+DL12+DL13)</f>
        <v>0.12380952380952381</v>
      </c>
      <c r="DN11" s="110">
        <f>MAX(CV11,CX11,CZ11,DB11,DD11,DF11,DH11,DJ11,DL11)</f>
        <v>1.8</v>
      </c>
      <c r="DO11" s="118">
        <f>MIN(CV11,CX11,CZ11,DB11,DD11,DF11,DH11,DJ11,DL11)</f>
        <v>1.1000000000000001</v>
      </c>
      <c r="DP11" s="100"/>
    </row>
    <row r="12" spans="1:120" ht="46.25" customHeight="1" x14ac:dyDescent="0.15">
      <c r="A12" s="31"/>
      <c r="B12" s="31"/>
      <c r="C12" s="101" t="s">
        <v>109</v>
      </c>
      <c r="D12" s="119">
        <v>3</v>
      </c>
      <c r="E12" s="103">
        <f>D12/(D10+D11+D12+D13)</f>
        <v>0.28301886792452829</v>
      </c>
      <c r="F12" s="104">
        <v>2.6</v>
      </c>
      <c r="G12" s="105">
        <f>F12/(F10+F11+F12+F13)</f>
        <v>0.23214285714285718</v>
      </c>
      <c r="H12" s="100">
        <v>2.8</v>
      </c>
      <c r="I12" s="106">
        <f>H12/(H10+H11+H12+H13)</f>
        <v>0.27999999999999997</v>
      </c>
      <c r="J12" s="108">
        <v>3.5</v>
      </c>
      <c r="K12" s="105">
        <f>J12/(J10+J11+J12+J13)</f>
        <v>0.35</v>
      </c>
      <c r="L12" s="100">
        <v>2.9</v>
      </c>
      <c r="M12" s="106">
        <f>L12/(L10+L11+L12+L13)</f>
        <v>0.28155339805825241</v>
      </c>
      <c r="N12" s="100">
        <v>3.2</v>
      </c>
      <c r="O12" s="106">
        <f>N12/(N10+N11+N12+N13)</f>
        <v>0.30188679245283023</v>
      </c>
      <c r="P12" s="108">
        <v>2.5</v>
      </c>
      <c r="Q12" s="105">
        <f>P12/(P10+P11+P12+P13)</f>
        <v>0.22727272727272727</v>
      </c>
      <c r="R12" s="100">
        <v>1.9</v>
      </c>
      <c r="S12" s="106">
        <f>R12/(R10+R11+R12+R13)</f>
        <v>0.17924528301886791</v>
      </c>
      <c r="T12" s="100">
        <v>3.4</v>
      </c>
      <c r="U12" s="106">
        <f>T12/(T10+T11+T12+T13)</f>
        <v>0.320754716981132</v>
      </c>
      <c r="V12" s="100">
        <v>3.6</v>
      </c>
      <c r="W12" s="106">
        <f>V12/(V10+V11+V12+V13)</f>
        <v>0.35643564356435647</v>
      </c>
      <c r="X12" s="100">
        <v>2.4</v>
      </c>
      <c r="Y12" s="106">
        <f>X12/(X10+X11+X12+X13)</f>
        <v>0.23076923076923078</v>
      </c>
      <c r="Z12" s="100">
        <v>3.1</v>
      </c>
      <c r="AA12" s="106">
        <f>Z12/(Z10+Z11+Z12+Z13)</f>
        <v>0.29807692307692307</v>
      </c>
      <c r="AB12" s="108">
        <v>2.8</v>
      </c>
      <c r="AC12" s="105">
        <f>AB12/(AB10+AB11+AB12+AB13)</f>
        <v>0.2074074074074074</v>
      </c>
      <c r="AD12" s="109">
        <v>3.8</v>
      </c>
      <c r="AE12" s="106">
        <f>AD12/(AD10+AD11+AD12+AD13)</f>
        <v>0.36538461538461542</v>
      </c>
      <c r="AF12" s="100">
        <v>3.2</v>
      </c>
      <c r="AG12" s="106">
        <f>AF12/(AF10+AF11+AF12+AF13)</f>
        <v>0.2990654205607477</v>
      </c>
      <c r="AH12" s="100">
        <v>2.9</v>
      </c>
      <c r="AI12" s="106">
        <f>AH12/(AH10+AH11+AH12+AH13)</f>
        <v>0.26126126126126126</v>
      </c>
      <c r="AJ12" s="107">
        <v>1.8</v>
      </c>
      <c r="AK12" s="105">
        <f>AJ12/(AJ10+AJ11+AJ12+AJ13)</f>
        <v>0.18</v>
      </c>
      <c r="AL12" s="100">
        <v>2.1</v>
      </c>
      <c r="AM12" s="106">
        <f>AL12/(AL10+AL11+AL12+AL13)</f>
        <v>0.19444444444444445</v>
      </c>
      <c r="AN12" s="110">
        <f>MAX(F12,H12,J12,L12,N12,P12,R12,T12,V12,X12,Z12,AB12,AD12,AF12,AH12,AJ12,AL12)</f>
        <v>3.8</v>
      </c>
      <c r="AO12" s="111">
        <f>MIN(F12,H12,J12,L12,N12,P12,R12,T12,V12,X12,Z12,AB12,AD12,AF12,AH12,AJ12,AL12)</f>
        <v>1.8</v>
      </c>
      <c r="AP12" s="92">
        <v>3.1</v>
      </c>
      <c r="AQ12" s="106">
        <f>AP12/(AP10+AP11+AP12+AP13)</f>
        <v>0.2818181818181818</v>
      </c>
      <c r="AR12" s="93">
        <v>2.9</v>
      </c>
      <c r="AS12" s="106">
        <f>AR12/(AR10+AR11+AR12+AR13)</f>
        <v>0.26851851851851849</v>
      </c>
      <c r="AT12" s="93">
        <v>3.4</v>
      </c>
      <c r="AU12" s="106">
        <f>AT12/(AT10+AT11+AT12+AT13)</f>
        <v>0.32380952380952382</v>
      </c>
      <c r="AV12" s="112">
        <f>MAX(AP12,AR12,AT12)</f>
        <v>3.4</v>
      </c>
      <c r="AW12" s="113">
        <f>MIN(AP12,AR12,AT12)</f>
        <v>2.9</v>
      </c>
      <c r="AX12" s="92">
        <v>3.2</v>
      </c>
      <c r="AY12" s="106">
        <f>AX12/(AX10+AX11+AX12+AX13)</f>
        <v>0.29357798165137616</v>
      </c>
      <c r="AZ12" s="93">
        <v>3.4</v>
      </c>
      <c r="BA12" s="106">
        <f>AZ12/(AZ10+AZ11+AZ12+AZ13)</f>
        <v>0.31192660550458717</v>
      </c>
      <c r="BB12" s="93">
        <v>2</v>
      </c>
      <c r="BC12" s="106">
        <f>BB12/(BB10+BB11+BB12+BB13)</f>
        <v>0.15384615384615385</v>
      </c>
      <c r="BD12" s="98">
        <v>3</v>
      </c>
      <c r="BE12" s="105">
        <f>BD12/(BD10+BD11+BD12+BD13)</f>
        <v>0.2857142857142857</v>
      </c>
      <c r="BF12" s="93">
        <v>2.8</v>
      </c>
      <c r="BG12" s="106">
        <f>BF12/(BF10+BF11+BF12+BF13)</f>
        <v>0.25688073394495414</v>
      </c>
      <c r="BH12" s="114">
        <f>MAX(AX12,AZ12,BB12,BD12,BF12)</f>
        <v>3.4</v>
      </c>
      <c r="BI12" s="115">
        <f>MIN(AX12,AZ12,BB12,BD12,BF12)</f>
        <v>2</v>
      </c>
      <c r="BJ12" s="92">
        <v>3</v>
      </c>
      <c r="BK12" s="106">
        <f>BJ12/(BJ10+BJ11+BJ12+BJ13)</f>
        <v>0.24390243902439024</v>
      </c>
      <c r="BL12" s="93">
        <v>3</v>
      </c>
      <c r="BM12" s="106">
        <f>BL12/(BL10+BL11+BL12+BL13)</f>
        <v>0.3</v>
      </c>
      <c r="BN12" s="93">
        <v>3.3</v>
      </c>
      <c r="BO12" s="106">
        <f>BN12/(BN10+BN11+BN12+BN13)</f>
        <v>0.32999999999999996</v>
      </c>
      <c r="BP12" s="93">
        <v>4</v>
      </c>
      <c r="BQ12" s="106">
        <f>BP12/(BP10+BP11+BP12+BP13)</f>
        <v>0.36363636363636365</v>
      </c>
      <c r="BR12" s="93">
        <v>3</v>
      </c>
      <c r="BS12" s="106">
        <f>BR12/(BR10+BR11+BR12+BR13)</f>
        <v>0.3</v>
      </c>
      <c r="BT12" s="93">
        <v>3.5</v>
      </c>
      <c r="BU12" s="106">
        <f>BT12/(BT10+BT11+BT12+BT13)</f>
        <v>0.35</v>
      </c>
      <c r="BV12" s="98">
        <v>3</v>
      </c>
      <c r="BW12" s="105">
        <f>BV12/(BV10+BV11+BV12+BV13)</f>
        <v>0.3</v>
      </c>
      <c r="BX12" s="98">
        <v>3.5</v>
      </c>
      <c r="BY12" s="105">
        <f>BX12/(BX10+BX11+BX12+BX13)</f>
        <v>0.34653465346534656</v>
      </c>
      <c r="BZ12" s="93">
        <v>3.3</v>
      </c>
      <c r="CA12" s="106">
        <f>BZ12/(BZ10+BZ11+BZ12+BZ13)</f>
        <v>0.3235294117647059</v>
      </c>
      <c r="CB12" s="98">
        <v>3.5</v>
      </c>
      <c r="CC12" s="105">
        <f>CB12/(CB10+CB11+CB12+CB13)</f>
        <v>0.35</v>
      </c>
      <c r="CD12" s="93">
        <v>4</v>
      </c>
      <c r="CE12" s="106">
        <f>CD12/(CD10+CD11+CD12+CD13)</f>
        <v>0.36363636363636365</v>
      </c>
      <c r="CF12" s="93">
        <v>3.1</v>
      </c>
      <c r="CG12" s="106">
        <f>CF12/(CF10+CF11+CF12+CF13)</f>
        <v>0.31</v>
      </c>
      <c r="CH12" s="93">
        <v>4</v>
      </c>
      <c r="CI12" s="106">
        <f>CH12/(CH10+CH11+CH12+CH13)</f>
        <v>0.34782608695652173</v>
      </c>
      <c r="CJ12" s="98">
        <v>4</v>
      </c>
      <c r="CK12" s="105">
        <f>CJ12/(CJ10+CJ11+CJ12+CJ13)</f>
        <v>0.37037037037037035</v>
      </c>
      <c r="CL12" s="93">
        <v>3.3</v>
      </c>
      <c r="CM12" s="106">
        <f>CL12/(CL10+CL11+CL12+CL13)</f>
        <v>0.27049180327868855</v>
      </c>
      <c r="CN12" s="93">
        <v>3</v>
      </c>
      <c r="CO12" s="106">
        <f>CN12/(CN10+CN11+CN12+CN13)</f>
        <v>0.28846153846153844</v>
      </c>
      <c r="CP12" s="93">
        <v>3.4</v>
      </c>
      <c r="CQ12" s="106">
        <f>CP12/(CP10+CP11+CP12+CP13)</f>
        <v>0.33999999999999997</v>
      </c>
      <c r="CR12" s="93">
        <v>2.7</v>
      </c>
      <c r="CS12" s="106">
        <f>CR12/(CR10+CR11+CR12+CR13)</f>
        <v>0.25714285714285717</v>
      </c>
      <c r="CT12" s="116">
        <f>MAX(BJ12,BL12,BN12,BP12,BR12,BT12,BZ12,CD12,CF12,CH12,CL12,CN12,CP12,CR12)</f>
        <v>4</v>
      </c>
      <c r="CU12" s="117">
        <f>MIN(BJ12,BL12,BN12,BP12,BR12,BT12,BZ12,CD12,CF12,CH12,CL12,CN12,CP12,CR12)</f>
        <v>2.7</v>
      </c>
      <c r="CV12" s="99">
        <v>3.3</v>
      </c>
      <c r="CW12" s="106">
        <f>CV12/(CV10+CV11+CV12+CV13)</f>
        <v>0.31132075471698112</v>
      </c>
      <c r="CX12" s="100">
        <v>2.6</v>
      </c>
      <c r="CY12" s="106">
        <f>CX12/(CX10+CX11+CX12+CX13)</f>
        <v>0.24074074074074073</v>
      </c>
      <c r="CZ12" s="100">
        <v>3.1</v>
      </c>
      <c r="DA12" s="106">
        <f>CZ12/(CZ10+CZ11+CZ12+CZ13)</f>
        <v>0.29245283018867924</v>
      </c>
      <c r="DB12" s="100">
        <v>2.9</v>
      </c>
      <c r="DC12" s="106">
        <f>DB12/(DB10+DB11+DB12+DB13)</f>
        <v>0.2710280373831776</v>
      </c>
      <c r="DD12" s="100">
        <v>3.3</v>
      </c>
      <c r="DE12" s="106">
        <f>DD12/(DD10+DD11+DD12+DD13)</f>
        <v>0.31428571428571428</v>
      </c>
      <c r="DF12" s="100">
        <v>3.4</v>
      </c>
      <c r="DG12" s="106">
        <f>DF12/(DF10+DF11+DF12+DF13)</f>
        <v>0.320754716981132</v>
      </c>
      <c r="DH12" s="100">
        <v>2.7</v>
      </c>
      <c r="DI12" s="106">
        <f>DH12/(DH10+DH11+DH12+DH13)</f>
        <v>0.24324324324324326</v>
      </c>
      <c r="DJ12" s="100">
        <v>3</v>
      </c>
      <c r="DK12" s="106">
        <f>DJ12/(DJ10+DJ11+DJ12+DJ13)</f>
        <v>0.29702970297029702</v>
      </c>
      <c r="DL12" s="100">
        <v>3.4</v>
      </c>
      <c r="DM12" s="106">
        <f>DL12/(DL10+DL11+DL12+DL13)</f>
        <v>0.32380952380952382</v>
      </c>
      <c r="DN12" s="110">
        <f>MAX(CV12,CX12,CZ12,DB12,DD12,DF12,DH12,DJ12,DL12)</f>
        <v>3.4</v>
      </c>
      <c r="DO12" s="118">
        <f>MIN(CV12,CX12,CZ12,DB12,DD12,DF12,DH12,DJ12,DL12)</f>
        <v>2.6</v>
      </c>
      <c r="DP12" s="100"/>
    </row>
    <row r="13" spans="1:120" ht="33" customHeight="1" x14ac:dyDescent="0.15">
      <c r="A13" s="31"/>
      <c r="B13" s="31"/>
      <c r="C13" s="101" t="s">
        <v>110</v>
      </c>
      <c r="D13" s="119">
        <v>4.8</v>
      </c>
      <c r="E13" s="103">
        <f>D13/(D10+D11+D12+D13)</f>
        <v>0.45283018867924529</v>
      </c>
      <c r="F13" s="104">
        <v>3.6</v>
      </c>
      <c r="G13" s="105">
        <f>F13/(F10+F11+F12+F13)</f>
        <v>0.32142857142857145</v>
      </c>
      <c r="H13" s="100">
        <v>5.5</v>
      </c>
      <c r="I13" s="106">
        <f>H13/(H10+H11+H12+H13)</f>
        <v>0.55000000000000004</v>
      </c>
      <c r="J13" s="108">
        <v>5.5</v>
      </c>
      <c r="K13" s="105">
        <f>J13/(J10+J11+J12+J13)</f>
        <v>0.55000000000000004</v>
      </c>
      <c r="L13" s="100">
        <v>4.4000000000000004</v>
      </c>
      <c r="M13" s="106">
        <f>L13/(L10+L11+L12+L13)</f>
        <v>0.42718446601941751</v>
      </c>
      <c r="N13" s="100">
        <v>4.5</v>
      </c>
      <c r="O13" s="106">
        <f>N13/(N10+N11+N12+N13)</f>
        <v>0.42452830188679247</v>
      </c>
      <c r="P13" s="107">
        <v>3.5</v>
      </c>
      <c r="Q13" s="105">
        <f>P13/(P10+P11+P12+P13)</f>
        <v>0.31818181818181818</v>
      </c>
      <c r="R13" s="100">
        <v>6</v>
      </c>
      <c r="S13" s="106">
        <f>R13/(R10+R11+R12+R13)</f>
        <v>0.56603773584905659</v>
      </c>
      <c r="T13" s="100">
        <v>4.7</v>
      </c>
      <c r="U13" s="106">
        <f>T13/(T10+T11+T12+T13)</f>
        <v>0.4433962264150943</v>
      </c>
      <c r="V13" s="100">
        <v>4</v>
      </c>
      <c r="W13" s="106">
        <f>V13/(V10+V11+V12+V13)</f>
        <v>0.39603960396039606</v>
      </c>
      <c r="X13" s="100">
        <v>4.2</v>
      </c>
      <c r="Y13" s="106">
        <f>X13/(X10+X11+X12+X13)</f>
        <v>0.40384615384615391</v>
      </c>
      <c r="Z13" s="100">
        <v>4</v>
      </c>
      <c r="AA13" s="106">
        <f>Z13/(Z10+Z11+Z12+Z13)</f>
        <v>0.38461538461538458</v>
      </c>
      <c r="AB13" s="120">
        <v>7.2</v>
      </c>
      <c r="AC13" s="105">
        <f>AB13/(AB10+AB11+AB12+AB13)</f>
        <v>0.53333333333333333</v>
      </c>
      <c r="AD13" s="100">
        <v>5.3</v>
      </c>
      <c r="AE13" s="106">
        <f>AD13/(AD10+AD11+AD12+AD13)</f>
        <v>0.50961538461538469</v>
      </c>
      <c r="AF13" s="100">
        <v>4</v>
      </c>
      <c r="AG13" s="106">
        <f>AF13/(AF10+AF11+AF12+AF13)</f>
        <v>0.37383177570093462</v>
      </c>
      <c r="AH13" s="100">
        <v>4.4000000000000004</v>
      </c>
      <c r="AI13" s="106">
        <f>AH13/(AH10+AH11+AH12+AH13)</f>
        <v>0.39639639639639646</v>
      </c>
      <c r="AJ13" s="108">
        <v>4.8</v>
      </c>
      <c r="AK13" s="105">
        <f>AJ13/(AJ10+AJ11+AJ12+AJ13)</f>
        <v>0.48</v>
      </c>
      <c r="AL13" s="100">
        <v>6.4</v>
      </c>
      <c r="AM13" s="106">
        <f>AL13/(AL10+AL11+AL12+AL13)</f>
        <v>0.59259259259259256</v>
      </c>
      <c r="AN13" s="110">
        <f>MAX(F13,H13,J13,L13,N13,P13,R13,T13,V13,X13,Z13,AB13,AD13,AF13,AH13,AJ13,AL13)</f>
        <v>7.2</v>
      </c>
      <c r="AO13" s="111">
        <f>MIN(F13,H13,J13,L13,N13,P13,R13,T13,V13,X13,Z13,AB13,AD13,AF13,AH13,AJ13,AL13)</f>
        <v>3.5</v>
      </c>
      <c r="AP13" s="92">
        <v>4.7</v>
      </c>
      <c r="AQ13" s="106">
        <f>AP13/(AP10+AP11+AP12+AP13)</f>
        <v>0.4272727272727273</v>
      </c>
      <c r="AR13" s="93">
        <v>4.2</v>
      </c>
      <c r="AS13" s="106">
        <f>AR13/(AR10+AR11+AR12+AR13)</f>
        <v>0.3888888888888889</v>
      </c>
      <c r="AT13" s="93">
        <v>4.5</v>
      </c>
      <c r="AU13" s="106">
        <f>AT13/(AT10+AT11+AT12+AT13)</f>
        <v>0.42857142857142855</v>
      </c>
      <c r="AV13" s="112">
        <f>MAX(AP13,AR13,AT13)</f>
        <v>4.7</v>
      </c>
      <c r="AW13" s="113">
        <f>MIN(AP13,AR13,AT13)</f>
        <v>4.2</v>
      </c>
      <c r="AX13" s="92">
        <v>5</v>
      </c>
      <c r="AY13" s="106">
        <f>AX13/(AX10+AX11+AX12+AX13)</f>
        <v>0.4587155963302752</v>
      </c>
      <c r="AZ13" s="93">
        <v>4.3</v>
      </c>
      <c r="BA13" s="106">
        <f>AZ13/(AZ10+AZ11+AZ12+AZ13)</f>
        <v>0.39449541284403672</v>
      </c>
      <c r="BB13" s="93">
        <v>7</v>
      </c>
      <c r="BC13" s="106">
        <f>BB13/(BB10+BB11+BB12+BB13)</f>
        <v>0.53846153846153844</v>
      </c>
      <c r="BD13" s="98">
        <v>3.7</v>
      </c>
      <c r="BE13" s="105">
        <f>BD13/(BD10+BD11+BD12+BD13)</f>
        <v>0.35238095238095241</v>
      </c>
      <c r="BF13" s="93">
        <v>4.5999999999999996</v>
      </c>
      <c r="BG13" s="106">
        <f>BF13/(BF10+BF11+BF12+BF13)</f>
        <v>0.42201834862385323</v>
      </c>
      <c r="BH13" s="114">
        <f>MAX(AX13,AZ13,BB13,BD13,BF13)</f>
        <v>7</v>
      </c>
      <c r="BI13" s="115">
        <f>MIN(AX13,AZ13,BB13,BD13,BF13)</f>
        <v>3.7</v>
      </c>
      <c r="BJ13" s="92">
        <v>4.8</v>
      </c>
      <c r="BK13" s="106">
        <f>BJ13/(BJ10+BJ11+BJ12+BJ13)</f>
        <v>0.39024390243902435</v>
      </c>
      <c r="BL13" s="93">
        <v>4.4000000000000004</v>
      </c>
      <c r="BM13" s="106">
        <f>BL13/(BL10+BL11+BL12+BL13)</f>
        <v>0.44000000000000006</v>
      </c>
      <c r="BN13" s="93">
        <v>4.3</v>
      </c>
      <c r="BO13" s="106">
        <f>BN13/(BN10+BN11+BN12+BN13)</f>
        <v>0.43</v>
      </c>
      <c r="BP13" s="93">
        <v>5</v>
      </c>
      <c r="BQ13" s="106">
        <f>BP13/(BP10+BP11+BP12+BP13)</f>
        <v>0.45454545454545453</v>
      </c>
      <c r="BR13" s="93">
        <v>4</v>
      </c>
      <c r="BS13" s="106">
        <f>BR13/(BR10+BR11+BR12+BR13)</f>
        <v>0.4</v>
      </c>
      <c r="BT13" s="93">
        <v>5.0999999999999996</v>
      </c>
      <c r="BU13" s="106">
        <f>BT13/(BT10+BT11+BT12+BT13)</f>
        <v>0.51</v>
      </c>
      <c r="BV13" s="98">
        <v>5</v>
      </c>
      <c r="BW13" s="105">
        <f>BV13/(BV10+BV11+BV12+BV13)</f>
        <v>0.5</v>
      </c>
      <c r="BX13" s="98">
        <v>3.8</v>
      </c>
      <c r="BY13" s="105">
        <f>BX13/(BX10+BX11+BX12+BX13)</f>
        <v>0.37623762376237624</v>
      </c>
      <c r="BZ13" s="93">
        <v>5</v>
      </c>
      <c r="CA13" s="106">
        <f>BZ13/(BZ10+BZ11+BZ12+BZ13)</f>
        <v>0.49019607843137258</v>
      </c>
      <c r="CB13" s="98">
        <v>4</v>
      </c>
      <c r="CC13" s="105">
        <f>CB13/(CB10+CB11+CB12+CB13)</f>
        <v>0.4</v>
      </c>
      <c r="CD13" s="93">
        <v>4.2</v>
      </c>
      <c r="CE13" s="106">
        <f>CD13/(CD10+CD11+CD12+CD13)</f>
        <v>0.38181818181818183</v>
      </c>
      <c r="CF13" s="93">
        <v>3.1</v>
      </c>
      <c r="CG13" s="106">
        <f>CF13/(CF10+CF11+CF12+CF13)</f>
        <v>0.31</v>
      </c>
      <c r="CH13" s="93">
        <v>4.5</v>
      </c>
      <c r="CI13" s="106">
        <f>CH13/(CH10+CH11+CH12+CH13)</f>
        <v>0.39130434782608697</v>
      </c>
      <c r="CJ13" s="98">
        <v>4.3</v>
      </c>
      <c r="CK13" s="105">
        <f>CJ13/(CJ10+CJ11+CJ12+CJ13)</f>
        <v>0.39814814814814808</v>
      </c>
      <c r="CL13" s="93">
        <v>4.5999999999999996</v>
      </c>
      <c r="CM13" s="106">
        <f>CL13/(CL10+CL11+CL12+CL13)</f>
        <v>0.37704918032786883</v>
      </c>
      <c r="CN13" s="93">
        <v>5.2</v>
      </c>
      <c r="CO13" s="106">
        <f>CN13/(CN10+CN11+CN12+CN13)</f>
        <v>0.5</v>
      </c>
      <c r="CP13" s="93">
        <v>4.4000000000000004</v>
      </c>
      <c r="CQ13" s="106">
        <f>CP13/(CP10+CP11+CP12+CP13)</f>
        <v>0.44000000000000006</v>
      </c>
      <c r="CR13" s="93">
        <v>4.3</v>
      </c>
      <c r="CS13" s="106">
        <f>CR13/(CR10+CR11+CR12+CR13)</f>
        <v>0.40952380952380951</v>
      </c>
      <c r="CT13" s="116">
        <f>MAX(BJ13,BL13,BN13,BP13,BR13,BT13,BZ13,CD13,CF13,CH13,CL13,CN13,CP13,CR13)</f>
        <v>5.2</v>
      </c>
      <c r="CU13" s="117">
        <f>MIN(BJ13,BL13,BN13,BP13,BR13,BT13,BZ13,CD13,CF13,CH13,CL13,CN13,CP13,CR13)</f>
        <v>3.1</v>
      </c>
      <c r="CV13" s="99">
        <v>5.3</v>
      </c>
      <c r="CW13" s="106">
        <f>CV13/(CV10+CV11+CV12+CV13)</f>
        <v>0.5</v>
      </c>
      <c r="CX13" s="100">
        <v>5.0999999999999996</v>
      </c>
      <c r="CY13" s="106">
        <f>CX13/(CX10+CX11+CX12+CX13)</f>
        <v>0.47222222222222215</v>
      </c>
      <c r="CZ13" s="100">
        <v>4.8</v>
      </c>
      <c r="DA13" s="106">
        <f>CZ13/(CZ10+CZ11+CZ12+CZ13)</f>
        <v>0.45283018867924518</v>
      </c>
      <c r="DB13" s="100">
        <v>4.5999999999999996</v>
      </c>
      <c r="DC13" s="106">
        <f>DB13/(DB10+DB11+DB12+DB13)</f>
        <v>0.42990654205607476</v>
      </c>
      <c r="DD13" s="100">
        <v>4.0999999999999996</v>
      </c>
      <c r="DE13" s="106">
        <f>DD13/(DD10+DD11+DD12+DD13)</f>
        <v>0.39047619047619042</v>
      </c>
      <c r="DF13" s="100">
        <v>4.3</v>
      </c>
      <c r="DG13" s="106">
        <f>DF13/(DF10+DF11+DF12+DF13)</f>
        <v>0.40566037735849048</v>
      </c>
      <c r="DH13" s="100">
        <v>4.3</v>
      </c>
      <c r="DI13" s="106">
        <f>DH13/(DH10+DH11+DH12+DH13)</f>
        <v>0.38738738738738737</v>
      </c>
      <c r="DJ13" s="100">
        <v>4.5</v>
      </c>
      <c r="DK13" s="106">
        <f>DJ13/(DJ10+DJ11+DJ12+DJ13)</f>
        <v>0.44554455445544555</v>
      </c>
      <c r="DL13" s="100">
        <v>4.8</v>
      </c>
      <c r="DM13" s="106">
        <f>DL13/(DL10+DL11+DL12+DL13)</f>
        <v>0.45714285714285713</v>
      </c>
      <c r="DN13" s="110">
        <f>MAX(CV13,CX13,CZ13,DB13,DD13,DF13,DH13,DJ13,DL13)</f>
        <v>5.3</v>
      </c>
      <c r="DO13" s="118">
        <f>MIN(CV13,CX13,CZ13,DB13,DD13,DF13,DH13,DJ13,DL13)</f>
        <v>4.0999999999999996</v>
      </c>
      <c r="DP13" s="100"/>
    </row>
    <row r="14" spans="1:120" ht="84" customHeight="1" x14ac:dyDescent="0.15">
      <c r="A14" s="31"/>
      <c r="B14" s="31"/>
      <c r="C14" s="83" t="s">
        <v>111</v>
      </c>
      <c r="D14" s="84"/>
      <c r="E14" s="122"/>
      <c r="F14" s="86"/>
      <c r="G14" s="123"/>
      <c r="H14" s="88"/>
      <c r="I14" s="124"/>
      <c r="J14" s="87"/>
      <c r="K14" s="123"/>
      <c r="L14" s="88"/>
      <c r="M14" s="124"/>
      <c r="N14" s="88"/>
      <c r="O14" s="124"/>
      <c r="P14" s="87"/>
      <c r="Q14" s="123"/>
      <c r="R14" s="88"/>
      <c r="S14" s="124"/>
      <c r="T14" s="88"/>
      <c r="U14" s="124"/>
      <c r="V14" s="88"/>
      <c r="W14" s="124"/>
      <c r="X14" s="88"/>
      <c r="Y14" s="124"/>
      <c r="Z14" s="88"/>
      <c r="AA14" s="124"/>
      <c r="AB14" s="87"/>
      <c r="AC14" s="123"/>
      <c r="AD14" s="88"/>
      <c r="AE14" s="124"/>
      <c r="AF14" s="88"/>
      <c r="AG14" s="124"/>
      <c r="AH14" s="88"/>
      <c r="AI14" s="124"/>
      <c r="AJ14" s="87"/>
      <c r="AK14" s="123"/>
      <c r="AL14" s="88"/>
      <c r="AM14" s="124"/>
      <c r="AN14" s="125"/>
      <c r="AO14" s="126"/>
      <c r="AP14" s="92"/>
      <c r="AQ14" s="124"/>
      <c r="AR14" s="93"/>
      <c r="AS14" s="124"/>
      <c r="AT14" s="93"/>
      <c r="AU14" s="124"/>
      <c r="AV14" s="127"/>
      <c r="AW14" s="128"/>
      <c r="AX14" s="92"/>
      <c r="AY14" s="124"/>
      <c r="AZ14" s="93"/>
      <c r="BA14" s="124"/>
      <c r="BB14" s="93"/>
      <c r="BC14" s="124"/>
      <c r="BD14" s="98"/>
      <c r="BE14" s="123"/>
      <c r="BF14" s="93"/>
      <c r="BG14" s="124"/>
      <c r="BH14" s="127"/>
      <c r="BI14" s="128"/>
      <c r="BJ14" s="92"/>
      <c r="BK14" s="124"/>
      <c r="BL14" s="93"/>
      <c r="BM14" s="124"/>
      <c r="BN14" s="93"/>
      <c r="BO14" s="124"/>
      <c r="BP14" s="93"/>
      <c r="BQ14" s="124"/>
      <c r="BR14" s="93"/>
      <c r="BS14" s="124"/>
      <c r="BT14" s="93"/>
      <c r="BU14" s="124"/>
      <c r="BV14" s="98"/>
      <c r="BW14" s="123"/>
      <c r="BX14" s="98"/>
      <c r="BY14" s="123"/>
      <c r="BZ14" s="93"/>
      <c r="CA14" s="124"/>
      <c r="CB14" s="98"/>
      <c r="CC14" s="123"/>
      <c r="CD14" s="93"/>
      <c r="CE14" s="124"/>
      <c r="CF14" s="93"/>
      <c r="CG14" s="124"/>
      <c r="CH14" s="93"/>
      <c r="CI14" s="124"/>
      <c r="CJ14" s="98"/>
      <c r="CK14" s="123"/>
      <c r="CL14" s="93"/>
      <c r="CM14" s="124"/>
      <c r="CN14" s="93"/>
      <c r="CO14" s="124"/>
      <c r="CP14" s="93"/>
      <c r="CQ14" s="124"/>
      <c r="CR14" s="93"/>
      <c r="CS14" s="124"/>
      <c r="CT14" s="129"/>
      <c r="CU14" s="130"/>
      <c r="CV14" s="99"/>
      <c r="CW14" s="124"/>
      <c r="CX14" s="100"/>
      <c r="CY14" s="124"/>
      <c r="CZ14" s="100"/>
      <c r="DA14" s="124"/>
      <c r="DB14" s="100"/>
      <c r="DC14" s="124"/>
      <c r="DD14" s="100"/>
      <c r="DE14" s="124"/>
      <c r="DF14" s="100"/>
      <c r="DG14" s="124"/>
      <c r="DH14" s="100"/>
      <c r="DI14" s="124"/>
      <c r="DJ14" s="100"/>
      <c r="DK14" s="124"/>
      <c r="DL14" s="100"/>
      <c r="DM14" s="124"/>
      <c r="DN14" s="125"/>
      <c r="DO14" s="131"/>
      <c r="DP14" s="100"/>
    </row>
    <row r="15" spans="1:120" ht="51.5" customHeight="1" x14ac:dyDescent="0.15">
      <c r="A15" s="31"/>
      <c r="B15" s="31"/>
      <c r="C15" s="101" t="s">
        <v>112</v>
      </c>
      <c r="D15" s="119">
        <v>3</v>
      </c>
      <c r="E15" s="103">
        <f>D15/(D15+D16+D17+D18)</f>
        <v>0.27777777777777779</v>
      </c>
      <c r="F15" s="104">
        <v>2.2999999999999998</v>
      </c>
      <c r="G15" s="105">
        <f>F15/(F15+F16+F17+F18)</f>
        <v>0.2277227722772277</v>
      </c>
      <c r="H15" s="100">
        <v>2.1</v>
      </c>
      <c r="I15" s="106">
        <f>H15/(H15+H16+H17+H18)</f>
        <v>0.18750000000000003</v>
      </c>
      <c r="J15" s="107">
        <v>0.5</v>
      </c>
      <c r="K15" s="105">
        <f>J15/(J15+J16+J17+J18)</f>
        <v>0.05</v>
      </c>
      <c r="L15" s="100">
        <v>2.7</v>
      </c>
      <c r="M15" s="106">
        <f>L15/(L15+L16+L17+L18)</f>
        <v>0.25233644859813087</v>
      </c>
      <c r="N15" s="100">
        <v>2.9</v>
      </c>
      <c r="O15" s="106">
        <f>N15/(N15+N16+N17+N18)</f>
        <v>0.27102803738317754</v>
      </c>
      <c r="P15" s="108">
        <v>2.5</v>
      </c>
      <c r="Q15" s="105">
        <f>P15/(P15+P16+P17+P18)</f>
        <v>0.25</v>
      </c>
      <c r="R15" s="100">
        <v>4</v>
      </c>
      <c r="S15" s="106">
        <f>R15/(R15+R16+R17+R18)</f>
        <v>0.32520325203252037</v>
      </c>
      <c r="T15" s="100">
        <v>2.5</v>
      </c>
      <c r="U15" s="106">
        <f>T15/(T15+T16+T17+T18)</f>
        <v>0.23809523809523808</v>
      </c>
      <c r="V15" s="100">
        <v>2.5</v>
      </c>
      <c r="W15" s="106">
        <f>V15/(V15+V16+V17+V18)</f>
        <v>0.25</v>
      </c>
      <c r="X15" s="100">
        <v>3.2</v>
      </c>
      <c r="Y15" s="106">
        <f>X15/(X15+X16+X17+X18)</f>
        <v>0.29629629629629628</v>
      </c>
      <c r="Z15" s="100">
        <v>2.5</v>
      </c>
      <c r="AA15" s="106">
        <f>Z15/(Z15+Z16+Z17+Z18)</f>
        <v>0.24038461538461536</v>
      </c>
      <c r="AB15" s="120">
        <v>5.2</v>
      </c>
      <c r="AC15" s="105">
        <f>AB15/(AB15+AB16+AB17+AB18)</f>
        <v>0.39393939393939398</v>
      </c>
      <c r="AD15" s="100">
        <v>2.5</v>
      </c>
      <c r="AE15" s="106">
        <f>AD15/(AD15+AD16+AD17+AD18)</f>
        <v>0.22727272727272727</v>
      </c>
      <c r="AF15" s="100">
        <v>4</v>
      </c>
      <c r="AG15" s="106">
        <f>AF15/(AF15+AF16+AF17+AF18)</f>
        <v>0.3571428571428571</v>
      </c>
      <c r="AH15" s="100">
        <v>4</v>
      </c>
      <c r="AI15" s="106">
        <f>AH15/(AH15+AH16+AH17+AH18)</f>
        <v>0.3539823008849558</v>
      </c>
      <c r="AJ15" s="108">
        <v>2.4</v>
      </c>
      <c r="AK15" s="105">
        <f>AJ15/(AJ15+AJ16+AJ17+AJ18)</f>
        <v>0.24</v>
      </c>
      <c r="AL15" s="100">
        <v>3.2</v>
      </c>
      <c r="AM15" s="106">
        <f>AL15/(AL15+AL16+AL17+AL18)</f>
        <v>0.2990654205607477</v>
      </c>
      <c r="AN15" s="110">
        <f>MAX(F15,H15,J15,L15,N15,P15,R15,T15,V15,X15,Z15,AB15,AD15,AF15,AH15,AJ15,AL15)</f>
        <v>5.2</v>
      </c>
      <c r="AO15" s="111">
        <f>MIN(F15,H15,J15,L15,N15,P15,R15,T15,V15,X15,Z15,AB15,AD15,AF15,AH15,AJ15,AL15)</f>
        <v>0.5</v>
      </c>
      <c r="AP15" s="92">
        <v>3.4</v>
      </c>
      <c r="AQ15" s="106">
        <f>AP15/(AP15+AP16+AP17+AP18)</f>
        <v>0.31481481481481477</v>
      </c>
      <c r="AR15" s="93">
        <v>3</v>
      </c>
      <c r="AS15" s="106">
        <f>AR15/(AR15+AR16+AR17+AR18)</f>
        <v>0.27027027027027023</v>
      </c>
      <c r="AT15" s="93">
        <v>2.8</v>
      </c>
      <c r="AU15" s="106">
        <f>AT15/(AT15+AT16+AT17+AT18)</f>
        <v>0.26415094339622641</v>
      </c>
      <c r="AV15" s="112">
        <f>MAX(AP15,AR15,AT15)</f>
        <v>3.4</v>
      </c>
      <c r="AW15" s="113">
        <f>MIN(AP15,AR15,AT15)</f>
        <v>2.8</v>
      </c>
      <c r="AX15" s="92">
        <v>3.8</v>
      </c>
      <c r="AY15" s="106">
        <f>AX15/(AX15+AX16+AX17+AX18)</f>
        <v>0.35849056603773582</v>
      </c>
      <c r="AZ15" s="93">
        <v>3.3</v>
      </c>
      <c r="BA15" s="106">
        <f>AZ15/(AZ15+AZ16+AZ17+AZ18)</f>
        <v>0.31730769230769229</v>
      </c>
      <c r="BB15" s="93">
        <v>3</v>
      </c>
      <c r="BC15" s="106">
        <f>BB15/(BB15+BB16+BB17+BB18)</f>
        <v>0.25</v>
      </c>
      <c r="BD15" s="98">
        <v>2.2999999999999998</v>
      </c>
      <c r="BE15" s="105">
        <f>BD15/(BD15+BD16+BD17+BD18)</f>
        <v>0.22330097087378636</v>
      </c>
      <c r="BF15" s="93">
        <v>3.4</v>
      </c>
      <c r="BG15" s="106">
        <f>BF15/(BF15+BF16+BF17+BF18)</f>
        <v>0.31481481481481477</v>
      </c>
      <c r="BH15" s="114">
        <f>MAX(AX15,AZ15,BB15,BD15,BF15)</f>
        <v>3.8</v>
      </c>
      <c r="BI15" s="115">
        <f>MIN(AX15,AZ15,BB15,BD15,BF15)</f>
        <v>2.2999999999999998</v>
      </c>
      <c r="BJ15" s="92">
        <v>2.8</v>
      </c>
      <c r="BK15" s="106">
        <f>BJ15/(BJ15+BJ16+BJ17+BJ18)</f>
        <v>0.24137931034482757</v>
      </c>
      <c r="BL15" s="93">
        <v>3.4</v>
      </c>
      <c r="BM15" s="106">
        <f>BL15/(BL15+BL16+BL17+BL18)</f>
        <v>0.33663366336633666</v>
      </c>
      <c r="BN15" s="93">
        <v>3.7</v>
      </c>
      <c r="BO15" s="106">
        <f>BN15/(BN15+BN16+BN17+BN18)</f>
        <v>0.36633663366336633</v>
      </c>
      <c r="BP15" s="93">
        <v>1.5</v>
      </c>
      <c r="BQ15" s="106">
        <f>BP15/(BP15+BP16+BP17+BP18)</f>
        <v>0.15</v>
      </c>
      <c r="BR15" s="93">
        <v>2</v>
      </c>
      <c r="BS15" s="106">
        <f>BR15/(BR15+BR16+BR17+BR18)</f>
        <v>0.2</v>
      </c>
      <c r="BT15" s="93">
        <v>2.2999999999999998</v>
      </c>
      <c r="BU15" s="106">
        <f>BT15/(BT15+BT16+BT17+BT18)</f>
        <v>0.21698113207547165</v>
      </c>
      <c r="BV15" s="98">
        <v>1</v>
      </c>
      <c r="BW15" s="105">
        <f>BV15/(BV15+BV16+BV17+BV18)</f>
        <v>0.1</v>
      </c>
      <c r="BX15" s="98">
        <v>3.5</v>
      </c>
      <c r="BY15" s="105">
        <f>BX15/(BX15+BX16+BX17+BX18)</f>
        <v>0.34653465346534656</v>
      </c>
      <c r="BZ15" s="93">
        <v>3.2</v>
      </c>
      <c r="CA15" s="106">
        <f>BZ15/(BZ15+BZ16+BZ17+BZ18)</f>
        <v>0.31067961165048541</v>
      </c>
      <c r="CB15" s="98">
        <v>1.5</v>
      </c>
      <c r="CC15" s="105">
        <f>CB15/(CB15+CB16+CB17+CB18)</f>
        <v>0.15</v>
      </c>
      <c r="CD15" s="93">
        <v>2.4</v>
      </c>
      <c r="CE15" s="106">
        <f>CD15/(CD15+CD16+CD17+CD18)</f>
        <v>0.21621621621621617</v>
      </c>
      <c r="CF15" s="93">
        <v>2.2000000000000002</v>
      </c>
      <c r="CG15" s="106">
        <f>CF15/(CF15+CF16+CF17+CF18)</f>
        <v>0.22000000000000003</v>
      </c>
      <c r="CH15" s="93">
        <v>2.5</v>
      </c>
      <c r="CI15" s="106">
        <f>CH15/(CH15+CH16+CH17+CH18)</f>
        <v>0.21739130434782608</v>
      </c>
      <c r="CJ15" s="98">
        <v>4</v>
      </c>
      <c r="CK15" s="105">
        <f>CJ15/(CJ15+CJ16+CJ17+CJ18)</f>
        <v>0.36363636363636365</v>
      </c>
      <c r="CL15" s="93">
        <v>2.8</v>
      </c>
      <c r="CM15" s="106">
        <f>CL15/(CL15+CL16+CL17+CL18)</f>
        <v>0.24561403508771928</v>
      </c>
      <c r="CN15" s="93">
        <v>3.2</v>
      </c>
      <c r="CO15" s="106">
        <f>CN15/(CN15+CN16+CN17+CN18)</f>
        <v>0.30476190476190479</v>
      </c>
      <c r="CP15" s="93">
        <v>2.2000000000000002</v>
      </c>
      <c r="CQ15" s="106">
        <f>CP15/(CP15+CP16+CP17+CP18)</f>
        <v>0.21153846153846154</v>
      </c>
      <c r="CR15" s="93">
        <v>3.3</v>
      </c>
      <c r="CS15" s="106">
        <f>CR15/(CR15+CR16+CR17+CR18)</f>
        <v>0.32999999999999996</v>
      </c>
      <c r="CT15" s="116">
        <f>MAX(BJ15,BL15,BN15,BP15,BR15,BT15,BZ15,CD15,CF15,CH15,CL15,CN15,CP15,CR15)</f>
        <v>3.7</v>
      </c>
      <c r="CU15" s="117">
        <f>MIN(BJ15,BL15,BN15,BP15,BR15,BT15,BZ15,CD15,CF15,CH15,CL15,CN15,CP15,CR15)</f>
        <v>1.5</v>
      </c>
      <c r="CV15" s="99">
        <v>2.5</v>
      </c>
      <c r="CW15" s="106">
        <f>CV15/(CV15+CV16+CV17+CV18)</f>
        <v>0.23584905660377359</v>
      </c>
      <c r="CX15" s="100">
        <v>3</v>
      </c>
      <c r="CY15" s="106">
        <f>CX15/(CX15+CX16+CX17+CX18)</f>
        <v>0.27777777777777773</v>
      </c>
      <c r="CZ15" s="100">
        <v>3.5</v>
      </c>
      <c r="DA15" s="106">
        <f>CZ15/(CZ15+CZ16+CZ17+CZ18)</f>
        <v>0.32710280373831779</v>
      </c>
      <c r="DB15" s="100">
        <v>2.9</v>
      </c>
      <c r="DC15" s="106">
        <f>DB15/(DB15+DB16+DB17+DB18)</f>
        <v>0.2612612612612612</v>
      </c>
      <c r="DD15" s="100">
        <v>3</v>
      </c>
      <c r="DE15" s="106">
        <f>DD15/(DD15+DD16+DD17+DD18)</f>
        <v>0.28301886792452829</v>
      </c>
      <c r="DF15" s="100">
        <v>3.2</v>
      </c>
      <c r="DG15" s="106">
        <f>DF15/(DF15+DF16+DF17+DF18)</f>
        <v>0.2807017543859649</v>
      </c>
      <c r="DH15" s="100">
        <v>4.0999999999999996</v>
      </c>
      <c r="DI15" s="106">
        <f>DH15/(DH15+DH16+DH17+DH18)</f>
        <v>0.37962962962962959</v>
      </c>
      <c r="DJ15" s="100">
        <v>2.2999999999999998</v>
      </c>
      <c r="DK15" s="106">
        <f>DJ15/(DJ15+DJ16+DJ17+DJ18)</f>
        <v>0.22999999999999998</v>
      </c>
      <c r="DL15" s="100">
        <v>2</v>
      </c>
      <c r="DM15" s="106">
        <f>DL15/(DL15+DL16+DL17+DL18)</f>
        <v>0.19230769230769235</v>
      </c>
      <c r="DN15" s="110">
        <f>MAX(CV15,CX15,CZ15,DB15,DD15,DF15,DH15,DJ15,DL15)</f>
        <v>4.0999999999999996</v>
      </c>
      <c r="DO15" s="118">
        <f>MIN(CV15,CX15,CZ15,DB15,DD15,DF15,DH15,DJ15,DL15)</f>
        <v>2</v>
      </c>
      <c r="DP15" s="100"/>
    </row>
    <row r="16" spans="1:120" ht="50.5" customHeight="1" x14ac:dyDescent="0.15">
      <c r="A16" s="31"/>
      <c r="B16" s="31"/>
      <c r="C16" s="101" t="s">
        <v>113</v>
      </c>
      <c r="D16" s="119">
        <v>1.8</v>
      </c>
      <c r="E16" s="103">
        <f>D16/(D15+D16+D17+D18)</f>
        <v>0.16666666666666669</v>
      </c>
      <c r="F16" s="104">
        <v>3</v>
      </c>
      <c r="G16" s="105">
        <f>F16/(F15+F16+F17+F18)</f>
        <v>0.29702970297029702</v>
      </c>
      <c r="H16" s="100">
        <v>1.7</v>
      </c>
      <c r="I16" s="106">
        <f>H16/(H15+H16+H17+H18)</f>
        <v>0.1517857142857143</v>
      </c>
      <c r="J16" s="108">
        <v>1.5</v>
      </c>
      <c r="K16" s="105">
        <f>J16/(J15+J16+J17+J18)</f>
        <v>0.15</v>
      </c>
      <c r="L16" s="100">
        <v>1.9</v>
      </c>
      <c r="M16" s="106">
        <f>L16/(L15+L16+L17+L18)</f>
        <v>0.17757009345794392</v>
      </c>
      <c r="N16" s="100">
        <v>1.8</v>
      </c>
      <c r="O16" s="106">
        <f>N16/(N15+N16+N17+N18)</f>
        <v>0.16822429906542055</v>
      </c>
      <c r="P16" s="108">
        <v>2</v>
      </c>
      <c r="Q16" s="105">
        <f>P16/(P15+P16+P17+P18)</f>
        <v>0.2</v>
      </c>
      <c r="R16" s="100">
        <v>1.9</v>
      </c>
      <c r="S16" s="106">
        <f>R16/(R15+R16+R17+R18)</f>
        <v>0.15447154471544716</v>
      </c>
      <c r="T16" s="121">
        <v>1.1000000000000001</v>
      </c>
      <c r="U16" s="106">
        <f>T16/(T15+T16+T17+T18)</f>
        <v>0.10476190476190476</v>
      </c>
      <c r="V16" s="109">
        <v>3.1</v>
      </c>
      <c r="W16" s="106">
        <f>V16/(V15+V16+V17+V18)</f>
        <v>0.31</v>
      </c>
      <c r="X16" s="100">
        <v>3</v>
      </c>
      <c r="Y16" s="106">
        <f>X16/(X15+X16+X17+X18)</f>
        <v>0.27777777777777773</v>
      </c>
      <c r="Z16" s="100">
        <v>2</v>
      </c>
      <c r="AA16" s="106">
        <f>Z16/(Z15+Z16+Z17+Z18)</f>
        <v>0.19230769230769229</v>
      </c>
      <c r="AB16" s="108">
        <v>2.2999999999999998</v>
      </c>
      <c r="AC16" s="105">
        <f>AB16/(AB15+AB16+AB17+AB18)</f>
        <v>0.17424242424242423</v>
      </c>
      <c r="AD16" s="100">
        <v>1.3</v>
      </c>
      <c r="AE16" s="106">
        <f>AD16/(AD15+AD16+AD17+AD18)</f>
        <v>0.11818181818181818</v>
      </c>
      <c r="AF16" s="100">
        <v>1.9</v>
      </c>
      <c r="AG16" s="106">
        <f>AF16/(AF15+AF16+AF17+AF18)</f>
        <v>0.16964285714285712</v>
      </c>
      <c r="AH16" s="100">
        <v>1.6</v>
      </c>
      <c r="AI16" s="106">
        <f>AH16/(AH15+AH16+AH17+AH18)</f>
        <v>0.14159292035398233</v>
      </c>
      <c r="AJ16" s="108">
        <v>1.4</v>
      </c>
      <c r="AK16" s="105">
        <f>AJ16/(AJ15+AJ16+AJ17+AJ18)</f>
        <v>0.13999999999999999</v>
      </c>
      <c r="AL16" s="100">
        <v>1.3</v>
      </c>
      <c r="AM16" s="106">
        <f>AL16/(AL15+AL16+AL17+AL18)</f>
        <v>0.12149532710280375</v>
      </c>
      <c r="AN16" s="110">
        <f>MAX(F16,H16,J16,L16,N16,P16,R16,T16,V16,X16,Z16,AB16,AD16,AF16,AH16,AJ16,AL16)</f>
        <v>3.1</v>
      </c>
      <c r="AO16" s="111">
        <f>MIN(F16,H16,J16,L16,N16,P16,R16,T16,V16,X16,Z16,AB16,AD16,AF16,AH16,AJ16,AL16)</f>
        <v>1.1000000000000001</v>
      </c>
      <c r="AP16" s="92">
        <v>1.6</v>
      </c>
      <c r="AQ16" s="106">
        <f>AP16/(AP15+AP16+AP17+AP18)</f>
        <v>0.14814814814814814</v>
      </c>
      <c r="AR16" s="93">
        <v>2.4</v>
      </c>
      <c r="AS16" s="106">
        <f>AR16/(AR15+AR16+AR17+AR18)</f>
        <v>0.21621621621621617</v>
      </c>
      <c r="AT16" s="93">
        <v>1.7</v>
      </c>
      <c r="AU16" s="106">
        <f>AT16/(AT15+AT16+AT17+AT18)</f>
        <v>0.16037735849056603</v>
      </c>
      <c r="AV16" s="112">
        <f>MAX(AP16,AR16,AT16)</f>
        <v>2.4</v>
      </c>
      <c r="AW16" s="113">
        <f>MIN(AP16,AR16,AT16)</f>
        <v>1.6</v>
      </c>
      <c r="AX16" s="92">
        <v>1.3</v>
      </c>
      <c r="AY16" s="106">
        <f>AX16/(AX15+AX16+AX17+AX18)</f>
        <v>0.12264150943396228</v>
      </c>
      <c r="AZ16" s="93">
        <v>2</v>
      </c>
      <c r="BA16" s="106">
        <f>AZ16/(AZ15+AZ16+AZ17+AZ18)</f>
        <v>0.19230769230769229</v>
      </c>
      <c r="BB16" s="93">
        <v>3</v>
      </c>
      <c r="BC16" s="106">
        <f>BB16/(BB15+BB16+BB17+BB18)</f>
        <v>0.25</v>
      </c>
      <c r="BD16" s="98">
        <v>1</v>
      </c>
      <c r="BE16" s="105">
        <f>BD16/(BD15+BD16+BD17+BD18)</f>
        <v>9.7087378640776698E-2</v>
      </c>
      <c r="BF16" s="93">
        <v>1.4</v>
      </c>
      <c r="BG16" s="106">
        <f>BF16/(BF15+BF16+BF17+BF18)</f>
        <v>0.12962962962962962</v>
      </c>
      <c r="BH16" s="114">
        <f>MAX(AX16,AZ16,BB16,BD16,BF16)</f>
        <v>3</v>
      </c>
      <c r="BI16" s="115">
        <f>MIN(AX16,AZ16,BB16,BD16,BF16)</f>
        <v>1</v>
      </c>
      <c r="BJ16" s="92">
        <v>1.5</v>
      </c>
      <c r="BK16" s="106">
        <f>BJ16/(BJ15+BJ16+BJ17+BJ18)</f>
        <v>0.12931034482758622</v>
      </c>
      <c r="BL16" s="93">
        <v>1.9</v>
      </c>
      <c r="BM16" s="106">
        <f>BL16/(BL15+BL16+BL17+BL18)</f>
        <v>0.18811881188118812</v>
      </c>
      <c r="BN16" s="93">
        <v>0.7</v>
      </c>
      <c r="BO16" s="106">
        <f>BN16/(BN15+BN16+BN17+BN18)</f>
        <v>6.9306930693069299E-2</v>
      </c>
      <c r="BP16" s="93">
        <v>2</v>
      </c>
      <c r="BQ16" s="106">
        <f>BP16/(BP15+BP16+BP17+BP18)</f>
        <v>0.2</v>
      </c>
      <c r="BR16" s="93">
        <v>1.5</v>
      </c>
      <c r="BS16" s="106">
        <f>BR16/(BR15+BR16+BR17+BR18)</f>
        <v>0.15</v>
      </c>
      <c r="BT16" s="93">
        <v>2.1</v>
      </c>
      <c r="BU16" s="106">
        <f>BT16/(BT15+BT16+BT17+BT18)</f>
        <v>0.1981132075471698</v>
      </c>
      <c r="BV16" s="98">
        <v>1</v>
      </c>
      <c r="BW16" s="105">
        <f>BV16/(BV15+BV16+BV17+BV18)</f>
        <v>0.1</v>
      </c>
      <c r="BX16" s="98">
        <v>2.2999999999999998</v>
      </c>
      <c r="BY16" s="105">
        <f>BX16/(BX15+BX16+BX17+BX18)</f>
        <v>0.2277227722772277</v>
      </c>
      <c r="BZ16" s="93">
        <v>2</v>
      </c>
      <c r="CA16" s="106">
        <f>BZ16/(BZ15+BZ16+BZ17+BZ18)</f>
        <v>0.1941747572815534</v>
      </c>
      <c r="CB16" s="98">
        <v>1.5</v>
      </c>
      <c r="CC16" s="105">
        <f>CB16/(CB15+CB16+CB17+CB18)</f>
        <v>0.15</v>
      </c>
      <c r="CD16" s="93">
        <v>1.6</v>
      </c>
      <c r="CE16" s="106">
        <f>CD16/(CD15+CD16+CD17+CD18)</f>
        <v>0.14414414414414414</v>
      </c>
      <c r="CF16" s="93">
        <v>1.8</v>
      </c>
      <c r="CG16" s="106">
        <f>CF16/(CF15+CF16+CF17+CF18)</f>
        <v>0.18</v>
      </c>
      <c r="CH16" s="93">
        <v>3</v>
      </c>
      <c r="CI16" s="106">
        <f>CH16/(CH15+CH16+CH17+CH18)</f>
        <v>0.2608695652173913</v>
      </c>
      <c r="CJ16" s="98">
        <v>1</v>
      </c>
      <c r="CK16" s="105">
        <f>CJ16/(CJ15+CJ16+CJ17+CJ18)</f>
        <v>9.0909090909090912E-2</v>
      </c>
      <c r="CL16" s="93">
        <v>2</v>
      </c>
      <c r="CM16" s="106">
        <f>CL16/(CL15+CL16+CL17+CL18)</f>
        <v>0.17543859649122806</v>
      </c>
      <c r="CN16" s="93">
        <v>1</v>
      </c>
      <c r="CO16" s="106">
        <f>CN16/(CN15+CN16+CN17+CN18)</f>
        <v>9.5238095238095233E-2</v>
      </c>
      <c r="CP16" s="93">
        <v>1.6</v>
      </c>
      <c r="CQ16" s="106">
        <f>CP16/(CP15+CP16+CP17+CP18)</f>
        <v>0.15384615384615385</v>
      </c>
      <c r="CR16" s="93">
        <v>1.7</v>
      </c>
      <c r="CS16" s="106">
        <f>CR16/(CR15+CR16+CR17+CR18)</f>
        <v>0.16999999999999998</v>
      </c>
      <c r="CT16" s="116">
        <f>MAX(BJ16,BL16,BN16,BP16,BR16,BT16,BZ16,CD16,CF16,CH16,CL16,CN16,CP16,CR16)</f>
        <v>3</v>
      </c>
      <c r="CU16" s="117">
        <f>MIN(BJ16,BL16,BN16,BP16,BR16,BT16,BZ16,CD16,CF16,CH16,CL16,CN16,CP16,CR16)</f>
        <v>0.7</v>
      </c>
      <c r="CV16" s="99">
        <v>1.8</v>
      </c>
      <c r="CW16" s="106">
        <f>CV16/(CV15+CV16+CV17+CV18)</f>
        <v>0.169811320754717</v>
      </c>
      <c r="CX16" s="100">
        <v>1.7</v>
      </c>
      <c r="CY16" s="106">
        <f>CX16/(CX15+CX16+CX17+CX18)</f>
        <v>0.15740740740740738</v>
      </c>
      <c r="CZ16" s="100">
        <v>1.5</v>
      </c>
      <c r="DA16" s="106">
        <f>CZ16/(CZ15+CZ16+CZ17+CZ18)</f>
        <v>0.14018691588785048</v>
      </c>
      <c r="DB16" s="100">
        <v>1.9</v>
      </c>
      <c r="DC16" s="106">
        <f>DB16/(DB15+DB16+DB17+DB18)</f>
        <v>0.17117117117117114</v>
      </c>
      <c r="DD16" s="100">
        <v>1.8</v>
      </c>
      <c r="DE16" s="106">
        <f>DD16/(DD15+DD16+DD17+DD18)</f>
        <v>0.169811320754717</v>
      </c>
      <c r="DF16" s="100">
        <v>1.8</v>
      </c>
      <c r="DG16" s="106">
        <f>DF16/(DF15+DF16+DF17+DF18)</f>
        <v>0.15789473684210525</v>
      </c>
      <c r="DH16" s="100">
        <v>2.4</v>
      </c>
      <c r="DI16" s="106">
        <f>DH16/(DH15+DH16+DH17+DH18)</f>
        <v>0.22222222222222221</v>
      </c>
      <c r="DJ16" s="100">
        <v>1.7</v>
      </c>
      <c r="DK16" s="106">
        <f>DJ16/(DJ15+DJ16+DJ17+DJ18)</f>
        <v>0.16999999999999998</v>
      </c>
      <c r="DL16" s="100">
        <v>2.2000000000000002</v>
      </c>
      <c r="DM16" s="106">
        <f>DL16/(DL15+DL16+DL17+DL18)</f>
        <v>0.21153846153846159</v>
      </c>
      <c r="DN16" s="110">
        <f>MAX(CV16,CX16,CZ16,DB16,DD16,DF16,DH16,DJ16,DL16)</f>
        <v>2.4</v>
      </c>
      <c r="DO16" s="118">
        <f>MIN(CV16,CX16,CZ16,DB16,DD16,DF16,DH16,DJ16,DL16)</f>
        <v>1.5</v>
      </c>
      <c r="DP16" s="100"/>
    </row>
    <row r="17" spans="1:120" ht="35.5" customHeight="1" x14ac:dyDescent="0.15">
      <c r="A17" s="31"/>
      <c r="B17" s="31"/>
      <c r="C17" s="101" t="s">
        <v>114</v>
      </c>
      <c r="D17" s="119">
        <v>1.9</v>
      </c>
      <c r="E17" s="103">
        <f>D17/(D15+D16+D17+D18)</f>
        <v>0.17592592592592593</v>
      </c>
      <c r="F17" s="104">
        <v>2</v>
      </c>
      <c r="G17" s="105">
        <f>F17/(F15+F16+F17+F18)</f>
        <v>0.19801980198019803</v>
      </c>
      <c r="H17" s="100">
        <v>3.3</v>
      </c>
      <c r="I17" s="106">
        <f>H17/(H15+H16+H17+H18)</f>
        <v>0.29464285714285715</v>
      </c>
      <c r="J17" s="120">
        <v>3.5</v>
      </c>
      <c r="K17" s="105">
        <f>J17/(J15+J16+J17+J18)</f>
        <v>0.35</v>
      </c>
      <c r="L17" s="100">
        <v>1.5</v>
      </c>
      <c r="M17" s="106">
        <f>L17/(L15+L16+L17+L18)</f>
        <v>0.14018691588785048</v>
      </c>
      <c r="N17" s="100">
        <v>2.1</v>
      </c>
      <c r="O17" s="106">
        <f>N17/(N15+N16+N17+N18)</f>
        <v>0.19626168224299065</v>
      </c>
      <c r="P17" s="108">
        <v>3</v>
      </c>
      <c r="Q17" s="105">
        <f>P17/(P15+P16+P17+P18)</f>
        <v>0.3</v>
      </c>
      <c r="R17" s="100">
        <v>2.2999999999999998</v>
      </c>
      <c r="S17" s="106">
        <f>R17/(R15+R16+R17+R18)</f>
        <v>0.18699186991869918</v>
      </c>
      <c r="T17" s="100">
        <v>2.2999999999999998</v>
      </c>
      <c r="U17" s="106">
        <f>T17/(T15+T16+T17+T18)</f>
        <v>0.21904761904761902</v>
      </c>
      <c r="V17" s="100">
        <v>2</v>
      </c>
      <c r="W17" s="106">
        <f>V17/(V15+V16+V17+V18)</f>
        <v>0.2</v>
      </c>
      <c r="X17" s="100">
        <v>1</v>
      </c>
      <c r="Y17" s="106">
        <f>X17/(X15+X16+X17+X18)</f>
        <v>9.2592592592592587E-2</v>
      </c>
      <c r="Z17" s="100">
        <v>2.2000000000000002</v>
      </c>
      <c r="AA17" s="106">
        <f>Z17/(Z15+Z16+Z17+Z18)</f>
        <v>0.21153846153846154</v>
      </c>
      <c r="AB17" s="107">
        <v>0.7</v>
      </c>
      <c r="AC17" s="105">
        <f>AB17/(AB15+AB16+AB17+AB18)</f>
        <v>5.3030303030303032E-2</v>
      </c>
      <c r="AD17" s="100">
        <v>1.6</v>
      </c>
      <c r="AE17" s="106">
        <f>AD17/(AD15+AD16+AD17+AD18)</f>
        <v>0.14545454545454548</v>
      </c>
      <c r="AF17" s="100">
        <v>1.7</v>
      </c>
      <c r="AG17" s="106">
        <f>AF17/(AF15+AF16+AF17+AF18)</f>
        <v>0.15178571428571427</v>
      </c>
      <c r="AH17" s="100">
        <v>2.2999999999999998</v>
      </c>
      <c r="AI17" s="106">
        <f>AH17/(AH15+AH16+AH17+AH18)</f>
        <v>0.20353982300884957</v>
      </c>
      <c r="AJ17" s="108">
        <v>1</v>
      </c>
      <c r="AK17" s="105">
        <f>AJ17/(AJ15+AJ16+AJ17+AJ18)</f>
        <v>0.1</v>
      </c>
      <c r="AL17" s="100">
        <v>1.4</v>
      </c>
      <c r="AM17" s="106">
        <f>AL17/(AL15+AL16+AL17+AL18)</f>
        <v>0.13084112149532709</v>
      </c>
      <c r="AN17" s="110">
        <f>MAX(F17,H17,J17,L17,N17,P17,R17,T17,V17,X17,Z17,AB17,AD17,AF17,AH17,AJ17,AL17)</f>
        <v>3.5</v>
      </c>
      <c r="AO17" s="111">
        <f>MIN(F17,H17,J17,L17,N17,P17,R17,T17,V17,X17,Z17,AB17,AD17,AF17,AH17,AJ17,AL17)</f>
        <v>0.7</v>
      </c>
      <c r="AP17" s="92">
        <v>1.8</v>
      </c>
      <c r="AQ17" s="106">
        <f>AP17/(AP15+AP16+AP17+AP18)</f>
        <v>0.16666666666666666</v>
      </c>
      <c r="AR17" s="93">
        <v>1.5</v>
      </c>
      <c r="AS17" s="106">
        <f>AR17/(AR15+AR16+AR17+AR18)</f>
        <v>0.13513513513513511</v>
      </c>
      <c r="AT17" s="93">
        <v>2.2999999999999998</v>
      </c>
      <c r="AU17" s="106">
        <f>AT17/(AT15+AT16+AT17+AT18)</f>
        <v>0.21698113207547168</v>
      </c>
      <c r="AV17" s="112">
        <f>MAX(AP17,AR17,AT17)</f>
        <v>2.2999999999999998</v>
      </c>
      <c r="AW17" s="113">
        <f>MIN(AP17,AR17,AT17)</f>
        <v>1.5</v>
      </c>
      <c r="AX17" s="92">
        <v>1.7</v>
      </c>
      <c r="AY17" s="106">
        <f>AX17/(AX15+AX16+AX17+AX18)</f>
        <v>0.16037735849056603</v>
      </c>
      <c r="AZ17" s="93">
        <v>2.1</v>
      </c>
      <c r="BA17" s="106">
        <f>AZ17/(AZ15+AZ16+AZ17+AZ18)</f>
        <v>0.20192307692307693</v>
      </c>
      <c r="BB17" s="93">
        <v>1</v>
      </c>
      <c r="BC17" s="106">
        <f>BB17/(BB15+BB16+BB17+BB18)</f>
        <v>8.3333333333333329E-2</v>
      </c>
      <c r="BD17" s="98">
        <v>2.7</v>
      </c>
      <c r="BE17" s="105">
        <f>BD17/(BD15+BD16+BD17+BD18)</f>
        <v>0.26213592233009708</v>
      </c>
      <c r="BF17" s="93">
        <v>1.3</v>
      </c>
      <c r="BG17" s="106">
        <f>BF17/(BF15+BF16+BF17+BF18)</f>
        <v>0.12037037037037036</v>
      </c>
      <c r="BH17" s="114">
        <f>MAX(AX17,AZ17,BB17,BD17,BF17)</f>
        <v>2.7</v>
      </c>
      <c r="BI17" s="115">
        <f>MIN(AX17,AZ17,BB17,BD17,BF17)</f>
        <v>1</v>
      </c>
      <c r="BJ17" s="92">
        <v>3</v>
      </c>
      <c r="BK17" s="106">
        <f>BJ17/(BJ15+BJ16+BJ17+BJ18)</f>
        <v>0.25862068965517243</v>
      </c>
      <c r="BL17" s="93">
        <v>2.4</v>
      </c>
      <c r="BM17" s="106">
        <f>BL17/(BL15+BL16+BL17+BL18)</f>
        <v>0.23762376237623761</v>
      </c>
      <c r="BN17" s="93">
        <v>1.7</v>
      </c>
      <c r="BO17" s="106">
        <f>BN17/(BN15+BN16+BN17+BN18)</f>
        <v>0.1683168316831683</v>
      </c>
      <c r="BP17" s="93">
        <v>4</v>
      </c>
      <c r="BQ17" s="106">
        <f>BP17/(BP15+BP16+BP17+BP18)</f>
        <v>0.4</v>
      </c>
      <c r="BR17" s="93">
        <v>1.5</v>
      </c>
      <c r="BS17" s="106">
        <f>BR17/(BR15+BR16+BR17+BR18)</f>
        <v>0.15</v>
      </c>
      <c r="BT17" s="93">
        <v>1.9</v>
      </c>
      <c r="BU17" s="106">
        <f>BT17/(BT15+BT16+BT17+BT18)</f>
        <v>0.17924528301886788</v>
      </c>
      <c r="BV17" s="98">
        <v>3</v>
      </c>
      <c r="BW17" s="105">
        <f>BV17/(BV15+BV16+BV17+BV18)</f>
        <v>0.3</v>
      </c>
      <c r="BX17" s="98">
        <v>1.8</v>
      </c>
      <c r="BY17" s="105">
        <f>BX17/(BX15+BX16+BX17+BX18)</f>
        <v>0.17821782178217824</v>
      </c>
      <c r="BZ17" s="93">
        <v>1.8</v>
      </c>
      <c r="CA17" s="106">
        <f>BZ17/(BZ15+BZ16+BZ17+BZ18)</f>
        <v>0.17475728155339806</v>
      </c>
      <c r="CB17" s="98">
        <v>1.5</v>
      </c>
      <c r="CC17" s="105">
        <f>CB17/(CB15+CB16+CB17+CB18)</f>
        <v>0.15</v>
      </c>
      <c r="CD17" s="93">
        <v>2.4</v>
      </c>
      <c r="CE17" s="106">
        <f>CD17/(CD15+CD16+CD17+CD18)</f>
        <v>0.21621621621621617</v>
      </c>
      <c r="CF17" s="93">
        <v>2.8</v>
      </c>
      <c r="CG17" s="106">
        <f>CF17/(CF15+CF16+CF17+CF18)</f>
        <v>0.27999999999999997</v>
      </c>
      <c r="CH17" s="93">
        <v>4</v>
      </c>
      <c r="CI17" s="106">
        <f>CH17/(CH15+CH16+CH17+CH18)</f>
        <v>0.34782608695652173</v>
      </c>
      <c r="CJ17" s="98">
        <v>2</v>
      </c>
      <c r="CK17" s="105">
        <f>CJ17/(CJ15+CJ16+CJ17+CJ18)</f>
        <v>0.18181818181818182</v>
      </c>
      <c r="CL17" s="93">
        <v>3</v>
      </c>
      <c r="CM17" s="106">
        <f>CL17/(CL15+CL16+CL17+CL18)</f>
        <v>0.26315789473684209</v>
      </c>
      <c r="CN17" s="93">
        <v>1.6</v>
      </c>
      <c r="CO17" s="106">
        <f>CN17/(CN15+CN16+CN17+CN18)</f>
        <v>0.15238095238095239</v>
      </c>
      <c r="CP17" s="93">
        <v>2</v>
      </c>
      <c r="CQ17" s="106">
        <f>CP17/(CP15+CP16+CP17+CP18)</f>
        <v>0.19230769230769229</v>
      </c>
      <c r="CR17" s="93">
        <v>1.7</v>
      </c>
      <c r="CS17" s="106">
        <f>CR17/(CR15+CR16+CR17+CR18)</f>
        <v>0.16999999999999998</v>
      </c>
      <c r="CT17" s="116">
        <f>MAX(BJ17,BL17,BN17,BP17,BR17,BT17,BZ17,CD17,CF17,CH17,CL17,CN17,CP17,CR17)</f>
        <v>4</v>
      </c>
      <c r="CU17" s="117">
        <f>MIN(BJ17,BL17,BN17,BP17,BR17,BT17,BZ17,CD17,CF17,CH17,CL17,CN17,CP17,CR17)</f>
        <v>1.5</v>
      </c>
      <c r="CV17" s="99">
        <v>1.9</v>
      </c>
      <c r="CW17" s="106">
        <f>CV17/(CV15+CV16+CV17+CV18)</f>
        <v>0.17924528301886791</v>
      </c>
      <c r="CX17" s="100">
        <v>2</v>
      </c>
      <c r="CY17" s="106">
        <f>CX17/(CX15+CX16+CX17+CX18)</f>
        <v>0.18518518518518517</v>
      </c>
      <c r="CZ17" s="100">
        <v>1.6</v>
      </c>
      <c r="DA17" s="106">
        <f>CZ17/(CZ15+CZ16+CZ17+CZ18)</f>
        <v>0.14953271028037385</v>
      </c>
      <c r="DB17" s="100">
        <v>2.1</v>
      </c>
      <c r="DC17" s="106">
        <f>DB17/(DB15+DB16+DB17+DB18)</f>
        <v>0.18918918918918917</v>
      </c>
      <c r="DD17" s="100">
        <v>2.2000000000000002</v>
      </c>
      <c r="DE17" s="106">
        <f>DD17/(DD15+DD16+DD17+DD18)</f>
        <v>0.20754716981132079</v>
      </c>
      <c r="DF17" s="100">
        <v>1.9</v>
      </c>
      <c r="DG17" s="106">
        <f>DF17/(DF15+DF16+DF17+DF18)</f>
        <v>0.16666666666666666</v>
      </c>
      <c r="DH17" s="100">
        <v>1.5</v>
      </c>
      <c r="DI17" s="106">
        <f>DH17/(DH15+DH16+DH17+DH18)</f>
        <v>0.13888888888888887</v>
      </c>
      <c r="DJ17" s="100">
        <v>1.2</v>
      </c>
      <c r="DK17" s="106">
        <f>DJ17/(DJ15+DJ16+DJ17+DJ18)</f>
        <v>0.12</v>
      </c>
      <c r="DL17" s="100">
        <v>2.4</v>
      </c>
      <c r="DM17" s="106">
        <f>DL17/(DL15+DL16+DL17+DL18)</f>
        <v>0.23076923076923078</v>
      </c>
      <c r="DN17" s="110">
        <f>MAX(CV17,CX17,CZ17,DB17,DD17,DF17,DH17,DJ17,DL17)</f>
        <v>2.4</v>
      </c>
      <c r="DO17" s="118">
        <f>MIN(CV17,CX17,CZ17,DB17,DD17,DF17,DH17,DJ17,DL17)</f>
        <v>1.2</v>
      </c>
      <c r="DP17" s="100"/>
    </row>
    <row r="18" spans="1:120" ht="41.5" customHeight="1" x14ac:dyDescent="0.15">
      <c r="A18" s="31"/>
      <c r="B18" s="31"/>
      <c r="C18" s="101" t="s">
        <v>115</v>
      </c>
      <c r="D18" s="119">
        <v>4.0999999999999996</v>
      </c>
      <c r="E18" s="103">
        <f>D18/(D15+D16+D17+D18)</f>
        <v>0.37962962962962965</v>
      </c>
      <c r="F18" s="104">
        <v>2.8</v>
      </c>
      <c r="G18" s="105">
        <f>F18/(F15+F16+F17+F18)</f>
        <v>0.2772277227722772</v>
      </c>
      <c r="H18" s="100">
        <v>4.0999999999999996</v>
      </c>
      <c r="I18" s="106">
        <f>H18/(H15+H16+H17+H18)</f>
        <v>0.36607142857142855</v>
      </c>
      <c r="J18" s="108">
        <v>4.5</v>
      </c>
      <c r="K18" s="105">
        <f>J18/(J15+J16+J17+J18)</f>
        <v>0.45</v>
      </c>
      <c r="L18" s="100">
        <v>4.5999999999999996</v>
      </c>
      <c r="M18" s="106">
        <f>L18/(L15+L16+L17+L18)</f>
        <v>0.42990654205607476</v>
      </c>
      <c r="N18" s="100">
        <v>3.9</v>
      </c>
      <c r="O18" s="106">
        <f>N18/(N15+N16+N17+N18)</f>
        <v>0.36448598130841114</v>
      </c>
      <c r="P18" s="108">
        <v>2.5</v>
      </c>
      <c r="Q18" s="105">
        <f>P18/(P15+P16+P17+P18)</f>
        <v>0.25</v>
      </c>
      <c r="R18" s="100">
        <v>4.0999999999999996</v>
      </c>
      <c r="S18" s="106">
        <f>R18/(R15+R16+R17+R18)</f>
        <v>0.33333333333333331</v>
      </c>
      <c r="T18" s="100">
        <v>4.5999999999999996</v>
      </c>
      <c r="U18" s="106">
        <f>T18/(T15+T16+T17+T18)</f>
        <v>0.43809523809523804</v>
      </c>
      <c r="V18" s="121">
        <v>2.4</v>
      </c>
      <c r="W18" s="106">
        <f>V18/(V15+V16+V17+V18)</f>
        <v>0.24</v>
      </c>
      <c r="X18" s="100">
        <v>3.6</v>
      </c>
      <c r="Y18" s="106">
        <f>X18/(X15+X16+X17+X18)</f>
        <v>0.33333333333333331</v>
      </c>
      <c r="Z18" s="100">
        <v>3.7</v>
      </c>
      <c r="AA18" s="106">
        <f>Z18/(Z15+Z16+Z17+Z18)</f>
        <v>0.35576923076923078</v>
      </c>
      <c r="AB18" s="108">
        <v>5</v>
      </c>
      <c r="AC18" s="105">
        <f>AB18/(AB15+AB16+AB17+AB18)</f>
        <v>0.37878787878787878</v>
      </c>
      <c r="AD18" s="109">
        <v>5.6</v>
      </c>
      <c r="AE18" s="106">
        <f>AD18/(AD15+AD16+AD17+AD18)</f>
        <v>0.50909090909090904</v>
      </c>
      <c r="AF18" s="100">
        <v>3.6</v>
      </c>
      <c r="AG18" s="106">
        <f>AF18/(AF15+AF16+AF17+AF18)</f>
        <v>0.3214285714285714</v>
      </c>
      <c r="AH18" s="100">
        <v>3.4</v>
      </c>
      <c r="AI18" s="106">
        <f>AH18/(AH15+AH16+AH17+AH18)</f>
        <v>0.30088495575221241</v>
      </c>
      <c r="AJ18" s="108">
        <v>5.2</v>
      </c>
      <c r="AK18" s="105">
        <f>AJ18/(AJ15+AJ16+AJ17+AJ18)</f>
        <v>0.52</v>
      </c>
      <c r="AL18" s="100">
        <v>4.8</v>
      </c>
      <c r="AM18" s="106">
        <f>AL18/(AL15+AL16+AL17+AL18)</f>
        <v>0.44859813084112149</v>
      </c>
      <c r="AN18" s="110">
        <f>MAX(F18,H18,J18,L18,N18,P18,R18,T18,V18,X18,Z18,AB18,AD18,AF18,AH18,AJ18,AL18)</f>
        <v>5.6</v>
      </c>
      <c r="AO18" s="111">
        <f>MIN(F18,H18,J18,L18,N18,P18,R18,T18,V18,X18,Z18,AB18,AD18,AF18,AH18,AJ18,AL18)</f>
        <v>2.4</v>
      </c>
      <c r="AP18" s="92">
        <v>4</v>
      </c>
      <c r="AQ18" s="106">
        <f>AP18/(AP15+AP16+AP17+AP18)</f>
        <v>0.37037037037037035</v>
      </c>
      <c r="AR18" s="93">
        <v>4.2</v>
      </c>
      <c r="AS18" s="106">
        <f>AR18/(AR15+AR16+AR17+AR18)</f>
        <v>0.37837837837837834</v>
      </c>
      <c r="AT18" s="93">
        <v>3.8</v>
      </c>
      <c r="AU18" s="106">
        <f>AT18/(AT15+AT16+AT17+AT18)</f>
        <v>0.35849056603773582</v>
      </c>
      <c r="AV18" s="112">
        <f>MAX(AP18,AR18,AT18)</f>
        <v>4.2</v>
      </c>
      <c r="AW18" s="113">
        <f>MIN(AP18,AR18,AT18)</f>
        <v>3.8</v>
      </c>
      <c r="AX18" s="92">
        <v>3.8</v>
      </c>
      <c r="AY18" s="106">
        <f>AX18/(AX15+AX16+AX17+AX18)</f>
        <v>0.35849056603773582</v>
      </c>
      <c r="AZ18" s="93">
        <v>3</v>
      </c>
      <c r="BA18" s="106">
        <f>AZ18/(AZ15+AZ16+AZ17+AZ18)</f>
        <v>0.28846153846153844</v>
      </c>
      <c r="BB18" s="93">
        <v>5</v>
      </c>
      <c r="BC18" s="106">
        <f>BB18/(BB15+BB16+BB17+BB18)</f>
        <v>0.41666666666666669</v>
      </c>
      <c r="BD18" s="98">
        <v>4.3</v>
      </c>
      <c r="BE18" s="105">
        <f>BD18/(BD15+BD16+BD17+BD18)</f>
        <v>0.41747572815533979</v>
      </c>
      <c r="BF18" s="93">
        <v>4.7</v>
      </c>
      <c r="BG18" s="106">
        <f>BF18/(BF15+BF16+BF17+BF18)</f>
        <v>0.43518518518518517</v>
      </c>
      <c r="BH18" s="114">
        <f>MAX(AX18,AZ18,BB18,BD18,BF18)</f>
        <v>5</v>
      </c>
      <c r="BI18" s="115">
        <f>MIN(AX18,AZ18,BB18,BD18,BF18)</f>
        <v>3</v>
      </c>
      <c r="BJ18" s="92">
        <v>4.3</v>
      </c>
      <c r="BK18" s="106">
        <f>BJ18/(BJ15+BJ16+BJ17+BJ18)</f>
        <v>0.37068965517241381</v>
      </c>
      <c r="BL18" s="93">
        <v>2.4</v>
      </c>
      <c r="BM18" s="106">
        <f>BL18/(BL15+BL16+BL17+BL18)</f>
        <v>0.23762376237623761</v>
      </c>
      <c r="BN18" s="93">
        <v>4</v>
      </c>
      <c r="BO18" s="106">
        <f>BN18/(BN15+BN16+BN17+BN18)</f>
        <v>0.396039603960396</v>
      </c>
      <c r="BP18" s="93">
        <v>2.5</v>
      </c>
      <c r="BQ18" s="106">
        <f>BP18/(BP15+BP16+BP17+BP18)</f>
        <v>0.25</v>
      </c>
      <c r="BR18" s="93">
        <v>5</v>
      </c>
      <c r="BS18" s="106">
        <f>BR18/(BR15+BR16+BR17+BR18)</f>
        <v>0.5</v>
      </c>
      <c r="BT18" s="93">
        <v>4.3</v>
      </c>
      <c r="BU18" s="106">
        <f>BT18/(BT15+BT16+BT17+BT18)</f>
        <v>0.40566037735849048</v>
      </c>
      <c r="BV18" s="98">
        <v>5</v>
      </c>
      <c r="BW18" s="105">
        <f>BV18/(BV15+BV16+BV17+BV18)</f>
        <v>0.5</v>
      </c>
      <c r="BX18" s="98">
        <v>2.5</v>
      </c>
      <c r="BY18" s="105">
        <f>BX18/(BX15+BX16+BX17+BX18)</f>
        <v>0.24752475247524752</v>
      </c>
      <c r="BZ18" s="93">
        <v>3.3</v>
      </c>
      <c r="CA18" s="106">
        <f>BZ18/(BZ15+BZ16+BZ17+BZ18)</f>
        <v>0.32038834951456308</v>
      </c>
      <c r="CB18" s="98">
        <v>5.5</v>
      </c>
      <c r="CC18" s="105">
        <f>CB18/(CB15+CB16+CB17+CB18)</f>
        <v>0.55000000000000004</v>
      </c>
      <c r="CD18" s="93">
        <v>4.7</v>
      </c>
      <c r="CE18" s="106">
        <f>CD18/(CD15+CD16+CD17+CD18)</f>
        <v>0.42342342342342337</v>
      </c>
      <c r="CF18" s="93">
        <v>3.2</v>
      </c>
      <c r="CG18" s="106">
        <f>CF18/(CF15+CF16+CF17+CF18)</f>
        <v>0.32</v>
      </c>
      <c r="CH18" s="93">
        <v>2</v>
      </c>
      <c r="CI18" s="106">
        <f>CH18/(CH15+CH16+CH17+CH18)</f>
        <v>0.17391304347826086</v>
      </c>
      <c r="CJ18" s="98">
        <v>4</v>
      </c>
      <c r="CK18" s="105">
        <f>CJ18/(CJ15+CJ16+CJ17+CJ18)</f>
        <v>0.36363636363636365</v>
      </c>
      <c r="CL18" s="93">
        <v>3.6</v>
      </c>
      <c r="CM18" s="106">
        <f>CL18/(CL15+CL16+CL17+CL18)</f>
        <v>0.31578947368421051</v>
      </c>
      <c r="CN18" s="93">
        <v>4.7</v>
      </c>
      <c r="CO18" s="106">
        <f>CN18/(CN15+CN16+CN17+CN18)</f>
        <v>0.44761904761904764</v>
      </c>
      <c r="CP18" s="93">
        <v>4.5999999999999996</v>
      </c>
      <c r="CQ18" s="106">
        <f>CP18/(CP15+CP16+CP17+CP18)</f>
        <v>0.44230769230769224</v>
      </c>
      <c r="CR18" s="93">
        <v>3.3</v>
      </c>
      <c r="CS18" s="106">
        <f>CR18/(CR15+CR16+CR17+CR18)</f>
        <v>0.32999999999999996</v>
      </c>
      <c r="CT18" s="116">
        <f>MAX(BJ18,BL18,BN18,BP18,BR18,BT18,BZ18,CD18,CF18,CH18,CL18,CN18,CP18,CR18)</f>
        <v>5</v>
      </c>
      <c r="CU18" s="117">
        <f>MIN(BJ18,BL18,BN18,BP18,BR18,BT18,BZ18,CD18,CF18,CH18,CL18,CN18,CP18,CR18)</f>
        <v>2</v>
      </c>
      <c r="CV18" s="99">
        <v>4.4000000000000004</v>
      </c>
      <c r="CW18" s="106">
        <f>CV18/(CV15+CV16+CV17+CV18)</f>
        <v>0.41509433962264158</v>
      </c>
      <c r="CX18" s="100">
        <v>4.0999999999999996</v>
      </c>
      <c r="CY18" s="106">
        <f>CX18/(CX15+CX16+CX17+CX18)</f>
        <v>0.37962962962962959</v>
      </c>
      <c r="CZ18" s="100">
        <v>4.0999999999999996</v>
      </c>
      <c r="DA18" s="106">
        <f>CZ18/(CZ15+CZ16+CZ17+CZ18)</f>
        <v>0.38317757009345793</v>
      </c>
      <c r="DB18" s="100">
        <v>4.2</v>
      </c>
      <c r="DC18" s="106">
        <f>DB18/(DB15+DB16+DB17+DB18)</f>
        <v>0.37837837837837834</v>
      </c>
      <c r="DD18" s="100">
        <v>3.6</v>
      </c>
      <c r="DE18" s="106">
        <f>DD18/(DD15+DD16+DD17+DD18)</f>
        <v>0.339622641509434</v>
      </c>
      <c r="DF18" s="100">
        <v>4.5</v>
      </c>
      <c r="DG18" s="106">
        <f>DF18/(DF15+DF16+DF17+DF18)</f>
        <v>0.39473684210526316</v>
      </c>
      <c r="DH18" s="100">
        <v>2.8</v>
      </c>
      <c r="DI18" s="106">
        <f>DH18/(DH15+DH16+DH17+DH18)</f>
        <v>0.25925925925925924</v>
      </c>
      <c r="DJ18" s="100">
        <v>4.8</v>
      </c>
      <c r="DK18" s="106">
        <f>DJ18/(DJ15+DJ16+DJ17+DJ18)</f>
        <v>0.48</v>
      </c>
      <c r="DL18" s="100">
        <v>3.8</v>
      </c>
      <c r="DM18" s="106">
        <f>DL18/(DL15+DL16+DL17+DL18)</f>
        <v>0.36538461538461542</v>
      </c>
      <c r="DN18" s="110">
        <f>MAX(CV18,CX18,CZ18,DB18,DD18,DF18,DH18,DJ18,DL18)</f>
        <v>4.8</v>
      </c>
      <c r="DO18" s="118">
        <f>MIN(CV18,CX18,CZ18,DB18,DD18,DF18,DH18,DJ18,DL18)</f>
        <v>2.8</v>
      </c>
      <c r="DP18" s="100"/>
    </row>
    <row r="19" spans="1:120" ht="114.5" customHeight="1" x14ac:dyDescent="0.15">
      <c r="A19" s="31"/>
      <c r="B19" s="31"/>
      <c r="C19" s="83" t="s">
        <v>116</v>
      </c>
      <c r="D19" s="84"/>
      <c r="E19" s="122"/>
      <c r="F19" s="86"/>
      <c r="G19" s="123"/>
      <c r="H19" s="88"/>
      <c r="I19" s="124"/>
      <c r="J19" s="87"/>
      <c r="K19" s="123"/>
      <c r="L19" s="88"/>
      <c r="M19" s="124"/>
      <c r="N19" s="88"/>
      <c r="O19" s="124"/>
      <c r="P19" s="87"/>
      <c r="Q19" s="123"/>
      <c r="R19" s="88"/>
      <c r="S19" s="124"/>
      <c r="T19" s="88"/>
      <c r="U19" s="124"/>
      <c r="V19" s="88"/>
      <c r="W19" s="124"/>
      <c r="X19" s="88"/>
      <c r="Y19" s="124"/>
      <c r="Z19" s="88"/>
      <c r="AA19" s="124"/>
      <c r="AB19" s="87"/>
      <c r="AC19" s="123"/>
      <c r="AD19" s="88"/>
      <c r="AE19" s="124"/>
      <c r="AF19" s="88"/>
      <c r="AG19" s="124"/>
      <c r="AH19" s="88"/>
      <c r="AI19" s="124"/>
      <c r="AJ19" s="87"/>
      <c r="AK19" s="123"/>
      <c r="AL19" s="88"/>
      <c r="AM19" s="124"/>
      <c r="AN19" s="125"/>
      <c r="AO19" s="126"/>
      <c r="AP19" s="92"/>
      <c r="AQ19" s="124"/>
      <c r="AR19" s="93"/>
      <c r="AS19" s="124"/>
      <c r="AT19" s="93"/>
      <c r="AU19" s="124"/>
      <c r="AV19" s="127"/>
      <c r="AW19" s="128"/>
      <c r="AX19" s="92"/>
      <c r="AY19" s="124"/>
      <c r="AZ19" s="93"/>
      <c r="BA19" s="124"/>
      <c r="BB19" s="93"/>
      <c r="BC19" s="124"/>
      <c r="BD19" s="98"/>
      <c r="BE19" s="123"/>
      <c r="BF19" s="93"/>
      <c r="BG19" s="124"/>
      <c r="BH19" s="127"/>
      <c r="BI19" s="128"/>
      <c r="BJ19" s="92"/>
      <c r="BK19" s="124"/>
      <c r="BL19" s="93"/>
      <c r="BM19" s="124"/>
      <c r="BN19" s="93"/>
      <c r="BO19" s="124"/>
      <c r="BP19" s="93"/>
      <c r="BQ19" s="124"/>
      <c r="BR19" s="93"/>
      <c r="BS19" s="124"/>
      <c r="BT19" s="93"/>
      <c r="BU19" s="124"/>
      <c r="BV19" s="98"/>
      <c r="BW19" s="123"/>
      <c r="BX19" s="98"/>
      <c r="BY19" s="123"/>
      <c r="BZ19" s="93"/>
      <c r="CA19" s="124"/>
      <c r="CB19" s="98"/>
      <c r="CC19" s="123"/>
      <c r="CD19" s="93"/>
      <c r="CE19" s="124"/>
      <c r="CF19" s="93"/>
      <c r="CG19" s="124"/>
      <c r="CH19" s="93"/>
      <c r="CI19" s="124"/>
      <c r="CJ19" s="98"/>
      <c r="CK19" s="123"/>
      <c r="CL19" s="93"/>
      <c r="CM19" s="124"/>
      <c r="CN19" s="93"/>
      <c r="CO19" s="124"/>
      <c r="CP19" s="93"/>
      <c r="CQ19" s="124"/>
      <c r="CR19" s="93"/>
      <c r="CS19" s="124"/>
      <c r="CT19" s="129"/>
      <c r="CU19" s="130"/>
      <c r="CV19" s="99"/>
      <c r="CW19" s="124"/>
      <c r="CX19" s="100"/>
      <c r="CY19" s="124"/>
      <c r="CZ19" s="100"/>
      <c r="DA19" s="124"/>
      <c r="DB19" s="100"/>
      <c r="DC19" s="124"/>
      <c r="DD19" s="100"/>
      <c r="DE19" s="124"/>
      <c r="DF19" s="100"/>
      <c r="DG19" s="124"/>
      <c r="DH19" s="100"/>
      <c r="DI19" s="124"/>
      <c r="DJ19" s="100"/>
      <c r="DK19" s="124"/>
      <c r="DL19" s="100"/>
      <c r="DM19" s="124"/>
      <c r="DN19" s="125"/>
      <c r="DO19" s="131"/>
      <c r="DP19" s="100"/>
    </row>
    <row r="20" spans="1:120" ht="48" customHeight="1" x14ac:dyDescent="0.15">
      <c r="A20" s="31"/>
      <c r="B20" s="31"/>
      <c r="C20" s="101" t="s">
        <v>117</v>
      </c>
      <c r="D20" s="119">
        <v>2.5</v>
      </c>
      <c r="E20" s="103">
        <f>D20/(D20+D21+D22+D23)</f>
        <v>0.22727272727272727</v>
      </c>
      <c r="F20" s="132">
        <v>4.9000000000000004</v>
      </c>
      <c r="G20" s="105">
        <f>F20/(F20+F21+F22+F23)</f>
        <v>0.4152542372881356</v>
      </c>
      <c r="H20" s="100">
        <v>2.8</v>
      </c>
      <c r="I20" s="106">
        <f>H20/(H20+H21+H22+H23)</f>
        <v>0.27999999999999997</v>
      </c>
      <c r="J20" s="107">
        <v>1</v>
      </c>
      <c r="K20" s="105">
        <f>J20/(J20+J21+J22+J23)</f>
        <v>0.1</v>
      </c>
      <c r="L20" s="100">
        <v>2.4</v>
      </c>
      <c r="M20" s="106">
        <f>L20/(L20+L21+L22+L23)</f>
        <v>0.22857142857142856</v>
      </c>
      <c r="N20" s="100">
        <v>2.4</v>
      </c>
      <c r="O20" s="106">
        <f>N20/(N20+N21+N22+N23)</f>
        <v>0.22222222222222224</v>
      </c>
      <c r="P20" s="108">
        <v>3</v>
      </c>
      <c r="Q20" s="105">
        <f>P20/(P20+P21+P22+P23)</f>
        <v>0.3</v>
      </c>
      <c r="R20" s="100">
        <v>3.6</v>
      </c>
      <c r="S20" s="106">
        <f>R20/(R20+R21+R22+R23)</f>
        <v>0.35643564356435647</v>
      </c>
      <c r="T20" s="100">
        <v>2.6</v>
      </c>
      <c r="U20" s="106">
        <f>T20/(T20+T21+T22+T23)</f>
        <v>0.23636363636363636</v>
      </c>
      <c r="V20" s="100">
        <v>3.3</v>
      </c>
      <c r="W20" s="106">
        <f>V20/(V20+V21+V22+V23)</f>
        <v>0.32999999999999996</v>
      </c>
      <c r="X20" s="100">
        <v>2.2999999999999998</v>
      </c>
      <c r="Y20" s="106">
        <f>X20/(X20+X21+X22+X23)</f>
        <v>0.19658119658119658</v>
      </c>
      <c r="Z20" s="100">
        <v>2.2999999999999998</v>
      </c>
      <c r="AA20" s="106">
        <f>Z20/(Z20+Z21+Z22+Z23)</f>
        <v>0.22115384615384612</v>
      </c>
      <c r="AB20" s="108">
        <v>4.3</v>
      </c>
      <c r="AC20" s="105">
        <f>AB20/(AB20+AB21+AB22+AB23)</f>
        <v>0.30714285714285711</v>
      </c>
      <c r="AD20" s="100">
        <v>1.8</v>
      </c>
      <c r="AE20" s="106">
        <f>AD20/(AD20+AD21+AD22+AD23)</f>
        <v>0.15517241379310345</v>
      </c>
      <c r="AF20" s="100">
        <v>3.2</v>
      </c>
      <c r="AG20" s="106">
        <f>AF20/(AF20+AF21+AF22+AF23)</f>
        <v>0.29090909090909095</v>
      </c>
      <c r="AH20" s="100">
        <v>2.5</v>
      </c>
      <c r="AI20" s="106">
        <f>AH20/(AH20+AH21+AH22+AH23)</f>
        <v>0.21186440677966101</v>
      </c>
      <c r="AJ20" s="108">
        <v>2.2000000000000002</v>
      </c>
      <c r="AK20" s="105">
        <f>AJ20/(AJ20+AJ21+AJ22+AJ23)</f>
        <v>0.22000000000000003</v>
      </c>
      <c r="AL20" s="100">
        <v>2.1</v>
      </c>
      <c r="AM20" s="106">
        <f>AL20/(AL20+AL21+AL22+AL23)</f>
        <v>0.18421052631578949</v>
      </c>
      <c r="AN20" s="110">
        <f>MAX(F20,H20,J20,L20,N20,P20,R20,T20,V20,X20,Z20,AB20,AD20,AF20,AH20,AJ20,AL20)</f>
        <v>4.9000000000000004</v>
      </c>
      <c r="AO20" s="111">
        <f>MIN(F20,H20,J20,L20,N20,P20,R20,T20,V20,X20,Z20,AB20,AD20,AF20,AH20,AJ20,AL20)</f>
        <v>1</v>
      </c>
      <c r="AP20" s="92">
        <v>2.8</v>
      </c>
      <c r="AQ20" s="106">
        <f>AP20/(AP20+AP21+AP22+AP23)</f>
        <v>0.25688073394495409</v>
      </c>
      <c r="AR20" s="93">
        <v>2.5</v>
      </c>
      <c r="AS20" s="106">
        <f>AR20/(AR20+AR21+AR22+AR23)</f>
        <v>0.22522522522522523</v>
      </c>
      <c r="AT20" s="93">
        <v>2.2000000000000002</v>
      </c>
      <c r="AU20" s="106">
        <f>AT20/(AT20+AT21+AT22+AT23)</f>
        <v>0.20560747663551404</v>
      </c>
      <c r="AV20" s="112">
        <f>MAX(AP20,AR20,AT20)</f>
        <v>2.8</v>
      </c>
      <c r="AW20" s="113">
        <f>MIN(AP20,AR20,AT20)</f>
        <v>2.2000000000000002</v>
      </c>
      <c r="AX20" s="92">
        <v>4.0999999999999996</v>
      </c>
      <c r="AY20" s="106">
        <f>AX20/(AX20+AX21+AX22+AX23)</f>
        <v>0.40196078431372551</v>
      </c>
      <c r="AZ20" s="93">
        <v>2.1</v>
      </c>
      <c r="BA20" s="106">
        <f>AZ20/(AZ20+AZ21+AZ22+AZ23)</f>
        <v>0.19266055045871561</v>
      </c>
      <c r="BB20" s="93">
        <v>4.5</v>
      </c>
      <c r="BC20" s="106">
        <f>BB20/(BB20+BB21+BB22+BB23)</f>
        <v>0.39130434782608697</v>
      </c>
      <c r="BD20" s="98">
        <v>1.7</v>
      </c>
      <c r="BE20" s="105">
        <f>BD20/(BD20+BD21+BD22+BD23)</f>
        <v>0.160377358490566</v>
      </c>
      <c r="BF20" s="93">
        <v>2.1</v>
      </c>
      <c r="BG20" s="106">
        <f>BF20/(BF20+BF21+BF22+BF23)</f>
        <v>0.19444444444444445</v>
      </c>
      <c r="BH20" s="114">
        <f>MAX(AX20,AZ20,BB20,BD20,BF20)</f>
        <v>4.5</v>
      </c>
      <c r="BI20" s="115">
        <f>MIN(AX20,AZ20,BB20,BD20,BF20)</f>
        <v>1.7</v>
      </c>
      <c r="BJ20" s="92">
        <v>3.7</v>
      </c>
      <c r="BK20" s="106">
        <f>BJ20/(BJ20+BJ21+BJ22+BJ23)</f>
        <v>0.29838709677419362</v>
      </c>
      <c r="BL20" s="93">
        <v>2.2000000000000002</v>
      </c>
      <c r="BM20" s="106">
        <f>BL20/(BL20+BL21+BL22+BL23)</f>
        <v>0.20183486238532111</v>
      </c>
      <c r="BN20" s="93">
        <v>2.5</v>
      </c>
      <c r="BO20" s="106">
        <f>BN20/(BN20+BN21+BN22+BN23)</f>
        <v>0.25</v>
      </c>
      <c r="BP20" s="93">
        <v>1</v>
      </c>
      <c r="BQ20" s="106">
        <f>BP20/(BP20+BP21+BP22+BP23)</f>
        <v>0.1</v>
      </c>
      <c r="BR20" s="93">
        <v>2</v>
      </c>
      <c r="BS20" s="106">
        <f>BR20/(BR20+BR21+BR22+BR23)</f>
        <v>0.2</v>
      </c>
      <c r="BT20" s="93">
        <v>1.4</v>
      </c>
      <c r="BU20" s="106">
        <f>BT20/(BT20+BT21+BT22+BT23)</f>
        <v>0.1386138613861386</v>
      </c>
      <c r="BV20" s="98">
        <v>0</v>
      </c>
      <c r="BW20" s="105">
        <f>BV20/(BV20+BV21+BV22+BV23)</f>
        <v>0</v>
      </c>
      <c r="BX20" s="98">
        <v>2.1</v>
      </c>
      <c r="BY20" s="105">
        <f>BX20/(BX20+BX21+BX22+BX23)</f>
        <v>0.21000000000000002</v>
      </c>
      <c r="BZ20" s="93">
        <v>2</v>
      </c>
      <c r="CA20" s="106">
        <f>BZ20/(BZ20+BZ21+BZ22+BZ23)</f>
        <v>0.1941747572815534</v>
      </c>
      <c r="CB20" s="98">
        <v>2.8</v>
      </c>
      <c r="CC20" s="105">
        <f>CB20/(CB20+CB21+CB22+CB23)</f>
        <v>0.2745098039215686</v>
      </c>
      <c r="CD20" s="93">
        <v>3.2</v>
      </c>
      <c r="CE20" s="106">
        <f>CD20/(CD20+CD21+CD22+CD23)</f>
        <v>0.28571428571428575</v>
      </c>
      <c r="CF20" s="93">
        <v>1.3</v>
      </c>
      <c r="CG20" s="106">
        <f>CF20/(CF20+CF21+CF22+CF23)</f>
        <v>0.13</v>
      </c>
      <c r="CH20" s="93">
        <v>2</v>
      </c>
      <c r="CI20" s="106">
        <f>CH20/(CH20+CH21+CH22+CH23)</f>
        <v>0.17391304347826086</v>
      </c>
      <c r="CJ20" s="98">
        <v>2.2999999999999998</v>
      </c>
      <c r="CK20" s="105">
        <f>CJ20/(CJ20+CJ21+CJ22+CJ23)</f>
        <v>0.21698113207547168</v>
      </c>
      <c r="CL20" s="93">
        <v>2.2000000000000002</v>
      </c>
      <c r="CM20" s="106">
        <f>CL20/(CL20+CL21+CL22+CL23)</f>
        <v>0.18181818181818182</v>
      </c>
      <c r="CN20" s="93">
        <v>3.2</v>
      </c>
      <c r="CO20" s="106">
        <f>CN20/(CN20+CN21+CN22+CN23)</f>
        <v>0.30769230769230765</v>
      </c>
      <c r="CP20" s="93">
        <v>1.5</v>
      </c>
      <c r="CQ20" s="106">
        <f>CP20/(CP20+CP21+CP22+CP23)</f>
        <v>0.13043478260869565</v>
      </c>
      <c r="CR20" s="93">
        <v>2</v>
      </c>
      <c r="CS20" s="106">
        <f>CR20/(CR20+CR21+CR22+CR23)</f>
        <v>0.2</v>
      </c>
      <c r="CT20" s="116">
        <f>MAX(BJ20,BL20,BN20,BP20,BR20,BT20,BZ20,CD20,CF20,CH20,CL20,CN20,CP20,CR20)</f>
        <v>3.7</v>
      </c>
      <c r="CU20" s="117">
        <f>MIN(BJ20,BL20,BN20,BP20,BR20,BT20,BZ20,CD20,CF20,CH20,CL20,CN20,CP20,CR20)</f>
        <v>1</v>
      </c>
      <c r="CV20" s="99">
        <v>2.2000000000000002</v>
      </c>
      <c r="CW20" s="106">
        <f>CV20/(CV20+CV21+CV22+CV23)</f>
        <v>0.20754716981132079</v>
      </c>
      <c r="CX20" s="100">
        <v>2.7</v>
      </c>
      <c r="CY20" s="106">
        <f>CX20/(CX20+CX21+CX22+CX23)</f>
        <v>0.24324324324324326</v>
      </c>
      <c r="CZ20" s="100">
        <v>2.4</v>
      </c>
      <c r="DA20" s="106">
        <f>CZ20/(CZ20+CZ21+CZ22+CZ23)</f>
        <v>0.21621621621621623</v>
      </c>
      <c r="DB20" s="100">
        <v>3.3</v>
      </c>
      <c r="DC20" s="106">
        <f>DB20/(DB20+DB21+DB22+DB23)</f>
        <v>0.29464285714285715</v>
      </c>
      <c r="DD20" s="100">
        <v>2.4</v>
      </c>
      <c r="DE20" s="106">
        <f>DD20/(DD20+DD21+DD22+DD23)</f>
        <v>0.22641509433962265</v>
      </c>
      <c r="DF20" s="100">
        <v>2.2999999999999998</v>
      </c>
      <c r="DG20" s="106">
        <f>DF20/(DF20+DF21+DF22+DF23)</f>
        <v>0.21495327102803738</v>
      </c>
      <c r="DH20" s="100">
        <v>2.2000000000000002</v>
      </c>
      <c r="DI20" s="106">
        <f>DH20/(DH20+DH21+DH22+DH23)</f>
        <v>0.21153846153846154</v>
      </c>
      <c r="DJ20" s="100">
        <v>2.2999999999999998</v>
      </c>
      <c r="DK20" s="106">
        <f>DJ20/(DJ20+DJ21+DJ22+DJ23)</f>
        <v>0.2277227722772277</v>
      </c>
      <c r="DL20" s="100">
        <v>1.5</v>
      </c>
      <c r="DM20" s="106">
        <f>DL20/(DL20+DL21+DL22+DL23)</f>
        <v>0.14018691588785048</v>
      </c>
      <c r="DN20" s="110">
        <f>MAX(CV20,CX20,CZ20,DB20,DD20,DF20,DH20,DJ20,DL20)</f>
        <v>3.3</v>
      </c>
      <c r="DO20" s="118">
        <f>MIN(CV20,CX20,CZ20,DB20,DD20,DF20,DH20,DJ20,DL20)</f>
        <v>1.5</v>
      </c>
      <c r="DP20" s="100"/>
    </row>
    <row r="21" spans="1:120" ht="48.5" customHeight="1" x14ac:dyDescent="0.15">
      <c r="A21" s="31"/>
      <c r="B21" s="31"/>
      <c r="C21" s="101" t="s">
        <v>118</v>
      </c>
      <c r="D21" s="119">
        <v>3.3</v>
      </c>
      <c r="E21" s="103">
        <f>D21/(D20+D21+D22+D23)</f>
        <v>0.3</v>
      </c>
      <c r="F21" s="104">
        <v>3.2</v>
      </c>
      <c r="G21" s="105">
        <f>F21/(F20+F21+F22+F23)</f>
        <v>0.2711864406779661</v>
      </c>
      <c r="H21" s="100">
        <v>1.3</v>
      </c>
      <c r="I21" s="106">
        <f>H21/(H20+H21+H22+H23)</f>
        <v>0.13</v>
      </c>
      <c r="J21" s="107">
        <v>1</v>
      </c>
      <c r="K21" s="105">
        <f>J21/(J20+J21+J22+J23)</f>
        <v>0.1</v>
      </c>
      <c r="L21" s="100">
        <v>3.6</v>
      </c>
      <c r="M21" s="106">
        <f>L21/(L20+L21+L22+L23)</f>
        <v>0.34285714285714286</v>
      </c>
      <c r="N21" s="100">
        <v>3.3</v>
      </c>
      <c r="O21" s="106">
        <f>N21/(N20+N21+N22+N23)</f>
        <v>0.30555555555555558</v>
      </c>
      <c r="P21" s="108">
        <v>2.5</v>
      </c>
      <c r="Q21" s="105">
        <f>P21/(P20+P21+P22+P23)</f>
        <v>0.25</v>
      </c>
      <c r="R21" s="100">
        <v>1.9</v>
      </c>
      <c r="S21" s="106">
        <f>R21/(R20+R21+R22+R23)</f>
        <v>0.18811881188118812</v>
      </c>
      <c r="T21" s="100">
        <v>2.6</v>
      </c>
      <c r="U21" s="106">
        <f>T21/(T20+T21+T22+T23)</f>
        <v>0.23636363636363636</v>
      </c>
      <c r="V21" s="100">
        <v>1.6</v>
      </c>
      <c r="W21" s="106">
        <f>V21/(V20+V21+V22+V23)</f>
        <v>0.16</v>
      </c>
      <c r="X21" s="100">
        <v>3.8</v>
      </c>
      <c r="Y21" s="106">
        <f>X21/(X20+X21+X22+X23)</f>
        <v>0.3247863247863248</v>
      </c>
      <c r="Z21" s="100">
        <v>3.1</v>
      </c>
      <c r="AA21" s="106">
        <f>Z21/(Z20+Z21+Z22+Z23)</f>
        <v>0.29807692307692307</v>
      </c>
      <c r="AB21" s="108">
        <v>3.2</v>
      </c>
      <c r="AC21" s="105">
        <f>AB21/(AB20+AB21+AB22+AB23)</f>
        <v>0.22857142857142859</v>
      </c>
      <c r="AD21" s="100">
        <v>3.2</v>
      </c>
      <c r="AE21" s="106">
        <f>AD21/(AD20+AD21+AD22+AD23)</f>
        <v>0.27586206896551724</v>
      </c>
      <c r="AF21" s="100">
        <v>3.1</v>
      </c>
      <c r="AG21" s="106">
        <f>AF21/(AF20+AF21+AF22+AF23)</f>
        <v>0.2818181818181818</v>
      </c>
      <c r="AH21" s="100">
        <v>2.5</v>
      </c>
      <c r="AI21" s="106">
        <f>AH21/(AH20+AH21+AH22+AH23)</f>
        <v>0.21186440677966101</v>
      </c>
      <c r="AJ21" s="108">
        <v>3</v>
      </c>
      <c r="AK21" s="105">
        <f>AJ21/(AJ20+AJ21+AJ22+AJ23)</f>
        <v>0.3</v>
      </c>
      <c r="AL21" s="109">
        <v>4.5999999999999996</v>
      </c>
      <c r="AM21" s="106">
        <f>AL21/(AL20+AL21+AL22+AL23)</f>
        <v>0.40350877192982459</v>
      </c>
      <c r="AN21" s="110">
        <f>MAX(F21,H21,J21,L21,N21,P21,R21,T21,V21,X21,Z21,AB21,AD21,AF21,AH21,AJ21,AL21)</f>
        <v>4.5999999999999996</v>
      </c>
      <c r="AO21" s="111">
        <f>MIN(F21,H21,J21,L21,N21,P21,R21,T21,V21,X21,Z21,AB21,AD21,AF21,AH21,AJ21,AL21)</f>
        <v>1</v>
      </c>
      <c r="AP21" s="92">
        <v>3.3</v>
      </c>
      <c r="AQ21" s="106">
        <f>AP21/(AP20+AP21+AP22+AP23)</f>
        <v>0.30275229357798161</v>
      </c>
      <c r="AR21" s="93">
        <v>2.6</v>
      </c>
      <c r="AS21" s="106">
        <f>AR21/(AR20+AR21+AR22+AR23)</f>
        <v>0.23423423423423426</v>
      </c>
      <c r="AT21" s="93">
        <v>3.5</v>
      </c>
      <c r="AU21" s="106">
        <f>AT21/(AT20+AT21+AT22+AT23)</f>
        <v>0.32710280373831779</v>
      </c>
      <c r="AV21" s="112">
        <f>MAX(AP21,AR21,AT21)</f>
        <v>3.5</v>
      </c>
      <c r="AW21" s="113">
        <f>MIN(AP21,AR21,AT21)</f>
        <v>2.6</v>
      </c>
      <c r="AX21" s="92">
        <v>3.8</v>
      </c>
      <c r="AY21" s="106">
        <f>AX21/(AX20+AX21+AX22+AX23)</f>
        <v>0.37254901960784315</v>
      </c>
      <c r="AZ21" s="93">
        <v>4.4000000000000004</v>
      </c>
      <c r="BA21" s="106">
        <f>AZ21/(AZ20+AZ21+AZ22+AZ23)</f>
        <v>0.40366972477064222</v>
      </c>
      <c r="BB21" s="93">
        <v>4</v>
      </c>
      <c r="BC21" s="106">
        <f>BB21/(BB20+BB21+BB22+BB23)</f>
        <v>0.34782608695652173</v>
      </c>
      <c r="BD21" s="98">
        <v>1.5</v>
      </c>
      <c r="BE21" s="105">
        <f>BD21/(BD20+BD21+BD22+BD23)</f>
        <v>0.14150943396226412</v>
      </c>
      <c r="BF21" s="93">
        <v>2.1</v>
      </c>
      <c r="BG21" s="106">
        <f>BF21/(BF20+BF21+BF22+BF23)</f>
        <v>0.19444444444444445</v>
      </c>
      <c r="BH21" s="114">
        <f>MAX(AX21,AZ21,BB21,BD21,BF21)</f>
        <v>4.4000000000000004</v>
      </c>
      <c r="BI21" s="115">
        <f>MIN(AX21,AZ21,BB21,BD21,BF21)</f>
        <v>1.5</v>
      </c>
      <c r="BJ21" s="92">
        <v>3.7</v>
      </c>
      <c r="BK21" s="106">
        <f>BJ21/(BJ20+BJ21+BJ22+BJ23)</f>
        <v>0.29838709677419362</v>
      </c>
      <c r="BL21" s="93">
        <v>2.5</v>
      </c>
      <c r="BM21" s="106">
        <f>BL21/(BL20+BL21+BL22+BL23)</f>
        <v>0.2293577981651376</v>
      </c>
      <c r="BN21" s="93">
        <v>2.5</v>
      </c>
      <c r="BO21" s="106">
        <f>BN21/(BN20+BN21+BN22+BN23)</f>
        <v>0.25</v>
      </c>
      <c r="BP21" s="93">
        <v>4</v>
      </c>
      <c r="BQ21" s="106">
        <f>BP21/(BP20+BP21+BP22+BP23)</f>
        <v>0.4</v>
      </c>
      <c r="BR21" s="93">
        <v>4</v>
      </c>
      <c r="BS21" s="106">
        <f>BR21/(BR20+BR21+BR22+BR23)</f>
        <v>0.4</v>
      </c>
      <c r="BT21" s="93">
        <v>3.7</v>
      </c>
      <c r="BU21" s="106">
        <f>BT21/(BT20+BT21+BT22+BT23)</f>
        <v>0.36633663366336638</v>
      </c>
      <c r="BV21" s="98">
        <v>6</v>
      </c>
      <c r="BW21" s="105">
        <f>BV21/(BV20+BV21+BV22+BV23)</f>
        <v>0.6</v>
      </c>
      <c r="BX21" s="98">
        <v>3.1</v>
      </c>
      <c r="BY21" s="105">
        <f>BX21/(BX20+BX21+BX22+BX23)</f>
        <v>0.31</v>
      </c>
      <c r="BZ21" s="93">
        <v>3.5</v>
      </c>
      <c r="CA21" s="106">
        <f>BZ21/(BZ20+BZ21+BZ22+BZ23)</f>
        <v>0.33980582524271841</v>
      </c>
      <c r="CB21" s="98">
        <v>4.8</v>
      </c>
      <c r="CC21" s="105">
        <f>CB21/(CB20+CB21+CB22+CB23)</f>
        <v>0.47058823529411759</v>
      </c>
      <c r="CD21" s="93">
        <v>3.6</v>
      </c>
      <c r="CE21" s="106">
        <f>CD21/(CD20+CD21+CD22+CD23)</f>
        <v>0.32142857142857145</v>
      </c>
      <c r="CF21" s="93">
        <v>3.3</v>
      </c>
      <c r="CG21" s="106">
        <f>CF21/(CF20+CF21+CF22+CF23)</f>
        <v>0.32999999999999996</v>
      </c>
      <c r="CH21" s="93">
        <v>1</v>
      </c>
      <c r="CI21" s="106">
        <f>CH21/(CH20+CH21+CH22+CH23)</f>
        <v>8.6956521739130432E-2</v>
      </c>
      <c r="CJ21" s="98">
        <v>6.3</v>
      </c>
      <c r="CK21" s="105">
        <f>CJ21/(CJ20+CJ21+CJ22+CJ23)</f>
        <v>0.59433962264150941</v>
      </c>
      <c r="CL21" s="93">
        <v>4.3</v>
      </c>
      <c r="CM21" s="106">
        <f>CL21/(CL20+CL21+CL22+CL23)</f>
        <v>0.35537190082644621</v>
      </c>
      <c r="CN21" s="93">
        <v>3.7</v>
      </c>
      <c r="CO21" s="106">
        <f>CN21/(CN20+CN21+CN22+CN23)</f>
        <v>0.35576923076923073</v>
      </c>
      <c r="CP21" s="93">
        <v>2.2999999999999998</v>
      </c>
      <c r="CQ21" s="106">
        <f>CP21/(CP20+CP21+CP22+CP23)</f>
        <v>0.19999999999999998</v>
      </c>
      <c r="CR21" s="93">
        <v>3.3</v>
      </c>
      <c r="CS21" s="106">
        <f>CR21/(CR20+CR21+CR22+CR23)</f>
        <v>0.32999999999999996</v>
      </c>
      <c r="CT21" s="116">
        <f>MAX(BJ21,BL21,BN21,BP21,BR21,BT21,BZ21,CD21,CF21,CH21,CL21,CN21,CP21,CR21)</f>
        <v>4.3</v>
      </c>
      <c r="CU21" s="117">
        <f>MIN(BJ21,BL21,BN21,BP21,BR21,BT21,BZ21,CD21,CF21,CH21,CL21,CN21,CP21,CR21)</f>
        <v>1</v>
      </c>
      <c r="CV21" s="99">
        <v>3.2</v>
      </c>
      <c r="CW21" s="106">
        <f>CV21/(CV20+CV21+CV22+CV23)</f>
        <v>0.30188679245283023</v>
      </c>
      <c r="CX21" s="100">
        <v>3.3</v>
      </c>
      <c r="CY21" s="106">
        <f>CX21/(CX20+CX21+CX22+CX23)</f>
        <v>0.29729729729729731</v>
      </c>
      <c r="CZ21" s="100">
        <v>3.4</v>
      </c>
      <c r="DA21" s="106">
        <f>CZ21/(CZ20+CZ21+CZ22+CZ23)</f>
        <v>0.30630630630630629</v>
      </c>
      <c r="DB21" s="100">
        <v>3.8</v>
      </c>
      <c r="DC21" s="106">
        <f>DB21/(DB20+DB21+DB22+DB23)</f>
        <v>0.3392857142857143</v>
      </c>
      <c r="DD21" s="100">
        <v>2.7</v>
      </c>
      <c r="DE21" s="106">
        <f>DD21/(DD20+DD21+DD22+DD23)</f>
        <v>0.25471698113207547</v>
      </c>
      <c r="DF21" s="100">
        <v>3</v>
      </c>
      <c r="DG21" s="106">
        <f>DF21/(DF20+DF21+DF22+DF23)</f>
        <v>0.28037383177570097</v>
      </c>
      <c r="DH21" s="100">
        <v>3</v>
      </c>
      <c r="DI21" s="106">
        <f>DH21/(DH20+DH21+DH22+DH23)</f>
        <v>0.28846153846153844</v>
      </c>
      <c r="DJ21" s="100">
        <v>2.6</v>
      </c>
      <c r="DK21" s="106">
        <f>DJ21/(DJ20+DJ21+DJ22+DJ23)</f>
        <v>0.25742574257425743</v>
      </c>
      <c r="DL21" s="100">
        <v>2</v>
      </c>
      <c r="DM21" s="106">
        <f>DL21/(DL20+DL21+DL22+DL23)</f>
        <v>0.18691588785046731</v>
      </c>
      <c r="DN21" s="110">
        <f>MAX(CV21,CX21,CZ21,DB21,DD21,DF21,DH21,DJ21,DL21)</f>
        <v>3.8</v>
      </c>
      <c r="DO21" s="118">
        <f>MIN(CV21,CX21,CZ21,DB21,DD21,DF21,DH21,DJ21,DL21)</f>
        <v>2</v>
      </c>
      <c r="DP21" s="100"/>
    </row>
    <row r="22" spans="1:120" ht="43.75" customHeight="1" x14ac:dyDescent="0.15">
      <c r="A22" s="31"/>
      <c r="B22" s="31"/>
      <c r="C22" s="101" t="s">
        <v>119</v>
      </c>
      <c r="D22" s="119">
        <v>2.1</v>
      </c>
      <c r="E22" s="103">
        <f>D22/(D20+D21+D22+D23)</f>
        <v>0.19090909090909092</v>
      </c>
      <c r="F22" s="104">
        <v>1.5</v>
      </c>
      <c r="G22" s="105">
        <f>F22/(F20+F21+F22+F23)</f>
        <v>0.1271186440677966</v>
      </c>
      <c r="H22" s="100">
        <v>1.7</v>
      </c>
      <c r="I22" s="106">
        <f>H22/(H20+H21+H22+H23)</f>
        <v>0.16999999999999998</v>
      </c>
      <c r="J22" s="120">
        <v>4</v>
      </c>
      <c r="K22" s="105">
        <f>J22/(J20+J21+J22+J23)</f>
        <v>0.4</v>
      </c>
      <c r="L22" s="100">
        <v>1.6</v>
      </c>
      <c r="M22" s="106">
        <f>L22/(L20+L21+L22+L23)</f>
        <v>0.15238095238095239</v>
      </c>
      <c r="N22" s="100">
        <v>2.2000000000000002</v>
      </c>
      <c r="O22" s="106">
        <f>N22/(N20+N21+N22+N23)</f>
        <v>0.20370370370370375</v>
      </c>
      <c r="P22" s="108">
        <v>2.5</v>
      </c>
      <c r="Q22" s="105">
        <f>P22/(P20+P21+P22+P23)</f>
        <v>0.25</v>
      </c>
      <c r="R22" s="100">
        <v>1.5</v>
      </c>
      <c r="S22" s="106">
        <f>R22/(R20+R21+R22+R23)</f>
        <v>0.14851485148514851</v>
      </c>
      <c r="T22" s="100">
        <v>2.4</v>
      </c>
      <c r="U22" s="106">
        <f>T22/(T20+T21+T22+T23)</f>
        <v>0.21818181818181817</v>
      </c>
      <c r="V22" s="100">
        <v>3.1</v>
      </c>
      <c r="W22" s="106">
        <f>V22/(V20+V21+V22+V23)</f>
        <v>0.31</v>
      </c>
      <c r="X22" s="100">
        <v>2.4</v>
      </c>
      <c r="Y22" s="106">
        <f>X22/(X20+X21+X22+X23)</f>
        <v>0.20512820512820512</v>
      </c>
      <c r="Z22" s="100">
        <v>2.2000000000000002</v>
      </c>
      <c r="AA22" s="106">
        <f>Z22/(Z20+Z21+Z22+Z23)</f>
        <v>0.21153846153846154</v>
      </c>
      <c r="AB22" s="108">
        <v>1.5</v>
      </c>
      <c r="AC22" s="105">
        <f>AB22/(AB20+AB21+AB22+AB23)</f>
        <v>0.10714285714285714</v>
      </c>
      <c r="AD22" s="100">
        <v>2.8</v>
      </c>
      <c r="AE22" s="106">
        <f>AD22/(AD20+AD21+AD22+AD23)</f>
        <v>0.24137931034482757</v>
      </c>
      <c r="AF22" s="100">
        <v>2</v>
      </c>
      <c r="AG22" s="106">
        <f>AF22/(AF20+AF21+AF22+AF23)</f>
        <v>0.18181818181818182</v>
      </c>
      <c r="AH22" s="100">
        <v>2.9</v>
      </c>
      <c r="AI22" s="106">
        <f>AH22/(AH20+AH21+AH22+AH23)</f>
        <v>0.24576271186440676</v>
      </c>
      <c r="AJ22" s="107">
        <v>1.2</v>
      </c>
      <c r="AK22" s="105">
        <f>AJ22/(AJ20+AJ21+AJ22+AJ23)</f>
        <v>0.12</v>
      </c>
      <c r="AL22" s="100">
        <v>1.5</v>
      </c>
      <c r="AM22" s="106">
        <f>AL22/(AL20+AL21+AL22+AL23)</f>
        <v>0.13157894736842107</v>
      </c>
      <c r="AN22" s="110">
        <f>MAX(F22,H22,J22,L22,N22,P22,R22,T22,V22,X22,Z22,AB22,AD22,AF22,AH22,AJ22,AL22)</f>
        <v>4</v>
      </c>
      <c r="AO22" s="111">
        <f>MIN(F22,H22,J22,L22,N22,P22,R22,T22,V22,X22,Z22,AB22,AD22,AF22,AH22,AJ22,AL22)</f>
        <v>1.2</v>
      </c>
      <c r="AP22" s="92">
        <v>1.9</v>
      </c>
      <c r="AQ22" s="106">
        <f>AP22/(AP20+AP21+AP22+AP23)</f>
        <v>0.17431192660550457</v>
      </c>
      <c r="AR22" s="93">
        <v>2.8</v>
      </c>
      <c r="AS22" s="106">
        <f>AR22/(AR20+AR21+AR22+AR23)</f>
        <v>0.25225225225225223</v>
      </c>
      <c r="AT22" s="93">
        <v>2.2000000000000002</v>
      </c>
      <c r="AU22" s="106">
        <f>AT22/(AT20+AT21+AT22+AT23)</f>
        <v>0.20560747663551404</v>
      </c>
      <c r="AV22" s="112">
        <f>MAX(AP22,AR22,AT22)</f>
        <v>2.8</v>
      </c>
      <c r="AW22" s="113">
        <f>MIN(AP22,AR22,AT22)</f>
        <v>1.9</v>
      </c>
      <c r="AX22" s="92">
        <v>1.3</v>
      </c>
      <c r="AY22" s="106">
        <f>AX22/(AX20+AX21+AX22+AX23)</f>
        <v>0.12745098039215688</v>
      </c>
      <c r="AZ22" s="93">
        <v>1.5</v>
      </c>
      <c r="BA22" s="106">
        <f>AZ22/(AZ20+AZ21+AZ22+AZ23)</f>
        <v>0.13761467889908258</v>
      </c>
      <c r="BB22" s="93">
        <v>1</v>
      </c>
      <c r="BC22" s="106">
        <f>BB22/(BB20+BB21+BB22+BB23)</f>
        <v>8.6956521739130432E-2</v>
      </c>
      <c r="BD22" s="98">
        <v>3.7</v>
      </c>
      <c r="BE22" s="105">
        <f>BD22/(BD20+BD21+BD22+BD23)</f>
        <v>0.34905660377358488</v>
      </c>
      <c r="BF22" s="93">
        <v>2.1</v>
      </c>
      <c r="BG22" s="106">
        <f>BF22/(BF20+BF21+BF22+BF23)</f>
        <v>0.19444444444444445</v>
      </c>
      <c r="BH22" s="114">
        <f>MAX(AX22,AZ22,BB22,BD22,BF22)</f>
        <v>3.7</v>
      </c>
      <c r="BI22" s="115">
        <f>MIN(AX22,AZ22,BB22,BD22,BF22)</f>
        <v>1</v>
      </c>
      <c r="BJ22" s="92">
        <v>1.7</v>
      </c>
      <c r="BK22" s="106">
        <f>BJ22/(BJ20+BJ21+BJ22+BJ23)</f>
        <v>0.1370967741935484</v>
      </c>
      <c r="BL22" s="93">
        <v>2.6</v>
      </c>
      <c r="BM22" s="106">
        <f>BL22/(BL20+BL21+BL22+BL23)</f>
        <v>0.23853211009174313</v>
      </c>
      <c r="BN22" s="93">
        <v>2.5</v>
      </c>
      <c r="BO22" s="106">
        <f>BN22/(BN20+BN21+BN22+BN23)</f>
        <v>0.25</v>
      </c>
      <c r="BP22" s="93">
        <v>2.5</v>
      </c>
      <c r="BQ22" s="106">
        <f>BP22/(BP20+BP21+BP22+BP23)</f>
        <v>0.25</v>
      </c>
      <c r="BR22" s="93">
        <v>2.5</v>
      </c>
      <c r="BS22" s="106">
        <f>BR22/(BR20+BR21+BR22+BR23)</f>
        <v>0.25</v>
      </c>
      <c r="BT22" s="93">
        <v>1.6</v>
      </c>
      <c r="BU22" s="106">
        <f>BT22/(BT20+BT21+BT22+BT23)</f>
        <v>0.15841584158415842</v>
      </c>
      <c r="BV22" s="98">
        <v>0</v>
      </c>
      <c r="BW22" s="105">
        <f>BV22/(BV20+BV21+BV22+BV23)</f>
        <v>0</v>
      </c>
      <c r="BX22" s="98">
        <v>3.3</v>
      </c>
      <c r="BY22" s="105">
        <f>BX22/(BX20+BX21+BX22+BX23)</f>
        <v>0.32999999999999996</v>
      </c>
      <c r="BZ22" s="93">
        <v>2</v>
      </c>
      <c r="CA22" s="106">
        <f>BZ22/(BZ20+BZ21+BZ22+BZ23)</f>
        <v>0.1941747572815534</v>
      </c>
      <c r="CB22" s="98">
        <v>1.3</v>
      </c>
      <c r="CC22" s="105">
        <f>CB22/(CB20+CB21+CB22+CB23)</f>
        <v>0.12745098039215685</v>
      </c>
      <c r="CD22" s="93">
        <v>2.2000000000000002</v>
      </c>
      <c r="CE22" s="106">
        <f>CD22/(CD20+CD21+CD22+CD23)</f>
        <v>0.19642857142857145</v>
      </c>
      <c r="CF22" s="93">
        <v>2.7</v>
      </c>
      <c r="CG22" s="106">
        <f>CF22/(CF20+CF21+CF22+CF23)</f>
        <v>0.27</v>
      </c>
      <c r="CH22" s="93">
        <v>4.5</v>
      </c>
      <c r="CI22" s="106">
        <f>CH22/(CH20+CH21+CH22+CH23)</f>
        <v>0.39130434782608697</v>
      </c>
      <c r="CJ22" s="98">
        <v>0.5</v>
      </c>
      <c r="CK22" s="105">
        <f>CJ22/(CJ20+CJ21+CJ22+CJ23)</f>
        <v>4.716981132075472E-2</v>
      </c>
      <c r="CL22" s="93">
        <v>2.8</v>
      </c>
      <c r="CM22" s="106">
        <f>CL22/(CL20+CL21+CL22+CL23)</f>
        <v>0.2314049586776859</v>
      </c>
      <c r="CN22" s="93">
        <v>1.3</v>
      </c>
      <c r="CO22" s="106">
        <f>CN22/(CN20+CN21+CN22+CN23)</f>
        <v>0.12499999999999997</v>
      </c>
      <c r="CP22" s="93">
        <v>3.1</v>
      </c>
      <c r="CQ22" s="106">
        <f>CP22/(CP20+CP21+CP22+CP23)</f>
        <v>0.26956521739130435</v>
      </c>
      <c r="CR22" s="93">
        <v>2</v>
      </c>
      <c r="CS22" s="106">
        <f>CR22/(CR20+CR21+CR22+CR23)</f>
        <v>0.2</v>
      </c>
      <c r="CT22" s="116">
        <f>MAX(BJ22,BL22,BN22,BP22,BR22,BT22,BZ22,CD22,CF22,CH22,CL22,CN22,CP22,CR22)</f>
        <v>4.5</v>
      </c>
      <c r="CU22" s="117">
        <f>MIN(BJ22,BL22,BN22,BP22,BR22,BT22,BZ22,CD22,CF22,CH22,CL22,CN22,CP22,CR22)</f>
        <v>1.3</v>
      </c>
      <c r="CV22" s="99">
        <v>2.1</v>
      </c>
      <c r="CW22" s="106">
        <f>CV22/(CV20+CV21+CV22+CV23)</f>
        <v>0.19811320754716982</v>
      </c>
      <c r="CX22" s="100">
        <v>2.1</v>
      </c>
      <c r="CY22" s="106">
        <f>CX22/(CX20+CX21+CX22+CX23)</f>
        <v>0.1891891891891892</v>
      </c>
      <c r="CZ22" s="100">
        <v>2</v>
      </c>
      <c r="DA22" s="106">
        <f>CZ22/(CZ20+CZ21+CZ22+CZ23)</f>
        <v>0.1801801801801802</v>
      </c>
      <c r="DB22" s="100">
        <v>1.4</v>
      </c>
      <c r="DC22" s="106">
        <f>DB22/(DB20+DB21+DB22+DB23)</f>
        <v>0.125</v>
      </c>
      <c r="DD22" s="100">
        <v>2.4</v>
      </c>
      <c r="DE22" s="106">
        <f>DD22/(DD20+DD21+DD22+DD23)</f>
        <v>0.22641509433962265</v>
      </c>
      <c r="DF22" s="100">
        <v>2.4</v>
      </c>
      <c r="DG22" s="106">
        <f>DF22/(DF20+DF21+DF22+DF23)</f>
        <v>0.22429906542056074</v>
      </c>
      <c r="DH22" s="100">
        <v>2.7</v>
      </c>
      <c r="DI22" s="106">
        <f>DH22/(DH20+DH21+DH22+DH23)</f>
        <v>0.25961538461538464</v>
      </c>
      <c r="DJ22" s="100">
        <v>1.8</v>
      </c>
      <c r="DK22" s="106">
        <f>DJ22/(DJ20+DJ21+DJ22+DJ23)</f>
        <v>0.17821782178217824</v>
      </c>
      <c r="DL22" s="100">
        <v>3.4</v>
      </c>
      <c r="DM22" s="106">
        <f>DL22/(DL20+DL21+DL22+DL23)</f>
        <v>0.31775700934579443</v>
      </c>
      <c r="DN22" s="110">
        <f>MAX(CV22,CX22,CZ22,DB22,DD22,DF22,DH22,DJ22,DL22)</f>
        <v>3.4</v>
      </c>
      <c r="DO22" s="118">
        <f>MIN(CV22,CX22,CZ22,DB22,DD22,DF22,DH22,DJ22,DL22)</f>
        <v>1.4</v>
      </c>
      <c r="DP22" s="100"/>
    </row>
    <row r="23" spans="1:120" ht="49.25" customHeight="1" x14ac:dyDescent="0.15">
      <c r="A23" s="31"/>
      <c r="B23" s="31"/>
      <c r="C23" s="101" t="s">
        <v>120</v>
      </c>
      <c r="D23" s="119">
        <v>3.1</v>
      </c>
      <c r="E23" s="103">
        <f>D23/(D20+D21+D22+D23)</f>
        <v>0.2818181818181818</v>
      </c>
      <c r="F23" s="104">
        <v>2.2000000000000002</v>
      </c>
      <c r="G23" s="105">
        <f>F23/(F20+F21+F22+F23)</f>
        <v>0.1864406779661017</v>
      </c>
      <c r="H23" s="100">
        <v>4.2</v>
      </c>
      <c r="I23" s="106">
        <f>H23/(H20+H21+H22+H23)</f>
        <v>0.42000000000000004</v>
      </c>
      <c r="J23" s="108">
        <v>4</v>
      </c>
      <c r="K23" s="105">
        <f>J23/(J20+J21+J22+J23)</f>
        <v>0.4</v>
      </c>
      <c r="L23" s="100">
        <v>2.9</v>
      </c>
      <c r="M23" s="106">
        <f>L23/(L20+L21+L22+L23)</f>
        <v>0.27619047619047621</v>
      </c>
      <c r="N23" s="100">
        <v>2.9</v>
      </c>
      <c r="O23" s="106">
        <f>N23/(N20+N21+N22+N23)</f>
        <v>0.26851851851851855</v>
      </c>
      <c r="P23" s="107">
        <v>2</v>
      </c>
      <c r="Q23" s="105">
        <f>P23/(P20+P21+P22+P23)</f>
        <v>0.2</v>
      </c>
      <c r="R23" s="100">
        <v>3.1</v>
      </c>
      <c r="S23" s="106">
        <f>R23/(R20+R21+R22+R23)</f>
        <v>0.30693069306930693</v>
      </c>
      <c r="T23" s="100">
        <v>3.4</v>
      </c>
      <c r="U23" s="106">
        <f>T23/(T20+T21+T22+T23)</f>
        <v>0.30909090909090908</v>
      </c>
      <c r="V23" s="121">
        <v>2</v>
      </c>
      <c r="W23" s="106">
        <f>V23/(V20+V21+V22+V23)</f>
        <v>0.2</v>
      </c>
      <c r="X23" s="100">
        <v>3.2</v>
      </c>
      <c r="Y23" s="106">
        <f>X23/(X20+X21+X22+X23)</f>
        <v>0.27350427350427353</v>
      </c>
      <c r="Z23" s="100">
        <v>2.8</v>
      </c>
      <c r="AA23" s="106">
        <f>Z23/(Z20+Z21+Z22+Z23)</f>
        <v>0.26923076923076922</v>
      </c>
      <c r="AB23" s="120">
        <v>5</v>
      </c>
      <c r="AC23" s="105">
        <f>AB23/(AB20+AB21+AB22+AB23)</f>
        <v>0.35714285714285715</v>
      </c>
      <c r="AD23" s="100">
        <v>3.8</v>
      </c>
      <c r="AE23" s="106">
        <f>AD23/(AD20+AD21+AD22+AD23)</f>
        <v>0.32758620689655171</v>
      </c>
      <c r="AF23" s="100">
        <v>2.7</v>
      </c>
      <c r="AG23" s="106">
        <f>AF23/(AF20+AF21+AF22+AF23)</f>
        <v>0.24545454545454548</v>
      </c>
      <c r="AH23" s="100">
        <v>3.9</v>
      </c>
      <c r="AI23" s="106">
        <f>AH23/(AH20+AH21+AH22+AH23)</f>
        <v>0.33050847457627114</v>
      </c>
      <c r="AJ23" s="108">
        <v>3.6</v>
      </c>
      <c r="AK23" s="105">
        <f>AJ23/(AJ20+AJ21+AJ22+AJ23)</f>
        <v>0.36</v>
      </c>
      <c r="AL23" s="100">
        <v>3.2</v>
      </c>
      <c r="AM23" s="106">
        <f>AL23/(AL20+AL21+AL22+AL23)</f>
        <v>0.28070175438596495</v>
      </c>
      <c r="AN23" s="110">
        <f>MAX(F23,H23,J23,L23,N23,P23,R23,T23,V23,X23,Z23,AB23,AD23,AF23,AH23,AJ23,AL23)</f>
        <v>5</v>
      </c>
      <c r="AO23" s="111">
        <f>MIN(F23,H23,J23,L23,N23,P23,R23,T23,V23,X23,Z23,AB23,AD23,AF23,AH23,AJ23,AL23)</f>
        <v>2</v>
      </c>
      <c r="AP23" s="92">
        <v>2.9</v>
      </c>
      <c r="AQ23" s="106">
        <f>AP23/(AP20+AP21+AP22+AP23)</f>
        <v>0.26605504587155959</v>
      </c>
      <c r="AR23" s="93">
        <v>3.2</v>
      </c>
      <c r="AS23" s="106">
        <f>AR23/(AR20+AR21+AR22+AR23)</f>
        <v>0.28828828828828829</v>
      </c>
      <c r="AT23" s="93">
        <v>2.8</v>
      </c>
      <c r="AU23" s="106">
        <f>AT23/(AT20+AT21+AT22+AT23)</f>
        <v>0.26168224299065418</v>
      </c>
      <c r="AV23" s="112">
        <f>MAX(AP23,AR23,AT23)</f>
        <v>3.2</v>
      </c>
      <c r="AW23" s="113">
        <f>MIN(AP23,AR23,AT23)</f>
        <v>2.8</v>
      </c>
      <c r="AX23" s="92">
        <v>1</v>
      </c>
      <c r="AY23" s="106">
        <f>AX23/(AX20+AX21+AX22+AX23)</f>
        <v>9.8039215686274522E-2</v>
      </c>
      <c r="AZ23" s="93">
        <v>2.9</v>
      </c>
      <c r="BA23" s="106">
        <f>AZ23/(AZ20+AZ21+AZ22+AZ23)</f>
        <v>0.26605504587155959</v>
      </c>
      <c r="BB23" s="93">
        <v>2</v>
      </c>
      <c r="BC23" s="106">
        <f>BB23/(BB20+BB21+BB22+BB23)</f>
        <v>0.17391304347826086</v>
      </c>
      <c r="BD23" s="98">
        <v>3.7</v>
      </c>
      <c r="BE23" s="105">
        <f>BD23/(BD20+BD21+BD22+BD23)</f>
        <v>0.34905660377358488</v>
      </c>
      <c r="BF23" s="93">
        <v>4.5</v>
      </c>
      <c r="BG23" s="106">
        <f>BF23/(BF20+BF21+BF22+BF23)</f>
        <v>0.41666666666666663</v>
      </c>
      <c r="BH23" s="114">
        <f>MAX(AX23,AZ23,BB23,BD23,BF23)</f>
        <v>4.5</v>
      </c>
      <c r="BI23" s="115">
        <f>MIN(AX23,AZ23,BB23,BD23,BF23)</f>
        <v>1</v>
      </c>
      <c r="BJ23" s="92">
        <v>3.3</v>
      </c>
      <c r="BK23" s="106">
        <f>BJ23/(BJ20+BJ21+BJ22+BJ23)</f>
        <v>0.26612903225806456</v>
      </c>
      <c r="BL23" s="93">
        <v>3.6</v>
      </c>
      <c r="BM23" s="106">
        <f>BL23/(BL20+BL21+BL22+BL23)</f>
        <v>0.33027522935779818</v>
      </c>
      <c r="BN23" s="93">
        <v>2.5</v>
      </c>
      <c r="BO23" s="106">
        <f>BN23/(BN20+BN21+BN22+BN23)</f>
        <v>0.25</v>
      </c>
      <c r="BP23" s="93">
        <v>2.5</v>
      </c>
      <c r="BQ23" s="106">
        <f>BP23/(BP20+BP21+BP22+BP23)</f>
        <v>0.25</v>
      </c>
      <c r="BR23" s="93">
        <v>1.5</v>
      </c>
      <c r="BS23" s="106">
        <f>BR23/(BR20+BR21+BR22+BR23)</f>
        <v>0.15</v>
      </c>
      <c r="BT23" s="93">
        <v>3.4</v>
      </c>
      <c r="BU23" s="106">
        <f>BT23/(BT20+BT21+BT22+BT23)</f>
        <v>0.33663366336633666</v>
      </c>
      <c r="BV23" s="98">
        <v>4</v>
      </c>
      <c r="BW23" s="105">
        <f>BV23/(BV20+BV21+BV22+BV23)</f>
        <v>0.4</v>
      </c>
      <c r="BX23" s="98">
        <v>1.5</v>
      </c>
      <c r="BY23" s="105">
        <f>BX23/(BX20+BX21+BX22+BX23)</f>
        <v>0.15</v>
      </c>
      <c r="BZ23" s="93">
        <v>2.8</v>
      </c>
      <c r="CA23" s="106">
        <f>BZ23/(BZ20+BZ21+BZ22+BZ23)</f>
        <v>0.27184466019417475</v>
      </c>
      <c r="CB23" s="98">
        <v>1.3</v>
      </c>
      <c r="CC23" s="105">
        <f>CB23/(CB20+CB21+CB22+CB23)</f>
        <v>0.12745098039215685</v>
      </c>
      <c r="CD23" s="93">
        <v>2.2000000000000002</v>
      </c>
      <c r="CE23" s="106">
        <f>CD23/(CD20+CD21+CD22+CD23)</f>
        <v>0.19642857142857145</v>
      </c>
      <c r="CF23" s="93">
        <v>2.7</v>
      </c>
      <c r="CG23" s="106">
        <f>CF23/(CF20+CF21+CF22+CF23)</f>
        <v>0.27</v>
      </c>
      <c r="CH23" s="93">
        <v>4</v>
      </c>
      <c r="CI23" s="106">
        <f>CH23/(CH20+CH21+CH22+CH23)</f>
        <v>0.34782608695652173</v>
      </c>
      <c r="CJ23" s="98">
        <v>1.5</v>
      </c>
      <c r="CK23" s="105">
        <f>CJ23/(CJ20+CJ21+CJ22+CJ23)</f>
        <v>0.14150943396226415</v>
      </c>
      <c r="CL23" s="93">
        <v>2.8</v>
      </c>
      <c r="CM23" s="106">
        <f>CL23/(CL20+CL21+CL22+CL23)</f>
        <v>0.2314049586776859</v>
      </c>
      <c r="CN23" s="93">
        <v>2.2000000000000002</v>
      </c>
      <c r="CO23" s="106">
        <f>CN23/(CN20+CN21+CN22+CN23)</f>
        <v>0.21153846153846151</v>
      </c>
      <c r="CP23" s="93">
        <v>4.5999999999999996</v>
      </c>
      <c r="CQ23" s="106">
        <f>CP23/(CP20+CP21+CP22+CP23)</f>
        <v>0.39999999999999997</v>
      </c>
      <c r="CR23" s="93">
        <v>2.7</v>
      </c>
      <c r="CS23" s="106">
        <f>CR23/(CR20+CR21+CR22+CR23)</f>
        <v>0.27</v>
      </c>
      <c r="CT23" s="116">
        <f>MAX(BJ23,BL23,BN23,BP23,BR23,BT23,BZ23,CD23,CF23,CH23,CL23,CN23,CP23,CR23)</f>
        <v>4.5999999999999996</v>
      </c>
      <c r="CU23" s="117">
        <f>MIN(BJ23,BL23,BN23,BP23,BR23,BT23,BZ23,CD23,CF23,CH23,CL23,CN23,CP23,CR23)</f>
        <v>1.5</v>
      </c>
      <c r="CV23" s="99">
        <v>3.1</v>
      </c>
      <c r="CW23" s="106">
        <f>CV23/(CV20+CV21+CV22+CV23)</f>
        <v>0.29245283018867924</v>
      </c>
      <c r="CX23" s="100">
        <v>3</v>
      </c>
      <c r="CY23" s="106">
        <f>CX23/(CX20+CX21+CX22+CX23)</f>
        <v>0.27027027027027029</v>
      </c>
      <c r="CZ23" s="100">
        <v>3.3</v>
      </c>
      <c r="DA23" s="106">
        <f>CZ23/(CZ20+CZ21+CZ22+CZ23)</f>
        <v>0.29729729729729731</v>
      </c>
      <c r="DB23" s="100">
        <v>2.7</v>
      </c>
      <c r="DC23" s="106">
        <f>DB23/(DB20+DB21+DB22+DB23)</f>
        <v>0.2410714285714286</v>
      </c>
      <c r="DD23" s="100">
        <v>3.1</v>
      </c>
      <c r="DE23" s="106">
        <f>DD23/(DD20+DD21+DD22+DD23)</f>
        <v>0.29245283018867924</v>
      </c>
      <c r="DF23" s="100">
        <v>3</v>
      </c>
      <c r="DG23" s="106">
        <f>DF23/(DF20+DF21+DF22+DF23)</f>
        <v>0.28037383177570097</v>
      </c>
      <c r="DH23" s="100">
        <v>2.5</v>
      </c>
      <c r="DI23" s="106">
        <f>DH23/(DH20+DH21+DH22+DH23)</f>
        <v>0.24038461538461536</v>
      </c>
      <c r="DJ23" s="100">
        <v>3.4</v>
      </c>
      <c r="DK23" s="106">
        <f>DJ23/(DJ20+DJ21+DJ22+DJ23)</f>
        <v>0.33663366336633666</v>
      </c>
      <c r="DL23" s="100">
        <v>3.8</v>
      </c>
      <c r="DM23" s="106">
        <f>DL23/(DL20+DL21+DL22+DL23)</f>
        <v>0.35514018691588783</v>
      </c>
      <c r="DN23" s="110">
        <f>MAX(CV23,CX23,CZ23,DB23,DD23,DF23,DH23,DJ23,DL23)</f>
        <v>3.8</v>
      </c>
      <c r="DO23" s="118">
        <f>MIN(CV23,CX23,CZ23,DB23,DD23,DF23,DH23,DJ23,DL23)</f>
        <v>2.5</v>
      </c>
      <c r="DP23" s="100"/>
    </row>
    <row r="24" spans="1:120" ht="91.75" customHeight="1" x14ac:dyDescent="0.15">
      <c r="A24" s="31"/>
      <c r="B24" s="31"/>
      <c r="C24" s="83" t="s">
        <v>121</v>
      </c>
      <c r="D24" s="84"/>
      <c r="E24" s="122"/>
      <c r="F24" s="86"/>
      <c r="G24" s="123"/>
      <c r="H24" s="88"/>
      <c r="I24" s="124"/>
      <c r="J24" s="87"/>
      <c r="K24" s="123"/>
      <c r="L24" s="88"/>
      <c r="M24" s="124"/>
      <c r="N24" s="88"/>
      <c r="O24" s="124"/>
      <c r="P24" s="87"/>
      <c r="Q24" s="123"/>
      <c r="R24" s="88"/>
      <c r="S24" s="124"/>
      <c r="T24" s="88"/>
      <c r="U24" s="124"/>
      <c r="V24" s="88"/>
      <c r="W24" s="124"/>
      <c r="X24" s="88"/>
      <c r="Y24" s="124"/>
      <c r="Z24" s="88"/>
      <c r="AA24" s="124"/>
      <c r="AB24" s="87"/>
      <c r="AC24" s="123"/>
      <c r="AD24" s="88"/>
      <c r="AE24" s="124"/>
      <c r="AF24" s="88"/>
      <c r="AG24" s="124"/>
      <c r="AH24" s="88"/>
      <c r="AI24" s="124"/>
      <c r="AJ24" s="87"/>
      <c r="AK24" s="123"/>
      <c r="AL24" s="88"/>
      <c r="AM24" s="124"/>
      <c r="AN24" s="125"/>
      <c r="AO24" s="126"/>
      <c r="AP24" s="92"/>
      <c r="AQ24" s="124"/>
      <c r="AR24" s="93"/>
      <c r="AS24" s="124"/>
      <c r="AT24" s="93"/>
      <c r="AU24" s="124"/>
      <c r="AV24" s="127"/>
      <c r="AW24" s="128"/>
      <c r="AX24" s="92"/>
      <c r="AY24" s="124"/>
      <c r="AZ24" s="93"/>
      <c r="BA24" s="124"/>
      <c r="BB24" s="93"/>
      <c r="BC24" s="124"/>
      <c r="BD24" s="98"/>
      <c r="BE24" s="123"/>
      <c r="BF24" s="93"/>
      <c r="BG24" s="124"/>
      <c r="BH24" s="127"/>
      <c r="BI24" s="128"/>
      <c r="BJ24" s="92"/>
      <c r="BK24" s="124"/>
      <c r="BL24" s="93"/>
      <c r="BM24" s="124"/>
      <c r="BN24" s="93"/>
      <c r="BO24" s="124"/>
      <c r="BP24" s="93"/>
      <c r="BQ24" s="124"/>
      <c r="BR24" s="93"/>
      <c r="BS24" s="124"/>
      <c r="BT24" s="93"/>
      <c r="BU24" s="124"/>
      <c r="BV24" s="98"/>
      <c r="BW24" s="123"/>
      <c r="BX24" s="98"/>
      <c r="BY24" s="123"/>
      <c r="BZ24" s="93"/>
      <c r="CA24" s="124"/>
      <c r="CB24" s="98"/>
      <c r="CC24" s="123"/>
      <c r="CD24" s="93"/>
      <c r="CE24" s="124"/>
      <c r="CF24" s="93"/>
      <c r="CG24" s="124"/>
      <c r="CH24" s="93"/>
      <c r="CI24" s="124"/>
      <c r="CJ24" s="98"/>
      <c r="CK24" s="123"/>
      <c r="CL24" s="93"/>
      <c r="CM24" s="124"/>
      <c r="CN24" s="93"/>
      <c r="CO24" s="124"/>
      <c r="CP24" s="93"/>
      <c r="CQ24" s="124"/>
      <c r="CR24" s="93"/>
      <c r="CS24" s="124"/>
      <c r="CT24" s="129"/>
      <c r="CU24" s="130"/>
      <c r="CV24" s="99"/>
      <c r="CW24" s="124"/>
      <c r="CX24" s="100"/>
      <c r="CY24" s="124"/>
      <c r="CZ24" s="100"/>
      <c r="DA24" s="124"/>
      <c r="DB24" s="100"/>
      <c r="DC24" s="124"/>
      <c r="DD24" s="100"/>
      <c r="DE24" s="124"/>
      <c r="DF24" s="100"/>
      <c r="DG24" s="124"/>
      <c r="DH24" s="100"/>
      <c r="DI24" s="124"/>
      <c r="DJ24" s="100"/>
      <c r="DK24" s="124"/>
      <c r="DL24" s="100"/>
      <c r="DM24" s="124"/>
      <c r="DN24" s="125"/>
      <c r="DO24" s="131"/>
      <c r="DP24" s="100"/>
    </row>
    <row r="25" spans="1:120" ht="31.25" customHeight="1" x14ac:dyDescent="0.15">
      <c r="A25" s="31"/>
      <c r="B25" s="31"/>
      <c r="C25" s="101" t="s">
        <v>122</v>
      </c>
      <c r="D25" s="119">
        <v>2.1</v>
      </c>
      <c r="E25" s="103">
        <f>D25/(D25+D26+D27+D28)</f>
        <v>0.19444444444444445</v>
      </c>
      <c r="F25" s="104">
        <v>1.5</v>
      </c>
      <c r="G25" s="105">
        <f>F25/(F25+F26+F27+F28)</f>
        <v>0.13274336283185839</v>
      </c>
      <c r="H25" s="100">
        <v>1.3</v>
      </c>
      <c r="I25" s="106">
        <f>H25/(H25+H26+H27+H28)</f>
        <v>0.13</v>
      </c>
      <c r="J25" s="107">
        <v>0</v>
      </c>
      <c r="K25" s="105">
        <f>J25/(J25+J26+J27+J28)</f>
        <v>0</v>
      </c>
      <c r="L25" s="100">
        <v>2.2999999999999998</v>
      </c>
      <c r="M25" s="106">
        <f>L25/(L25+L26+L27+L28)</f>
        <v>0.19999999999999998</v>
      </c>
      <c r="N25" s="100">
        <v>2</v>
      </c>
      <c r="O25" s="106">
        <f>N25/(N25+N26+N27+N28)</f>
        <v>0.19047619047619047</v>
      </c>
      <c r="P25" s="108">
        <v>1.8</v>
      </c>
      <c r="Q25" s="105">
        <f>P25/(P25+P26+P27+P28)</f>
        <v>0.18367346938775508</v>
      </c>
      <c r="R25" s="100">
        <v>2</v>
      </c>
      <c r="S25" s="106">
        <f>R25/(R25+R26+R27+R28)</f>
        <v>0.19607843137254904</v>
      </c>
      <c r="T25" s="100">
        <v>2</v>
      </c>
      <c r="U25" s="106">
        <f>T25/(T25+T26+T27+T28)</f>
        <v>0.1801801801801802</v>
      </c>
      <c r="V25" s="100">
        <v>1.7</v>
      </c>
      <c r="W25" s="106">
        <f>V25/(V25+V26+V27+V28)</f>
        <v>0.16831683168316833</v>
      </c>
      <c r="X25" s="100">
        <v>2.2999999999999998</v>
      </c>
      <c r="Y25" s="106">
        <f>X25/(X25+X26+X27+X28)</f>
        <v>0.20175438596491221</v>
      </c>
      <c r="Z25" s="100">
        <v>2</v>
      </c>
      <c r="AA25" s="106">
        <f>Z25/(Z25+Z26+Z27+Z28)</f>
        <v>0.19801980198019803</v>
      </c>
      <c r="AB25" s="107">
        <v>0</v>
      </c>
      <c r="AC25" s="105">
        <f>AB25/(AB25+AB26+AB27+AB28)</f>
        <v>0</v>
      </c>
      <c r="AD25" s="100">
        <v>2.6</v>
      </c>
      <c r="AE25" s="106">
        <f>AD25/(AD25+AD26+AD27+AD28)</f>
        <v>0.22413793103448276</v>
      </c>
      <c r="AF25" s="109">
        <v>3</v>
      </c>
      <c r="AG25" s="106">
        <f>AF25/(AF25+AF26+AF27+AF28)</f>
        <v>0.26785714285714285</v>
      </c>
      <c r="AH25" s="100">
        <v>1.7</v>
      </c>
      <c r="AI25" s="106">
        <f>AH25/(AH25+AH26+AH27+AH28)</f>
        <v>0.15315315315315314</v>
      </c>
      <c r="AJ25" s="108">
        <v>2.4</v>
      </c>
      <c r="AK25" s="105">
        <f>AJ25/(AJ25+AJ26+AJ27+AJ28)</f>
        <v>0.24</v>
      </c>
      <c r="AL25" s="100">
        <v>1.9</v>
      </c>
      <c r="AM25" s="106">
        <f>AL25/(AL25+AL26+AL27+AL28)</f>
        <v>0.16814159292035397</v>
      </c>
      <c r="AN25" s="110">
        <f>MAX(F25,H25,J25,L25,N25,P25,R25,T25,V25,X25,Z25,AB25,AD25,AF25,AH25,AJ25,AL25)</f>
        <v>3</v>
      </c>
      <c r="AO25" s="111">
        <f>MIN(F25,H25,J25,L25,N25,P25,R25,T25,V25,X25,Z25,AB25,AD25,AF25,AH25,AJ25,AL25)</f>
        <v>0</v>
      </c>
      <c r="AP25" s="92">
        <v>2.8</v>
      </c>
      <c r="AQ25" s="106">
        <f>AP25/(AP25+AP26+AP27+AP28)</f>
        <v>0.25688073394495409</v>
      </c>
      <c r="AR25" s="93">
        <v>2.7</v>
      </c>
      <c r="AS25" s="106">
        <f>AR25/(AR25+AR26+AR27+AR28)</f>
        <v>0.24770642201834864</v>
      </c>
      <c r="AT25" s="93">
        <v>2</v>
      </c>
      <c r="AU25" s="106">
        <f>AT25/(AT25+AT26+AT27+AT28)</f>
        <v>0.18518518518518517</v>
      </c>
      <c r="AV25" s="112">
        <f>MAX(AP25,AR25,AT25)</f>
        <v>2.8</v>
      </c>
      <c r="AW25" s="113">
        <f>MIN(AP25,AR25,AT25)</f>
        <v>2</v>
      </c>
      <c r="AX25" s="92">
        <v>2.9</v>
      </c>
      <c r="AY25" s="106">
        <f>AX25/(AX25+AX26+AX27+AX28)</f>
        <v>0.27619047619047621</v>
      </c>
      <c r="AZ25" s="93">
        <v>2.8</v>
      </c>
      <c r="BA25" s="106">
        <f>AZ25/(AZ25+AZ26+AZ27+AZ28)</f>
        <v>0.26415094339622647</v>
      </c>
      <c r="BB25" s="93">
        <v>4.5</v>
      </c>
      <c r="BC25" s="106">
        <f>BB25/(BB25+BB26+BB27+BB28)</f>
        <v>0.36</v>
      </c>
      <c r="BD25" s="98">
        <v>4</v>
      </c>
      <c r="BE25" s="105">
        <f>BD25/(BD25+BD26+BD27+BD28)</f>
        <v>0.34782608695652173</v>
      </c>
      <c r="BF25" s="93">
        <v>2.1</v>
      </c>
      <c r="BG25" s="106">
        <f>BF25/(BF25+BF26+BF27+BF28)</f>
        <v>0.1891891891891892</v>
      </c>
      <c r="BH25" s="114">
        <f>MAX(AX25,AZ25,BB25,BD25,BF25)</f>
        <v>4.5</v>
      </c>
      <c r="BI25" s="115">
        <f>MIN(AX25,AZ25,BB25,BD25,BF25)</f>
        <v>2.1</v>
      </c>
      <c r="BJ25" s="92">
        <v>1.3</v>
      </c>
      <c r="BK25" s="106">
        <f>BJ25/(BJ25+BJ26+BJ27+BJ28)</f>
        <v>0.11711711711711713</v>
      </c>
      <c r="BL25" s="93">
        <v>2.2000000000000002</v>
      </c>
      <c r="BM25" s="106">
        <f>BL25/(BL25+BL26+BL27+BL28)</f>
        <v>0.20952380952380953</v>
      </c>
      <c r="BN25" s="93">
        <v>2.5</v>
      </c>
      <c r="BO25" s="106">
        <f>BN25/(BN25+BN26+BN27+BN28)</f>
        <v>0.25</v>
      </c>
      <c r="BP25" s="93">
        <v>1</v>
      </c>
      <c r="BQ25" s="106">
        <f>BP25/(BP25+BP26+BP27+BP28)</f>
        <v>0.1</v>
      </c>
      <c r="BR25" s="93">
        <v>1.5</v>
      </c>
      <c r="BS25" s="106">
        <f>BR25/(BR25+BR26+BR27+BR28)</f>
        <v>0.15</v>
      </c>
      <c r="BT25" s="93">
        <v>1.3</v>
      </c>
      <c r="BU25" s="106">
        <f>BT25/(BT25+BT26+BT27+BT28)</f>
        <v>0.13</v>
      </c>
      <c r="BV25" s="98">
        <v>1</v>
      </c>
      <c r="BW25" s="105">
        <f>BV25/(BV25+BV26+BV27+BV28)</f>
        <v>0.1</v>
      </c>
      <c r="BX25" s="98">
        <v>2</v>
      </c>
      <c r="BY25" s="105">
        <f>BX25/(BX25+BX26+BX27+BX28)</f>
        <v>0.19801980198019803</v>
      </c>
      <c r="BZ25" s="93">
        <v>1.6</v>
      </c>
      <c r="CA25" s="106">
        <f>BZ25/(BZ25+BZ26+BZ27+BZ28)</f>
        <v>0.14953271028037385</v>
      </c>
      <c r="CB25" s="98">
        <v>1.5</v>
      </c>
      <c r="CC25" s="105">
        <f>CB25/(CB25+CB26+CB27+CB28)</f>
        <v>0.15</v>
      </c>
      <c r="CD25" s="93">
        <v>1.9</v>
      </c>
      <c r="CE25" s="106">
        <f>CD25/(CD25+CD26+CD27+CD28)</f>
        <v>0.15573770491803277</v>
      </c>
      <c r="CF25" s="93">
        <v>2</v>
      </c>
      <c r="CG25" s="106">
        <f>CF25/(CF25+CF26+CF27+CF28)</f>
        <v>0.2</v>
      </c>
      <c r="CH25" s="93">
        <v>2</v>
      </c>
      <c r="CI25" s="106">
        <f>CH25/(CH25+CH26+CH27+CH28)</f>
        <v>0.18181818181818182</v>
      </c>
      <c r="CJ25" s="98">
        <v>3</v>
      </c>
      <c r="CK25" s="105">
        <f>CJ25/(CJ25+CJ26+CJ27+CJ28)</f>
        <v>0.25</v>
      </c>
      <c r="CL25" s="93">
        <v>2.9</v>
      </c>
      <c r="CM25" s="106">
        <f>CL25/(CL25+CL26+CL27+CL28)</f>
        <v>0.24576271186440676</v>
      </c>
      <c r="CN25" s="93">
        <v>2.5</v>
      </c>
      <c r="CO25" s="106">
        <f>CN25/(CN25+CN26+CN27+CN28)</f>
        <v>0.23148148148148151</v>
      </c>
      <c r="CP25" s="93">
        <v>2.2999999999999998</v>
      </c>
      <c r="CQ25" s="106">
        <f>CP25/(CP25+CP26+CP27+CP28)</f>
        <v>0.18253968253968253</v>
      </c>
      <c r="CR25" s="93">
        <v>2.2999999999999998</v>
      </c>
      <c r="CS25" s="106">
        <f>CR25/(CR25+CR26+CR27+CR28)</f>
        <v>0.20353982300884954</v>
      </c>
      <c r="CT25" s="116">
        <f>MAX(BJ25,BL25,BN25,BP25,BR25,BT25,BZ25,CD25,CF25,CH25,CL25,CN25,CP25,CR25)</f>
        <v>2.9</v>
      </c>
      <c r="CU25" s="117">
        <f>MIN(BJ25,BL25,BN25,BP25,BR25,BT25,BZ25,CD25,CF25,CH25,CL25,CN25,CP25,CR25)</f>
        <v>1</v>
      </c>
      <c r="CV25" s="99">
        <v>1.8</v>
      </c>
      <c r="CW25" s="106">
        <f>CV25/(CV25+CV26+CV27+CV28)</f>
        <v>0.16666666666666666</v>
      </c>
      <c r="CX25" s="100">
        <v>2.1</v>
      </c>
      <c r="CY25" s="106">
        <f>CX25/(CX25+CX26+CX27+CX28)</f>
        <v>0.18918918918918917</v>
      </c>
      <c r="CZ25" s="100">
        <v>2.2999999999999998</v>
      </c>
      <c r="DA25" s="106">
        <f>CZ25/(CZ25+CZ26+CZ27+CZ28)</f>
        <v>0.20909090909090908</v>
      </c>
      <c r="DB25" s="100">
        <v>2.2000000000000002</v>
      </c>
      <c r="DC25" s="106">
        <f>DB25/(DB25+DB26+DB27+DB28)</f>
        <v>0.19819819819819823</v>
      </c>
      <c r="DD25" s="100">
        <v>1.9</v>
      </c>
      <c r="DE25" s="106">
        <f>DD25/(DD25+DD26+DD27+DD28)</f>
        <v>0.17757009345794392</v>
      </c>
      <c r="DF25" s="100">
        <v>2.4</v>
      </c>
      <c r="DG25" s="106">
        <f>DF25/(DF25+DF26+DF27+DF28)</f>
        <v>0.22857142857142856</v>
      </c>
      <c r="DH25" s="100">
        <v>2.8</v>
      </c>
      <c r="DI25" s="106">
        <f>DH25/(DH25+DH26+DH27+DH28)</f>
        <v>0.25</v>
      </c>
      <c r="DJ25" s="100">
        <v>1.3</v>
      </c>
      <c r="DK25" s="106">
        <f>DJ25/(DJ25+DJ26+DJ27+DJ28)</f>
        <v>0.13131313131313133</v>
      </c>
      <c r="DL25" s="100">
        <v>1.3</v>
      </c>
      <c r="DM25" s="106">
        <f>DL25/(DL25+DL26+DL27+DL28)</f>
        <v>0.11926605504587158</v>
      </c>
      <c r="DN25" s="110">
        <f>MAX(CV25,CX25,CZ25,DB25,DD25,DF25,DH25,DJ25,DL25)</f>
        <v>2.8</v>
      </c>
      <c r="DO25" s="118">
        <f>MIN(CV25,CX25,CZ25,DB25,DD25,DF25,DH25,DJ25,DL25)</f>
        <v>1.3</v>
      </c>
      <c r="DP25" s="100"/>
    </row>
    <row r="26" spans="1:120" ht="32.5" customHeight="1" x14ac:dyDescent="0.15">
      <c r="A26" s="31"/>
      <c r="B26" s="31"/>
      <c r="C26" s="101" t="s">
        <v>123</v>
      </c>
      <c r="D26" s="119">
        <v>2.2000000000000002</v>
      </c>
      <c r="E26" s="103">
        <f>D26/(D25+D26+D27+D28)</f>
        <v>0.20370370370370372</v>
      </c>
      <c r="F26" s="104">
        <v>3.5</v>
      </c>
      <c r="G26" s="105">
        <f>F26/(F25+F26+F27+F28)</f>
        <v>0.30973451327433627</v>
      </c>
      <c r="H26" s="100">
        <v>1.2</v>
      </c>
      <c r="I26" s="106">
        <f>H26/(H25+H26+H27+H28)</f>
        <v>0.12</v>
      </c>
      <c r="J26" s="107">
        <v>1</v>
      </c>
      <c r="K26" s="105">
        <f>J26/(J25+J26+J27+J28)</f>
        <v>0.1</v>
      </c>
      <c r="L26" s="100">
        <v>2</v>
      </c>
      <c r="M26" s="106">
        <f>L26/(L25+L26+L27+L28)</f>
        <v>0.17391304347826086</v>
      </c>
      <c r="N26" s="100">
        <v>2.2999999999999998</v>
      </c>
      <c r="O26" s="106">
        <f>N26/(N25+N26+N27+N28)</f>
        <v>0.21904761904761902</v>
      </c>
      <c r="P26" s="108">
        <v>1.5</v>
      </c>
      <c r="Q26" s="105">
        <f>P26/(P25+P26+P27+P28)</f>
        <v>0.15306122448979589</v>
      </c>
      <c r="R26" s="100">
        <v>1.4</v>
      </c>
      <c r="S26" s="106">
        <f>R26/(R25+R26+R27+R28)</f>
        <v>0.13725490196078433</v>
      </c>
      <c r="T26" s="100">
        <v>2.5</v>
      </c>
      <c r="U26" s="106">
        <f>T26/(T25+T26+T27+T28)</f>
        <v>0.22522522522522523</v>
      </c>
      <c r="V26" s="100">
        <v>2.9</v>
      </c>
      <c r="W26" s="106">
        <f>V26/(V25+V26+V27+V28)</f>
        <v>0.28712871287128711</v>
      </c>
      <c r="X26" s="109">
        <v>3.6</v>
      </c>
      <c r="Y26" s="106">
        <f>X26/(X25+X26+X27+X28)</f>
        <v>0.31578947368421045</v>
      </c>
      <c r="Z26" s="100">
        <v>2</v>
      </c>
      <c r="AA26" s="106">
        <f>Z26/(Z25+Z26+Z27+Z28)</f>
        <v>0.19801980198019803</v>
      </c>
      <c r="AB26" s="108">
        <v>1.4</v>
      </c>
      <c r="AC26" s="105">
        <f>AB26/(AB25+AB26+AB27+AB28)</f>
        <v>0.11864406779661016</v>
      </c>
      <c r="AD26" s="100">
        <v>2.1</v>
      </c>
      <c r="AE26" s="106">
        <f>AD26/(AD25+AD26+AD27+AD28)</f>
        <v>0.18103448275862069</v>
      </c>
      <c r="AF26" s="100">
        <v>2.2999999999999998</v>
      </c>
      <c r="AG26" s="106">
        <f>AF26/(AF25+AF26+AF27+AF28)</f>
        <v>0.20535714285714285</v>
      </c>
      <c r="AH26" s="100">
        <v>2.2999999999999998</v>
      </c>
      <c r="AI26" s="106">
        <f>AH26/(AH25+AH26+AH27+AH28)</f>
        <v>0.2072072072072072</v>
      </c>
      <c r="AJ26" s="108">
        <v>3.4</v>
      </c>
      <c r="AK26" s="105">
        <f>AJ26/(AJ25+AJ26+AJ27+AJ28)</f>
        <v>0.33999999999999997</v>
      </c>
      <c r="AL26" s="100">
        <v>2.4</v>
      </c>
      <c r="AM26" s="106">
        <f>AL26/(AL25+AL26+AL27+AL28)</f>
        <v>0.21238938053097342</v>
      </c>
      <c r="AN26" s="110">
        <f>MAX(F26,H26,J26,L26,N26,P26,R26,T26,V26,X26,Z26,AB26,AD26,AF26,AH26,AJ26,AL26)</f>
        <v>3.6</v>
      </c>
      <c r="AO26" s="111">
        <f>MIN(F26,H26,J26,L26,N26,P26,R26,T26,V26,X26,Z26,AB26,AD26,AF26,AH26,AJ26,AL26)</f>
        <v>1</v>
      </c>
      <c r="AP26" s="92">
        <v>2.1</v>
      </c>
      <c r="AQ26" s="106">
        <f>AP26/(AP25+AP26+AP27+AP28)</f>
        <v>0.19266055045871561</v>
      </c>
      <c r="AR26" s="93">
        <v>2.7</v>
      </c>
      <c r="AS26" s="106">
        <f>AR26/(AR25+AR26+AR27+AR28)</f>
        <v>0.24770642201834864</v>
      </c>
      <c r="AT26" s="93">
        <v>2.2999999999999998</v>
      </c>
      <c r="AU26" s="106">
        <f>AT26/(AT25+AT26+AT27+AT28)</f>
        <v>0.21296296296296294</v>
      </c>
      <c r="AV26" s="112">
        <f>MAX(AP26,AR26,AT26)</f>
        <v>2.7</v>
      </c>
      <c r="AW26" s="113">
        <f>MIN(AP26,AR26,AT26)</f>
        <v>2.1</v>
      </c>
      <c r="AX26" s="92">
        <v>2.2999999999999998</v>
      </c>
      <c r="AY26" s="106">
        <f>AX26/(AX25+AX26+AX27+AX28)</f>
        <v>0.21904761904761902</v>
      </c>
      <c r="AZ26" s="93">
        <v>1.4</v>
      </c>
      <c r="BA26" s="106">
        <f>AZ26/(AZ25+AZ26+AZ27+AZ28)</f>
        <v>0.13207547169811323</v>
      </c>
      <c r="BB26" s="93">
        <v>4</v>
      </c>
      <c r="BC26" s="106">
        <f>BB26/(BB25+BB26+BB27+BB28)</f>
        <v>0.32</v>
      </c>
      <c r="BD26" s="98">
        <v>0.5</v>
      </c>
      <c r="BE26" s="105">
        <f>BD26/(BD25+BD26+BD27+BD28)</f>
        <v>4.3478260869565216E-2</v>
      </c>
      <c r="BF26" s="93">
        <v>2.9</v>
      </c>
      <c r="BG26" s="106">
        <f>BF26/(BF25+BF26+BF27+BF28)</f>
        <v>0.26126126126126126</v>
      </c>
      <c r="BH26" s="114">
        <f>MAX(AX26,AZ26,BB26,BD26,BF26)</f>
        <v>4</v>
      </c>
      <c r="BI26" s="115">
        <f>MIN(AX26,AZ26,BB26,BD26,BF26)</f>
        <v>0.5</v>
      </c>
      <c r="BJ26" s="92">
        <v>3</v>
      </c>
      <c r="BK26" s="106">
        <f>BJ26/(BJ25+BJ26+BJ27+BJ28)</f>
        <v>0.27027027027027029</v>
      </c>
      <c r="BL26" s="93">
        <v>1.9</v>
      </c>
      <c r="BM26" s="106">
        <f>BL26/(BL25+BL26+BL27+BL28)</f>
        <v>0.18095238095238095</v>
      </c>
      <c r="BN26" s="93">
        <v>2.2000000000000002</v>
      </c>
      <c r="BO26" s="106">
        <f>BN26/(BN25+BN26+BN27+BN28)</f>
        <v>0.22000000000000003</v>
      </c>
      <c r="BP26" s="93">
        <v>1.5</v>
      </c>
      <c r="BQ26" s="106">
        <f>BP26/(BP25+BP26+BP27+BP28)</f>
        <v>0.15</v>
      </c>
      <c r="BR26" s="93">
        <v>1.5</v>
      </c>
      <c r="BS26" s="106">
        <f>BR26/(BR25+BR26+BR27+BR28)</f>
        <v>0.15</v>
      </c>
      <c r="BT26" s="93">
        <v>1.8</v>
      </c>
      <c r="BU26" s="106">
        <f>BT26/(BT25+BT26+BT27+BT28)</f>
        <v>0.18</v>
      </c>
      <c r="BV26" s="98">
        <v>2</v>
      </c>
      <c r="BW26" s="105">
        <f>BV26/(BV25+BV26+BV27+BV28)</f>
        <v>0.2</v>
      </c>
      <c r="BX26" s="98">
        <v>1.8</v>
      </c>
      <c r="BY26" s="105">
        <f>BX26/(BX25+BX26+BX27+BX28)</f>
        <v>0.17821782178217824</v>
      </c>
      <c r="BZ26" s="93">
        <v>2.4</v>
      </c>
      <c r="CA26" s="106">
        <f>BZ26/(BZ25+BZ26+BZ27+BZ28)</f>
        <v>0.22429906542056074</v>
      </c>
      <c r="CB26" s="98">
        <v>2</v>
      </c>
      <c r="CC26" s="105">
        <f>CB26/(CB25+CB26+CB27+CB28)</f>
        <v>0.2</v>
      </c>
      <c r="CD26" s="93">
        <v>2.9</v>
      </c>
      <c r="CE26" s="106">
        <f>CD26/(CD25+CD26+CD27+CD28)</f>
        <v>0.23770491803278684</v>
      </c>
      <c r="CF26" s="93">
        <v>2.4</v>
      </c>
      <c r="CG26" s="106">
        <f>CF26/(CF25+CF26+CF27+CF28)</f>
        <v>0.24</v>
      </c>
      <c r="CH26" s="93">
        <v>3</v>
      </c>
      <c r="CI26" s="106">
        <f>CH26/(CH25+CH26+CH27+CH28)</f>
        <v>0.27272727272727271</v>
      </c>
      <c r="CJ26" s="98">
        <v>3</v>
      </c>
      <c r="CK26" s="105">
        <f>CJ26/(CJ25+CJ26+CJ27+CJ28)</f>
        <v>0.25</v>
      </c>
      <c r="CL26" s="93">
        <v>2.6</v>
      </c>
      <c r="CM26" s="106">
        <f>CL26/(CL25+CL26+CL27+CL28)</f>
        <v>0.22033898305084745</v>
      </c>
      <c r="CN26" s="93">
        <v>2.1</v>
      </c>
      <c r="CO26" s="106">
        <f>CN26/(CN25+CN26+CN27+CN28)</f>
        <v>0.19444444444444448</v>
      </c>
      <c r="CP26" s="93">
        <v>2.8</v>
      </c>
      <c r="CQ26" s="106">
        <f>CP26/(CP25+CP26+CP27+CP28)</f>
        <v>0.22222222222222221</v>
      </c>
      <c r="CR26" s="93">
        <v>2.2999999999999998</v>
      </c>
      <c r="CS26" s="106">
        <f>CR26/(CR25+CR26+CR27+CR28)</f>
        <v>0.20353982300884954</v>
      </c>
      <c r="CT26" s="116">
        <f>MAX(BJ26,BL26,BN26,BP26,BR26,BT26,BZ26,CD26,CF26,CH26,CL26,CN26,CP26,CR26)</f>
        <v>3</v>
      </c>
      <c r="CU26" s="117">
        <f>MIN(BJ26,BL26,BN26,BP26,BR26,BT26,BZ26,CD26,CF26,CH26,CL26,CN26,CP26,CR26)</f>
        <v>1.5</v>
      </c>
      <c r="CV26" s="99">
        <v>2.2000000000000002</v>
      </c>
      <c r="CW26" s="106">
        <f>CV26/(CV25+CV26+CV27+CV28)</f>
        <v>0.20370370370370372</v>
      </c>
      <c r="CX26" s="100">
        <v>2.2000000000000002</v>
      </c>
      <c r="CY26" s="106">
        <f>CX26/(CX25+CX26+CX27+CX28)</f>
        <v>0.1981981981981982</v>
      </c>
      <c r="CZ26" s="100">
        <v>2.2999999999999998</v>
      </c>
      <c r="DA26" s="106">
        <f>CZ26/(CZ25+CZ26+CZ27+CZ28)</f>
        <v>0.20909090909090908</v>
      </c>
      <c r="DB26" s="100">
        <v>2.4</v>
      </c>
      <c r="DC26" s="106">
        <f>DB26/(DB25+DB26+DB27+DB28)</f>
        <v>0.21621621621621623</v>
      </c>
      <c r="DD26" s="100">
        <v>2.4</v>
      </c>
      <c r="DE26" s="106">
        <f>DD26/(DD25+DD26+DD27+DD28)</f>
        <v>0.22429906542056074</v>
      </c>
      <c r="DF26" s="100">
        <v>1.7</v>
      </c>
      <c r="DG26" s="106">
        <f>DF26/(DF25+DF26+DF27+DF28)</f>
        <v>0.16190476190476191</v>
      </c>
      <c r="DH26" s="100">
        <v>2.6</v>
      </c>
      <c r="DI26" s="106">
        <f>DH26/(DH25+DH26+DH27+DH28)</f>
        <v>0.23214285714285718</v>
      </c>
      <c r="DJ26" s="100">
        <v>2.2999999999999998</v>
      </c>
      <c r="DK26" s="106">
        <f>DJ26/(DJ25+DJ26+DJ27+DJ28)</f>
        <v>0.23232323232323229</v>
      </c>
      <c r="DL26" s="100">
        <v>3</v>
      </c>
      <c r="DM26" s="106">
        <f>DL26/(DL25+DL26+DL27+DL28)</f>
        <v>0.27522935779816515</v>
      </c>
      <c r="DN26" s="110">
        <f>MAX(CV26,CX26,CZ26,DB26,DD26,DF26,DH26,DJ26,DL26)</f>
        <v>3</v>
      </c>
      <c r="DO26" s="118">
        <f>MIN(CV26,CX26,CZ26,DB26,DD26,DF26,DH26,DJ26,DL26)</f>
        <v>1.7</v>
      </c>
      <c r="DP26" s="100"/>
    </row>
    <row r="27" spans="1:120" ht="39.5" customHeight="1" x14ac:dyDescent="0.15">
      <c r="A27" s="31"/>
      <c r="B27" s="31"/>
      <c r="C27" s="101" t="s">
        <v>124</v>
      </c>
      <c r="D27" s="119">
        <v>3</v>
      </c>
      <c r="E27" s="103">
        <f>D27/(D25+D26+D27+D28)</f>
        <v>0.27777777777777773</v>
      </c>
      <c r="F27" s="104">
        <v>3.4</v>
      </c>
      <c r="G27" s="105">
        <f>F27/(F25+F26+F27+F28)</f>
        <v>0.30088495575221236</v>
      </c>
      <c r="H27" s="100">
        <v>2.8</v>
      </c>
      <c r="I27" s="106">
        <f>H27/(H25+H26+H27+H28)</f>
        <v>0.27999999999999997</v>
      </c>
      <c r="J27" s="108">
        <v>2.5</v>
      </c>
      <c r="K27" s="105">
        <f>J27/(J25+J26+J27+J28)</f>
        <v>0.25</v>
      </c>
      <c r="L27" s="100">
        <v>3.4</v>
      </c>
      <c r="M27" s="106">
        <f>L27/(L25+L26+L27+L28)</f>
        <v>0.29565217391304349</v>
      </c>
      <c r="N27" s="100">
        <v>3.2</v>
      </c>
      <c r="O27" s="106">
        <f>N27/(N25+N26+N27+N28)</f>
        <v>0.30476190476190479</v>
      </c>
      <c r="P27" s="108">
        <v>3</v>
      </c>
      <c r="Q27" s="105">
        <f>P27/(P25+P26+P27+P28)</f>
        <v>0.30612244897959179</v>
      </c>
      <c r="R27" s="100">
        <v>3.7</v>
      </c>
      <c r="S27" s="106">
        <f>R27/(R25+R26+R27+R28)</f>
        <v>0.36274509803921573</v>
      </c>
      <c r="T27" s="100">
        <v>2.8</v>
      </c>
      <c r="U27" s="106">
        <f>T27/(T25+T26+T27+T28)</f>
        <v>0.25225225225225223</v>
      </c>
      <c r="V27" s="100">
        <v>2.6</v>
      </c>
      <c r="W27" s="106">
        <f>V27/(V25+V26+V27+V28)</f>
        <v>0.25742574257425743</v>
      </c>
      <c r="X27" s="100">
        <v>3.2</v>
      </c>
      <c r="Y27" s="106">
        <f>X27/(X25+X26+X27+X28)</f>
        <v>0.2807017543859649</v>
      </c>
      <c r="Z27" s="100">
        <v>3.3</v>
      </c>
      <c r="AA27" s="106">
        <f>Z27/(Z25+Z26+Z27+Z28)</f>
        <v>0.32673267326732675</v>
      </c>
      <c r="AB27" s="120">
        <v>4.0999999999999996</v>
      </c>
      <c r="AC27" s="105">
        <f>AB27/(AB25+AB26+AB27+AB28)</f>
        <v>0.34745762711864403</v>
      </c>
      <c r="AD27" s="100">
        <v>3.5</v>
      </c>
      <c r="AE27" s="106">
        <f>AD27/(AD25+AD26+AD27+AD28)</f>
        <v>0.30172413793103448</v>
      </c>
      <c r="AF27" s="100">
        <v>2.5</v>
      </c>
      <c r="AG27" s="106">
        <f>AF27/(AF25+AF26+AF27+AF28)</f>
        <v>0.22321428571428573</v>
      </c>
      <c r="AH27" s="100">
        <v>3.2</v>
      </c>
      <c r="AI27" s="106">
        <f>AH27/(AH25+AH26+AH27+AH28)</f>
        <v>0.28828828828828829</v>
      </c>
      <c r="AJ27" s="107">
        <v>1</v>
      </c>
      <c r="AK27" s="105">
        <f>AJ27/(AJ25+AJ26+AJ27+AJ28)</f>
        <v>0.1</v>
      </c>
      <c r="AL27" s="100">
        <v>2.2999999999999998</v>
      </c>
      <c r="AM27" s="106">
        <f>AL27/(AL25+AL26+AL27+AL28)</f>
        <v>0.20353982300884954</v>
      </c>
      <c r="AN27" s="110">
        <f>MAX(F27,H27,J27,L27,N27,P27,R27,T27,V27,X27,Z27,AB27,AD27,AF27,AH27,AJ27,AL27)</f>
        <v>4.0999999999999996</v>
      </c>
      <c r="AO27" s="111">
        <f>MIN(F27,H27,J27,L27,N27,P27,R27,T27,V27,X27,Z27,AB27,AD27,AF27,AH27,AJ27,AL27)</f>
        <v>1</v>
      </c>
      <c r="AP27" s="92">
        <v>3.1</v>
      </c>
      <c r="AQ27" s="106">
        <f>AP27/(AP25+AP26+AP27+AP28)</f>
        <v>0.28440366972477066</v>
      </c>
      <c r="AR27" s="93">
        <v>3.1</v>
      </c>
      <c r="AS27" s="106">
        <f>AR27/(AR25+AR26+AR27+AR28)</f>
        <v>0.28440366972477066</v>
      </c>
      <c r="AT27" s="93">
        <v>3.3</v>
      </c>
      <c r="AU27" s="106">
        <f>AT27/(AT25+AT26+AT27+AT28)</f>
        <v>0.30555555555555552</v>
      </c>
      <c r="AV27" s="112">
        <f>MAX(AP27,AR27,AT27)</f>
        <v>3.3</v>
      </c>
      <c r="AW27" s="113">
        <f>MIN(AP27,AR27,AT27)</f>
        <v>3.1</v>
      </c>
      <c r="AX27" s="92">
        <v>2.8</v>
      </c>
      <c r="AY27" s="106">
        <f>AX27/(AX25+AX26+AX27+AX28)</f>
        <v>0.26666666666666666</v>
      </c>
      <c r="AZ27" s="93">
        <v>3.6</v>
      </c>
      <c r="BA27" s="106">
        <f>AZ27/(AZ25+AZ26+AZ27+AZ28)</f>
        <v>0.33962264150943405</v>
      </c>
      <c r="BB27" s="93">
        <v>3</v>
      </c>
      <c r="BC27" s="106">
        <f>BB27/(BB25+BB26+BB27+BB28)</f>
        <v>0.24</v>
      </c>
      <c r="BD27" s="98">
        <v>3.5</v>
      </c>
      <c r="BE27" s="105">
        <f>BD27/(BD25+BD26+BD27+BD28)</f>
        <v>0.30434782608695654</v>
      </c>
      <c r="BF27" s="93">
        <v>2.8</v>
      </c>
      <c r="BG27" s="106">
        <f>BF27/(BF25+BF26+BF27+BF28)</f>
        <v>0.25225225225225223</v>
      </c>
      <c r="BH27" s="114">
        <f>MAX(AX27,AZ27,BB27,BD27,BF27)</f>
        <v>3.6</v>
      </c>
      <c r="BI27" s="115">
        <f>MIN(AX27,AZ27,BB27,BD27,BF27)</f>
        <v>2.8</v>
      </c>
      <c r="BJ27" s="92">
        <v>3</v>
      </c>
      <c r="BK27" s="106">
        <f>BJ27/(BJ25+BJ26+BJ27+BJ28)</f>
        <v>0.27027027027027029</v>
      </c>
      <c r="BL27" s="93">
        <v>3.3</v>
      </c>
      <c r="BM27" s="106">
        <f>BL27/(BL25+BL26+BL27+BL28)</f>
        <v>0.31428571428571428</v>
      </c>
      <c r="BN27" s="93">
        <v>3</v>
      </c>
      <c r="BO27" s="106">
        <f>BN27/(BN25+BN26+BN27+BN28)</f>
        <v>0.3</v>
      </c>
      <c r="BP27" s="93">
        <v>5</v>
      </c>
      <c r="BQ27" s="106">
        <f>BP27/(BP25+BP26+BP27+BP28)</f>
        <v>0.5</v>
      </c>
      <c r="BR27" s="93">
        <v>3</v>
      </c>
      <c r="BS27" s="106">
        <f>BR27/(BR25+BR26+BR27+BR28)</f>
        <v>0.3</v>
      </c>
      <c r="BT27" s="93">
        <v>3.2</v>
      </c>
      <c r="BU27" s="106">
        <f>BT27/(BT25+BT26+BT27+BT28)</f>
        <v>0.32</v>
      </c>
      <c r="BV27" s="98">
        <v>3</v>
      </c>
      <c r="BW27" s="105">
        <f>BV27/(BV25+BV26+BV27+BV28)</f>
        <v>0.3</v>
      </c>
      <c r="BX27" s="98">
        <v>3.5</v>
      </c>
      <c r="BY27" s="105">
        <f>BX27/(BX25+BX26+BX27+BX28)</f>
        <v>0.34653465346534656</v>
      </c>
      <c r="BZ27" s="93">
        <v>3.5</v>
      </c>
      <c r="CA27" s="106">
        <f>BZ27/(BZ25+BZ26+BZ27+BZ28)</f>
        <v>0.32710280373831779</v>
      </c>
      <c r="CB27" s="98">
        <v>3</v>
      </c>
      <c r="CC27" s="105">
        <f>CB27/(CB25+CB26+CB27+CB28)</f>
        <v>0.3</v>
      </c>
      <c r="CD27" s="93">
        <v>3.5</v>
      </c>
      <c r="CE27" s="106">
        <f>CD27/(CD25+CD26+CD27+CD28)</f>
        <v>0.28688524590163933</v>
      </c>
      <c r="CF27" s="93">
        <v>3.1</v>
      </c>
      <c r="CG27" s="106">
        <f>CF27/(CF25+CF26+CF27+CF28)</f>
        <v>0.31</v>
      </c>
      <c r="CH27" s="93">
        <v>4</v>
      </c>
      <c r="CI27" s="106">
        <f>CH27/(CH25+CH26+CH27+CH28)</f>
        <v>0.36363636363636365</v>
      </c>
      <c r="CJ27" s="98">
        <v>1.7</v>
      </c>
      <c r="CK27" s="105">
        <f>CJ27/(CJ25+CJ26+CJ27+CJ28)</f>
        <v>0.14166666666666666</v>
      </c>
      <c r="CL27" s="93">
        <v>3</v>
      </c>
      <c r="CM27" s="106">
        <f>CL27/(CL25+CL26+CL27+CL28)</f>
        <v>0.25423728813559321</v>
      </c>
      <c r="CN27" s="93">
        <v>3.3</v>
      </c>
      <c r="CO27" s="106">
        <f>CN27/(CN25+CN26+CN27+CN28)</f>
        <v>0.30555555555555558</v>
      </c>
      <c r="CP27" s="93">
        <v>4.9000000000000004</v>
      </c>
      <c r="CQ27" s="106">
        <f>CP27/(CP25+CP26+CP27+CP28)</f>
        <v>0.38888888888888895</v>
      </c>
      <c r="CR27" s="93">
        <v>2.7</v>
      </c>
      <c r="CS27" s="106">
        <f>CR27/(CR25+CR26+CR27+CR28)</f>
        <v>0.23893805309734514</v>
      </c>
      <c r="CT27" s="116">
        <f>MAX(BJ27,BL27,BN27,BP27,BR27,BT27,BZ27,CD27,CF27,CH27,CL27,CN27,CP27,CR27)</f>
        <v>5</v>
      </c>
      <c r="CU27" s="117">
        <f>MIN(BJ27,BL27,BN27,BP27,BR27,BT27,BZ27,CD27,CF27,CH27,CL27,CN27,CP27,CR27)</f>
        <v>2.7</v>
      </c>
      <c r="CV27" s="99">
        <v>2.9</v>
      </c>
      <c r="CW27" s="106">
        <f>CV27/(CV25+CV26+CV27+CV28)</f>
        <v>0.26851851851851849</v>
      </c>
      <c r="CX27" s="100">
        <v>3.3</v>
      </c>
      <c r="CY27" s="106">
        <f>CX27/(CX25+CX26+CX27+CX28)</f>
        <v>0.29729729729729726</v>
      </c>
      <c r="CZ27" s="100">
        <v>2.7</v>
      </c>
      <c r="DA27" s="106">
        <f>CZ27/(CZ25+CZ26+CZ27+CZ28)</f>
        <v>0.24545454545454548</v>
      </c>
      <c r="DB27" s="100">
        <v>3.1</v>
      </c>
      <c r="DC27" s="106">
        <f>DB27/(DB25+DB26+DB27+DB28)</f>
        <v>0.27927927927927931</v>
      </c>
      <c r="DD27" s="100">
        <v>3.2</v>
      </c>
      <c r="DE27" s="106">
        <f>DD27/(DD25+DD26+DD27+DD28)</f>
        <v>0.2990654205607477</v>
      </c>
      <c r="DF27" s="100">
        <v>3.1</v>
      </c>
      <c r="DG27" s="106">
        <f>DF27/(DF25+DF26+DF27+DF28)</f>
        <v>0.29523809523809524</v>
      </c>
      <c r="DH27" s="100">
        <v>3</v>
      </c>
      <c r="DI27" s="106">
        <f>DH27/(DH25+DH26+DH27+DH28)</f>
        <v>0.26785714285714285</v>
      </c>
      <c r="DJ27" s="100">
        <v>2.9</v>
      </c>
      <c r="DK27" s="106">
        <f>DJ27/(DJ25+DJ26+DJ27+DJ28)</f>
        <v>0.29292929292929293</v>
      </c>
      <c r="DL27" s="100">
        <v>2.8</v>
      </c>
      <c r="DM27" s="106">
        <f>DL27/(DL25+DL26+DL27+DL28)</f>
        <v>0.25688073394495414</v>
      </c>
      <c r="DN27" s="110">
        <f>MAX(CV27,CX27,CZ27,DB27,DD27,DF27,DH27,DJ27,DL27)</f>
        <v>3.3</v>
      </c>
      <c r="DO27" s="118">
        <f>MIN(CV27,CX27,CZ27,DB27,DD27,DF27,DH27,DJ27,DL27)</f>
        <v>2.7</v>
      </c>
      <c r="DP27" s="100"/>
    </row>
    <row r="28" spans="1:120" ht="37.75" customHeight="1" x14ac:dyDescent="0.15">
      <c r="A28" s="31"/>
      <c r="B28" s="31"/>
      <c r="C28" s="101" t="s">
        <v>125</v>
      </c>
      <c r="D28" s="119">
        <v>3.5</v>
      </c>
      <c r="E28" s="103">
        <f>D28/(D25+D26+D27+D28)</f>
        <v>0.32407407407407407</v>
      </c>
      <c r="F28" s="104">
        <v>2.9</v>
      </c>
      <c r="G28" s="105">
        <f>F28/(F25+F26+F27+F28)</f>
        <v>0.25663716814159288</v>
      </c>
      <c r="H28" s="100">
        <v>4.7</v>
      </c>
      <c r="I28" s="106">
        <f>H28/(H25+H26+H27+H28)</f>
        <v>0.47000000000000003</v>
      </c>
      <c r="J28" s="120">
        <v>6.5</v>
      </c>
      <c r="K28" s="105">
        <f>J28/(J25+J26+J27+J28)</f>
        <v>0.65</v>
      </c>
      <c r="L28" s="100">
        <v>3.8</v>
      </c>
      <c r="M28" s="106">
        <f>L28/(L25+L26+L27+L28)</f>
        <v>0.33043478260869563</v>
      </c>
      <c r="N28" s="100">
        <v>3</v>
      </c>
      <c r="O28" s="106">
        <f>N28/(N25+N26+N27+N28)</f>
        <v>0.2857142857142857</v>
      </c>
      <c r="P28" s="108">
        <v>3.5</v>
      </c>
      <c r="Q28" s="105">
        <f>P28/(P25+P26+P27+P28)</f>
        <v>0.3571428571428571</v>
      </c>
      <c r="R28" s="100">
        <v>3.1</v>
      </c>
      <c r="S28" s="106">
        <f>R28/(R25+R26+R27+R28)</f>
        <v>0.30392156862745101</v>
      </c>
      <c r="T28" s="100">
        <v>3.8</v>
      </c>
      <c r="U28" s="106">
        <f>T28/(T25+T26+T27+T28)</f>
        <v>0.34234234234234234</v>
      </c>
      <c r="V28" s="100">
        <v>2.9</v>
      </c>
      <c r="W28" s="106">
        <f>V28/(V25+V26+V27+V28)</f>
        <v>0.28712871287128711</v>
      </c>
      <c r="X28" s="121">
        <v>2.2999999999999998</v>
      </c>
      <c r="Y28" s="106">
        <f>X28/(X25+X26+X27+X28)</f>
        <v>0.20175438596491221</v>
      </c>
      <c r="Z28" s="100">
        <v>2.8</v>
      </c>
      <c r="AA28" s="106">
        <f>Z28/(Z25+Z26+Z27+Z28)</f>
        <v>0.2772277227722772</v>
      </c>
      <c r="AB28" s="108">
        <v>6.3</v>
      </c>
      <c r="AC28" s="105">
        <f>AB28/(AB25+AB26+AB27+AB28)</f>
        <v>0.53389830508474567</v>
      </c>
      <c r="AD28" s="100">
        <v>3.4</v>
      </c>
      <c r="AE28" s="106">
        <f>AD28/(AD25+AD26+AD27+AD28)</f>
        <v>0.29310344827586204</v>
      </c>
      <c r="AF28" s="100">
        <v>3.4</v>
      </c>
      <c r="AG28" s="106">
        <f>AF28/(AF25+AF26+AF27+AF28)</f>
        <v>0.3035714285714286</v>
      </c>
      <c r="AH28" s="100">
        <v>3.9</v>
      </c>
      <c r="AI28" s="106">
        <f>AH28/(AH25+AH26+AH27+AH28)</f>
        <v>0.35135135135135137</v>
      </c>
      <c r="AJ28" s="108">
        <v>3.2</v>
      </c>
      <c r="AK28" s="105">
        <f>AJ28/(AJ25+AJ26+AJ27+AJ28)</f>
        <v>0.32</v>
      </c>
      <c r="AL28" s="100">
        <v>4.7</v>
      </c>
      <c r="AM28" s="106">
        <f>AL28/(AL25+AL26+AL27+AL28)</f>
        <v>0.41592920353982299</v>
      </c>
      <c r="AN28" s="110">
        <f>MAX(F28,H28,J28,L28,N28,P28,R28,T28,V28,X28,Z28,AB28,AD28,AF28,AH28,AJ28,AL28)</f>
        <v>6.5</v>
      </c>
      <c r="AO28" s="111">
        <f>MIN(F28,H28,J28,L28,N28,P28,R28,T28,V28,X28,Z28,AB28,AD28,AF28,AH28,AJ28,AL28)</f>
        <v>2.2999999999999998</v>
      </c>
      <c r="AP28" s="92">
        <v>2.9</v>
      </c>
      <c r="AQ28" s="106">
        <f>AP28/(AP25+AP26+AP27+AP28)</f>
        <v>0.26605504587155959</v>
      </c>
      <c r="AR28" s="93">
        <v>2.4</v>
      </c>
      <c r="AS28" s="106">
        <f>AR28/(AR25+AR26+AR27+AR28)</f>
        <v>0.22018348623853209</v>
      </c>
      <c r="AT28" s="93">
        <v>3.2</v>
      </c>
      <c r="AU28" s="106">
        <f>AT28/(AT25+AT26+AT27+AT28)</f>
        <v>0.29629629629629628</v>
      </c>
      <c r="AV28" s="112">
        <f>MAX(AP28,AR28,AT28)</f>
        <v>3.2</v>
      </c>
      <c r="AW28" s="113">
        <f>MIN(AP28,AR28,AT28)</f>
        <v>2.4</v>
      </c>
      <c r="AX28" s="92">
        <v>2.5</v>
      </c>
      <c r="AY28" s="106">
        <f>AX28/(AX25+AX26+AX27+AX28)</f>
        <v>0.23809523809523808</v>
      </c>
      <c r="AZ28" s="93">
        <v>2.8</v>
      </c>
      <c r="BA28" s="106">
        <f>AZ28/(AZ25+AZ26+AZ27+AZ28)</f>
        <v>0.26415094339622647</v>
      </c>
      <c r="BB28" s="93">
        <v>1</v>
      </c>
      <c r="BC28" s="106">
        <f>BB28/(BB25+BB26+BB27+BB28)</f>
        <v>0.08</v>
      </c>
      <c r="BD28" s="98">
        <v>3.5</v>
      </c>
      <c r="BE28" s="105">
        <f>BD28/(BD25+BD26+BD27+BD28)</f>
        <v>0.30434782608695654</v>
      </c>
      <c r="BF28" s="93">
        <v>3.3</v>
      </c>
      <c r="BG28" s="106">
        <f>BF28/(BF25+BF26+BF27+BF28)</f>
        <v>0.29729729729729731</v>
      </c>
      <c r="BH28" s="114">
        <f>MAX(AX28,AZ28,BB28,BD28,BF28)</f>
        <v>3.5</v>
      </c>
      <c r="BI28" s="115">
        <f>MIN(AX28,AZ28,BB28,BD28,BF28)</f>
        <v>1</v>
      </c>
      <c r="BJ28" s="92">
        <v>3.8</v>
      </c>
      <c r="BK28" s="106">
        <f>BJ28/(BJ25+BJ26+BJ27+BJ28)</f>
        <v>0.34234234234234234</v>
      </c>
      <c r="BL28" s="93">
        <v>3.1</v>
      </c>
      <c r="BM28" s="106">
        <f>BL28/(BL25+BL26+BL27+BL28)</f>
        <v>0.29523809523809524</v>
      </c>
      <c r="BN28" s="93">
        <v>2.2999999999999998</v>
      </c>
      <c r="BO28" s="106">
        <f>BN28/(BN25+BN26+BN27+BN28)</f>
        <v>0.22999999999999998</v>
      </c>
      <c r="BP28" s="93">
        <v>2.5</v>
      </c>
      <c r="BQ28" s="106">
        <f>BP28/(BP25+BP26+BP27+BP28)</f>
        <v>0.25</v>
      </c>
      <c r="BR28" s="93">
        <v>4</v>
      </c>
      <c r="BS28" s="106">
        <f>BR28/(BR25+BR26+BR27+BR28)</f>
        <v>0.4</v>
      </c>
      <c r="BT28" s="93">
        <v>3.7</v>
      </c>
      <c r="BU28" s="106">
        <f>BT28/(BT25+BT26+BT27+BT28)</f>
        <v>0.37</v>
      </c>
      <c r="BV28" s="98">
        <v>4</v>
      </c>
      <c r="BW28" s="105">
        <f>BV28/(BV25+BV26+BV27+BV28)</f>
        <v>0.4</v>
      </c>
      <c r="BX28" s="98">
        <v>2.8</v>
      </c>
      <c r="BY28" s="105">
        <f>BX28/(BX25+BX26+BX27+BX28)</f>
        <v>0.2772277227722772</v>
      </c>
      <c r="BZ28" s="93">
        <v>3.2</v>
      </c>
      <c r="CA28" s="106">
        <f>BZ28/(BZ25+BZ26+BZ27+BZ28)</f>
        <v>0.2990654205607477</v>
      </c>
      <c r="CB28" s="98">
        <v>3.5</v>
      </c>
      <c r="CC28" s="105">
        <f>CB28/(CB25+CB26+CB27+CB28)</f>
        <v>0.35</v>
      </c>
      <c r="CD28" s="93">
        <v>3.9</v>
      </c>
      <c r="CE28" s="106">
        <f>CD28/(CD25+CD26+CD27+CD28)</f>
        <v>0.31967213114754095</v>
      </c>
      <c r="CF28" s="93">
        <v>2.5</v>
      </c>
      <c r="CG28" s="106">
        <f>CF28/(CF25+CF26+CF27+CF28)</f>
        <v>0.25</v>
      </c>
      <c r="CH28" s="93">
        <v>2</v>
      </c>
      <c r="CI28" s="106">
        <f>CH28/(CH25+CH26+CH27+CH28)</f>
        <v>0.18181818181818182</v>
      </c>
      <c r="CJ28" s="98">
        <v>4.3</v>
      </c>
      <c r="CK28" s="105">
        <f>CJ28/(CJ25+CJ26+CJ27+CJ28)</f>
        <v>0.35833333333333334</v>
      </c>
      <c r="CL28" s="93">
        <v>3.3</v>
      </c>
      <c r="CM28" s="106">
        <f>CL28/(CL25+CL26+CL27+CL28)</f>
        <v>0.27966101694915252</v>
      </c>
      <c r="CN28" s="93">
        <v>2.9</v>
      </c>
      <c r="CO28" s="106">
        <f>CN28/(CN25+CN26+CN27+CN28)</f>
        <v>0.26851851851851855</v>
      </c>
      <c r="CP28" s="93">
        <v>2.6</v>
      </c>
      <c r="CQ28" s="106">
        <f>CP28/(CP25+CP26+CP27+CP28)</f>
        <v>0.20634920634920637</v>
      </c>
      <c r="CR28" s="93">
        <v>4</v>
      </c>
      <c r="CS28" s="106">
        <f>CR28/(CR25+CR26+CR27+CR28)</f>
        <v>0.35398230088495575</v>
      </c>
      <c r="CT28" s="116">
        <f>MAX(BJ28,BL28,BN28,BP28,BR28,BT28,BZ28,CD28,CF28,CH28,CL28,CN28,CP28,CR28)</f>
        <v>4</v>
      </c>
      <c r="CU28" s="117">
        <f>MIN(BJ28,BL28,BN28,BP28,BR28,BT28,BZ28,CD28,CF28,CH28,CL28,CN28,CP28,CR28)</f>
        <v>2</v>
      </c>
      <c r="CV28" s="99">
        <v>3.9</v>
      </c>
      <c r="CW28" s="106">
        <f>CV28/(CV25+CV26+CV27+CV28)</f>
        <v>0.3611111111111111</v>
      </c>
      <c r="CX28" s="100">
        <v>3.5</v>
      </c>
      <c r="CY28" s="106">
        <f>CX28/(CX25+CX26+CX27+CX28)</f>
        <v>0.31531531531531526</v>
      </c>
      <c r="CZ28" s="100">
        <v>3.7</v>
      </c>
      <c r="DA28" s="106">
        <f>CZ28/(CZ25+CZ26+CZ27+CZ28)</f>
        <v>0.33636363636363636</v>
      </c>
      <c r="DB28" s="100">
        <v>3.4</v>
      </c>
      <c r="DC28" s="106">
        <f>DB28/(DB25+DB26+DB27+DB28)</f>
        <v>0.30630630630630629</v>
      </c>
      <c r="DD28" s="100">
        <v>3.2</v>
      </c>
      <c r="DE28" s="106">
        <f>DD28/(DD25+DD26+DD27+DD28)</f>
        <v>0.2990654205607477</v>
      </c>
      <c r="DF28" s="100">
        <v>3.3</v>
      </c>
      <c r="DG28" s="106">
        <f>DF28/(DF25+DF26+DF27+DF28)</f>
        <v>0.31428571428571428</v>
      </c>
      <c r="DH28" s="100">
        <v>2.8</v>
      </c>
      <c r="DI28" s="106">
        <f>DH28/(DH25+DH26+DH27+DH28)</f>
        <v>0.25</v>
      </c>
      <c r="DJ28" s="100">
        <v>3.4</v>
      </c>
      <c r="DK28" s="106">
        <f>DJ28/(DJ25+DJ26+DJ27+DJ28)</f>
        <v>0.34343434343434343</v>
      </c>
      <c r="DL28" s="100">
        <v>3.8</v>
      </c>
      <c r="DM28" s="106">
        <f>DL28/(DL25+DL26+DL27+DL28)</f>
        <v>0.34862385321100919</v>
      </c>
      <c r="DN28" s="110">
        <f>MAX(CV28,CX28,CZ28,DB28,DD28,DF28,DH28,DJ28,DL28)</f>
        <v>3.9</v>
      </c>
      <c r="DO28" s="118">
        <f>MIN(CV28,CX28,CZ28,DB28,DD28,DF28,DH28,DJ28,DL28)</f>
        <v>2.8</v>
      </c>
      <c r="DP28" s="100"/>
    </row>
    <row r="29" spans="1:120" ht="75.5" customHeight="1" x14ac:dyDescent="0.15">
      <c r="A29" s="31"/>
      <c r="B29" s="31"/>
      <c r="C29" s="83" t="s">
        <v>126</v>
      </c>
      <c r="D29" s="84"/>
      <c r="E29" s="122"/>
      <c r="F29" s="86"/>
      <c r="G29" s="123"/>
      <c r="H29" s="88"/>
      <c r="I29" s="124"/>
      <c r="J29" s="87"/>
      <c r="K29" s="123"/>
      <c r="L29" s="88"/>
      <c r="M29" s="124"/>
      <c r="N29" s="88"/>
      <c r="O29" s="124"/>
      <c r="P29" s="87"/>
      <c r="Q29" s="123"/>
      <c r="R29" s="88"/>
      <c r="S29" s="124"/>
      <c r="T29" s="88"/>
      <c r="U29" s="124"/>
      <c r="V29" s="88"/>
      <c r="W29" s="124"/>
      <c r="X29" s="88"/>
      <c r="Y29" s="124"/>
      <c r="Z29" s="88"/>
      <c r="AA29" s="124"/>
      <c r="AB29" s="87"/>
      <c r="AC29" s="123"/>
      <c r="AD29" s="88"/>
      <c r="AE29" s="124"/>
      <c r="AF29" s="88"/>
      <c r="AG29" s="124"/>
      <c r="AH29" s="88"/>
      <c r="AI29" s="124"/>
      <c r="AJ29" s="87"/>
      <c r="AK29" s="123"/>
      <c r="AL29" s="88"/>
      <c r="AM29" s="124"/>
      <c r="AN29" s="125"/>
      <c r="AO29" s="126"/>
      <c r="AP29" s="92"/>
      <c r="AQ29" s="124"/>
      <c r="AR29" s="93"/>
      <c r="AS29" s="124"/>
      <c r="AT29" s="93"/>
      <c r="AU29" s="124"/>
      <c r="AV29" s="127"/>
      <c r="AW29" s="128"/>
      <c r="AX29" s="92"/>
      <c r="AY29" s="124"/>
      <c r="AZ29" s="93"/>
      <c r="BA29" s="124"/>
      <c r="BB29" s="93"/>
      <c r="BC29" s="124"/>
      <c r="BD29" s="98"/>
      <c r="BE29" s="123"/>
      <c r="BF29" s="93"/>
      <c r="BG29" s="124"/>
      <c r="BH29" s="127"/>
      <c r="BI29" s="128"/>
      <c r="BJ29" s="92"/>
      <c r="BK29" s="124"/>
      <c r="BL29" s="93"/>
      <c r="BM29" s="124"/>
      <c r="BN29" s="93"/>
      <c r="BO29" s="124"/>
      <c r="BP29" s="93"/>
      <c r="BQ29" s="124"/>
      <c r="BR29" s="93"/>
      <c r="BS29" s="124"/>
      <c r="BT29" s="93"/>
      <c r="BU29" s="124"/>
      <c r="BV29" s="98"/>
      <c r="BW29" s="123"/>
      <c r="BX29" s="98"/>
      <c r="BY29" s="123"/>
      <c r="BZ29" s="93"/>
      <c r="CA29" s="124"/>
      <c r="CB29" s="98"/>
      <c r="CC29" s="123"/>
      <c r="CD29" s="93"/>
      <c r="CE29" s="124"/>
      <c r="CF29" s="93"/>
      <c r="CG29" s="124"/>
      <c r="CH29" s="93"/>
      <c r="CI29" s="124"/>
      <c r="CJ29" s="98"/>
      <c r="CK29" s="123"/>
      <c r="CL29" s="93"/>
      <c r="CM29" s="124"/>
      <c r="CN29" s="93"/>
      <c r="CO29" s="124"/>
      <c r="CP29" s="93"/>
      <c r="CQ29" s="124"/>
      <c r="CR29" s="93"/>
      <c r="CS29" s="124"/>
      <c r="CT29" s="129"/>
      <c r="CU29" s="130"/>
      <c r="CV29" s="99"/>
      <c r="CW29" s="124"/>
      <c r="CX29" s="100"/>
      <c r="CY29" s="124"/>
      <c r="CZ29" s="100"/>
      <c r="DA29" s="124"/>
      <c r="DB29" s="100"/>
      <c r="DC29" s="124"/>
      <c r="DD29" s="100"/>
      <c r="DE29" s="124"/>
      <c r="DF29" s="100"/>
      <c r="DG29" s="124"/>
      <c r="DH29" s="100"/>
      <c r="DI29" s="124"/>
      <c r="DJ29" s="100"/>
      <c r="DK29" s="124"/>
      <c r="DL29" s="100"/>
      <c r="DM29" s="124"/>
      <c r="DN29" s="125"/>
      <c r="DO29" s="131"/>
      <c r="DP29" s="100"/>
    </row>
    <row r="30" spans="1:120" ht="28.75" customHeight="1" x14ac:dyDescent="0.15">
      <c r="A30" s="31"/>
      <c r="B30" s="31"/>
      <c r="C30" s="101" t="s">
        <v>127</v>
      </c>
      <c r="D30" s="119">
        <v>2.5</v>
      </c>
      <c r="E30" s="103">
        <f>D30/(D30+D31+D32+D33)</f>
        <v>0.2252252252252252</v>
      </c>
      <c r="F30" s="104">
        <v>3.3</v>
      </c>
      <c r="G30" s="105">
        <f>F30/(F30+F31+F32+F33)</f>
        <v>0.30000000000000004</v>
      </c>
      <c r="H30" s="100">
        <v>1.3</v>
      </c>
      <c r="I30" s="106">
        <f>H30/(H30+H31+H32+H33)</f>
        <v>0.12871287128712872</v>
      </c>
      <c r="J30" s="107">
        <v>0</v>
      </c>
      <c r="K30" s="105">
        <f>J30/(J30+J31+J32+J33)</f>
        <v>0</v>
      </c>
      <c r="L30" s="100">
        <v>2.9</v>
      </c>
      <c r="M30" s="106">
        <f>L30/(L30+L31+L32+L33)</f>
        <v>0.26126126126126126</v>
      </c>
      <c r="N30" s="100">
        <v>2.2999999999999998</v>
      </c>
      <c r="O30" s="106">
        <f>N30/(N30+N31+N32+N33)</f>
        <v>0.21495327102803738</v>
      </c>
      <c r="P30" s="108">
        <v>2</v>
      </c>
      <c r="Q30" s="105">
        <f>P30/(P30+P31+P32+P33)</f>
        <v>0.2</v>
      </c>
      <c r="R30" s="100">
        <v>2.2000000000000002</v>
      </c>
      <c r="S30" s="106">
        <f>R30/(R30+R31+R32+R33)</f>
        <v>0.1864406779661017</v>
      </c>
      <c r="T30" s="100">
        <v>1.9</v>
      </c>
      <c r="U30" s="106">
        <f>T30/(T30+T31+T32+T33)</f>
        <v>0.18095238095238095</v>
      </c>
      <c r="V30" s="100">
        <v>2.4</v>
      </c>
      <c r="W30" s="106">
        <f>V30/(V30+V31+V32+V33)</f>
        <v>0.24</v>
      </c>
      <c r="X30" s="100">
        <v>3</v>
      </c>
      <c r="Y30" s="106">
        <f>X30/(X30+X31+X32+X33)</f>
        <v>0.26548672566371678</v>
      </c>
      <c r="Z30" s="100">
        <v>2.5</v>
      </c>
      <c r="AA30" s="106">
        <f>Z30/(Z30+Z31+Z32+Z33)</f>
        <v>0.23584905660377359</v>
      </c>
      <c r="AB30" s="108">
        <v>2.9</v>
      </c>
      <c r="AC30" s="105">
        <f>AB30/(AB30+AB31+AB32+AB33)</f>
        <v>0.2071428571428571</v>
      </c>
      <c r="AD30" s="100">
        <v>2.2000000000000002</v>
      </c>
      <c r="AE30" s="106">
        <f>AD30/(AD30+AD31+AD32+AD33)</f>
        <v>0.19642857142857145</v>
      </c>
      <c r="AF30" s="100">
        <v>3</v>
      </c>
      <c r="AG30" s="106">
        <f>AF30/(AF30+AF31+AF32+AF33)</f>
        <v>0.2608695652173913</v>
      </c>
      <c r="AH30" s="109">
        <v>3.9</v>
      </c>
      <c r="AI30" s="106">
        <f>AH30/(AH30+AH31+AH32+AH33)</f>
        <v>0.32500000000000001</v>
      </c>
      <c r="AJ30" s="108">
        <v>1.9</v>
      </c>
      <c r="AK30" s="105">
        <f>AJ30/(AJ30+AJ31+AJ32+AJ33)</f>
        <v>0.18811881188118809</v>
      </c>
      <c r="AL30" s="100">
        <v>2.8</v>
      </c>
      <c r="AM30" s="106">
        <f>AL30/(AL30+AL31+AL32+AL33)</f>
        <v>0.24778761061946902</v>
      </c>
      <c r="AN30" s="110">
        <f>MAX(F30,H30,J30,L30,N30,P30,R30,T30,V30,X30,Z30,AB30,AD30,AF30,AH30,AJ30,AL30)</f>
        <v>3.9</v>
      </c>
      <c r="AO30" s="111">
        <f>MIN(F30,H30,J30,L30,N30,P30,R30,T30,V30,X30,Z30,AB30,AD30,AF30,AH30,AJ30,AL30)</f>
        <v>0</v>
      </c>
      <c r="AP30" s="92">
        <v>2.5</v>
      </c>
      <c r="AQ30" s="106">
        <f>AP30/(AP30+AP31+AP32+AP33)</f>
        <v>0.2293577981651376</v>
      </c>
      <c r="AR30" s="93">
        <v>2.7</v>
      </c>
      <c r="AS30" s="106">
        <f>AR30/(AR30+AR31+AR32+AR33)</f>
        <v>0.25233644859813087</v>
      </c>
      <c r="AT30" s="93">
        <v>2.2000000000000002</v>
      </c>
      <c r="AU30" s="106">
        <f>AT30/(AT30+AT31+AT32+AT33)</f>
        <v>0.20560747663551404</v>
      </c>
      <c r="AV30" s="112">
        <f>MAX(AP30,AR30,AT30)</f>
        <v>2.7</v>
      </c>
      <c r="AW30" s="113">
        <f>MIN(AP30,AR30,AT30)</f>
        <v>2.2000000000000002</v>
      </c>
      <c r="AX30" s="92">
        <v>2.4</v>
      </c>
      <c r="AY30" s="106">
        <f>AX30/(AX30+AX31+AX32+AX33)</f>
        <v>0.24</v>
      </c>
      <c r="AZ30" s="93">
        <v>1.5</v>
      </c>
      <c r="BA30" s="106">
        <f>AZ30/(AZ30+AZ31+AZ32+AZ33)</f>
        <v>0.14150943396226415</v>
      </c>
      <c r="BB30" s="93">
        <v>4</v>
      </c>
      <c r="BC30" s="106">
        <f>BB30/(BB30+BB31+BB32+BB33)</f>
        <v>0.2857142857142857</v>
      </c>
      <c r="BD30" s="98">
        <v>4</v>
      </c>
      <c r="BE30" s="105">
        <f>BD30/(BD30+BD31+BD32+BD33)</f>
        <v>0.34482758620689657</v>
      </c>
      <c r="BF30" s="93">
        <v>2.6</v>
      </c>
      <c r="BG30" s="106">
        <f>BF30/(BF30+BF31+BF32+BF33)</f>
        <v>0.23853211009174313</v>
      </c>
      <c r="BH30" s="114">
        <f>MAX(AX30,AZ30,BB30,BD30,BF30)</f>
        <v>4</v>
      </c>
      <c r="BI30" s="115">
        <f>MIN(AX30,AZ30,BB30,BD30,BF30)</f>
        <v>1.5</v>
      </c>
      <c r="BJ30" s="92">
        <v>2.7</v>
      </c>
      <c r="BK30" s="106">
        <f>BJ30/(BJ30+BJ31+BJ32+BJ33)</f>
        <v>0.25233644859813081</v>
      </c>
      <c r="BL30" s="93">
        <v>1.7</v>
      </c>
      <c r="BM30" s="106">
        <f>BL30/(BL30+BL31+BL32+BL33)</f>
        <v>0.15596330275229356</v>
      </c>
      <c r="BN30" s="93">
        <v>1.7</v>
      </c>
      <c r="BO30" s="106">
        <f>BN30/(BN30+BN31+BN32+BN33)</f>
        <v>0.16999999999999998</v>
      </c>
      <c r="BP30" s="93">
        <v>2.5</v>
      </c>
      <c r="BQ30" s="106">
        <f>BP30/(BP30+BP31+BP32+BP33)</f>
        <v>0.25</v>
      </c>
      <c r="BR30" s="93">
        <v>2</v>
      </c>
      <c r="BS30" s="106">
        <f>BR30/(BR30+BR31+BR32+BR33)</f>
        <v>0.2</v>
      </c>
      <c r="BT30" s="93">
        <v>1.3</v>
      </c>
      <c r="BU30" s="106">
        <f>BT30/(BT30+BT31+BT32+BT33)</f>
        <v>0.13</v>
      </c>
      <c r="BV30" s="98">
        <v>4</v>
      </c>
      <c r="BW30" s="105">
        <f>BV30/(BV30+BV31+BV32+BV33)</f>
        <v>0.4</v>
      </c>
      <c r="BX30" s="98">
        <v>2</v>
      </c>
      <c r="BY30" s="105">
        <f>BX30/(BX30+BX31+BX32+BX33)</f>
        <v>0.19801980198019803</v>
      </c>
      <c r="BZ30" s="93">
        <v>1.8</v>
      </c>
      <c r="CA30" s="106">
        <f>BZ30/(BZ30+BZ31+BZ32+BZ33)</f>
        <v>0.18</v>
      </c>
      <c r="CB30" s="98">
        <v>2.8</v>
      </c>
      <c r="CC30" s="105">
        <f>CB30/(CB30+CB31+CB32+CB33)</f>
        <v>0.27450980392156865</v>
      </c>
      <c r="CD30" s="93">
        <v>2.2999999999999998</v>
      </c>
      <c r="CE30" s="106">
        <f>CD30/(CD30+CD31+CD32+CD33)</f>
        <v>0.19658119658119658</v>
      </c>
      <c r="CF30" s="93">
        <v>2.5</v>
      </c>
      <c r="CG30" s="106">
        <f>CF30/(CF30+CF31+CF32+CF33)</f>
        <v>0.21551724137931036</v>
      </c>
      <c r="CH30" s="93">
        <v>2</v>
      </c>
      <c r="CI30" s="106">
        <f>CH30/(CH30+CH31+CH32+CH33)</f>
        <v>0.16666666666666666</v>
      </c>
      <c r="CJ30" s="98">
        <v>1.5</v>
      </c>
      <c r="CK30" s="105">
        <f>CJ30/(CJ30+CJ31+CJ32+CJ33)</f>
        <v>0.14285714285714285</v>
      </c>
      <c r="CL30" s="93">
        <v>4</v>
      </c>
      <c r="CM30" s="106">
        <f>CL30/(CL30+CL31+CL32+CL33)</f>
        <v>0.33613445378151258</v>
      </c>
      <c r="CN30" s="93">
        <v>2.6</v>
      </c>
      <c r="CO30" s="106">
        <f>CN30/(CN30+CN31+CN32+CN33)</f>
        <v>0.22807017543859653</v>
      </c>
      <c r="CP30" s="93">
        <v>2.4</v>
      </c>
      <c r="CQ30" s="106">
        <f>CP30/(CP30+CP31+CP32+CP33)</f>
        <v>0.21818181818181817</v>
      </c>
      <c r="CR30" s="93">
        <v>3.3</v>
      </c>
      <c r="CS30" s="106">
        <f>CR30/(CR30+CR31+CR32+CR33)</f>
        <v>0.32999999999999996</v>
      </c>
      <c r="CT30" s="116">
        <f>MAX(BJ30,BL30,BN30,BP30,BR30,BT30,BZ30,CD30,CF30,CH30,CL30,CN30,CP30,CR30)</f>
        <v>4</v>
      </c>
      <c r="CU30" s="117">
        <f>MIN(BJ30,BL30,BN30,BP30,BR30,BT30,BZ30,CD30,CF30,CH30,CL30,CN30,CP30,CR30)</f>
        <v>1.3</v>
      </c>
      <c r="CV30" s="99">
        <v>2.1</v>
      </c>
      <c r="CW30" s="106">
        <f>CV30/(CV30+CV31+CV32+CV33)</f>
        <v>0.19444444444444445</v>
      </c>
      <c r="CX30" s="100">
        <v>2.5</v>
      </c>
      <c r="CY30" s="106">
        <f>CX30/(CX30+CX31+CX32+CX33)</f>
        <v>0.21739130434782608</v>
      </c>
      <c r="CZ30" s="100">
        <v>2.4</v>
      </c>
      <c r="DA30" s="106">
        <f>CZ30/(CZ30+CZ31+CZ32+CZ33)</f>
        <v>0.21818181818181817</v>
      </c>
      <c r="DB30" s="100">
        <v>2.4</v>
      </c>
      <c r="DC30" s="106">
        <f>DB30/(DB30+DB31+DB32+DB33)</f>
        <v>0.21621621621621623</v>
      </c>
      <c r="DD30" s="100">
        <v>2.9</v>
      </c>
      <c r="DE30" s="106">
        <f>DD30/(DD30+DD31+DD32+DD33)</f>
        <v>0.26605504587155965</v>
      </c>
      <c r="DF30" s="100">
        <v>2.2999999999999998</v>
      </c>
      <c r="DG30" s="106">
        <f>DF30/(DF30+DF31+DF32+DF33)</f>
        <v>0.20535714285714285</v>
      </c>
      <c r="DH30" s="100">
        <v>3.8</v>
      </c>
      <c r="DI30" s="106">
        <f>DH30/(DH30+DH31+DH32+DH33)</f>
        <v>0.36538461538461542</v>
      </c>
      <c r="DJ30" s="100">
        <v>2.1</v>
      </c>
      <c r="DK30" s="106">
        <f>DJ30/(DJ30+DJ31+DJ32+DJ33)</f>
        <v>0.21000000000000002</v>
      </c>
      <c r="DL30" s="100">
        <v>2</v>
      </c>
      <c r="DM30" s="106">
        <f>DL30/(DL30+DL31+DL32+DL33)</f>
        <v>0.19230769230769235</v>
      </c>
      <c r="DN30" s="110">
        <f>MAX(CV30,CX30,CZ30,DB30,DD30,DF30,DH30,DJ30,DL30)</f>
        <v>3.8</v>
      </c>
      <c r="DO30" s="118">
        <f>MIN(CV30,CX30,CZ30,DB30,DD30,DF30,DH30,DJ30,DL30)</f>
        <v>2</v>
      </c>
      <c r="DP30" s="100"/>
    </row>
    <row r="31" spans="1:120" ht="30" customHeight="1" x14ac:dyDescent="0.15">
      <c r="A31" s="31"/>
      <c r="B31" s="31"/>
      <c r="C31" s="101" t="s">
        <v>128</v>
      </c>
      <c r="D31" s="119">
        <v>2.4</v>
      </c>
      <c r="E31" s="103">
        <f>D31/(D30+D31+D32+D33)</f>
        <v>0.21621621621621617</v>
      </c>
      <c r="F31" s="132">
        <v>4.3</v>
      </c>
      <c r="G31" s="105">
        <f>F31/(F30+F31+F32+F33)</f>
        <v>0.39090909090909098</v>
      </c>
      <c r="H31" s="121">
        <v>1.1000000000000001</v>
      </c>
      <c r="I31" s="106">
        <f>H31/(H30+H31+H32+H33)</f>
        <v>0.10891089108910892</v>
      </c>
      <c r="J31" s="108">
        <v>2</v>
      </c>
      <c r="K31" s="105">
        <f>J31/(J30+J31+J32+J33)</f>
        <v>0.2</v>
      </c>
      <c r="L31" s="100">
        <v>2.1</v>
      </c>
      <c r="M31" s="106">
        <f>L31/(L30+L31+L32+L33)</f>
        <v>0.1891891891891892</v>
      </c>
      <c r="N31" s="100">
        <v>2.2999999999999998</v>
      </c>
      <c r="O31" s="106">
        <f>N31/(N30+N31+N32+N33)</f>
        <v>0.21495327102803738</v>
      </c>
      <c r="P31" s="108">
        <v>2.5</v>
      </c>
      <c r="Q31" s="105">
        <f>P31/(P30+P31+P32+P33)</f>
        <v>0.25</v>
      </c>
      <c r="R31" s="100">
        <v>2</v>
      </c>
      <c r="S31" s="106">
        <f>R31/(R30+R31+R32+R33)</f>
        <v>0.16949152542372881</v>
      </c>
      <c r="T31" s="100">
        <v>2.2999999999999998</v>
      </c>
      <c r="U31" s="106">
        <f>T31/(T30+T31+T32+T33)</f>
        <v>0.21904761904761902</v>
      </c>
      <c r="V31" s="100">
        <v>2.1</v>
      </c>
      <c r="W31" s="106">
        <f>V31/(V30+V31+V32+V33)</f>
        <v>0.21000000000000002</v>
      </c>
      <c r="X31" s="100">
        <v>1.7</v>
      </c>
      <c r="Y31" s="106">
        <f>X31/(X30+X31+X32+X33)</f>
        <v>0.15044247787610618</v>
      </c>
      <c r="Z31" s="100">
        <v>2.5</v>
      </c>
      <c r="AA31" s="106">
        <f>Z31/(Z30+Z31+Z32+Z33)</f>
        <v>0.23584905660377359</v>
      </c>
      <c r="AB31" s="108">
        <v>3.5</v>
      </c>
      <c r="AC31" s="105">
        <f>AB31/(AB30+AB31+AB32+AB33)</f>
        <v>0.24999999999999997</v>
      </c>
      <c r="AD31" s="100">
        <v>2.4</v>
      </c>
      <c r="AE31" s="106">
        <f>AD31/(AD30+AD31+AD32+AD33)</f>
        <v>0.2142857142857143</v>
      </c>
      <c r="AF31" s="100">
        <v>2.8</v>
      </c>
      <c r="AG31" s="106">
        <f>AF31/(AF30+AF31+AF32+AF33)</f>
        <v>0.2434782608695652</v>
      </c>
      <c r="AH31" s="100">
        <v>2.2999999999999998</v>
      </c>
      <c r="AI31" s="106">
        <f>AH31/(AH30+AH31+AH32+AH33)</f>
        <v>0.19166666666666665</v>
      </c>
      <c r="AJ31" s="108">
        <v>2.5</v>
      </c>
      <c r="AK31" s="105">
        <f>AJ31/(AJ30+AJ31+AJ32+AJ33)</f>
        <v>0.24752475247524749</v>
      </c>
      <c r="AL31" s="100">
        <v>2.4</v>
      </c>
      <c r="AM31" s="106">
        <f>AL31/(AL30+AL31+AL32+AL33)</f>
        <v>0.21238938053097348</v>
      </c>
      <c r="AN31" s="110">
        <f>MAX(F31,H31,J31,L31,N31,P31,R31,T31,V31,X31,Z31,AB31,AD31,AF31,AH31,AJ31,AL31)</f>
        <v>4.3</v>
      </c>
      <c r="AO31" s="111">
        <f>MIN(F31,H31,J31,L31,N31,P31,R31,T31,V31,X31,Z31,AB31,AD31,AF31,AH31,AJ31,AL31)</f>
        <v>1.1000000000000001</v>
      </c>
      <c r="AP31" s="92">
        <v>2.2999999999999998</v>
      </c>
      <c r="AQ31" s="106">
        <f>AP31/(AP30+AP31+AP32+AP33)</f>
        <v>0.21100917431192659</v>
      </c>
      <c r="AR31" s="93">
        <v>2</v>
      </c>
      <c r="AS31" s="106">
        <f>AR31/(AR30+AR31+AR32+AR33)</f>
        <v>0.18691588785046731</v>
      </c>
      <c r="AT31" s="93">
        <v>2.4</v>
      </c>
      <c r="AU31" s="106">
        <f>AT31/(AT30+AT31+AT32+AT33)</f>
        <v>0.22429906542056074</v>
      </c>
      <c r="AV31" s="112">
        <f>MAX(AP31,AR31,AT31)</f>
        <v>2.4</v>
      </c>
      <c r="AW31" s="113">
        <f>MIN(AP31,AR31,AT31)</f>
        <v>2</v>
      </c>
      <c r="AX31" s="92">
        <v>2.1</v>
      </c>
      <c r="AY31" s="106">
        <f>AX31/(AX30+AX31+AX32+AX33)</f>
        <v>0.21000000000000002</v>
      </c>
      <c r="AZ31" s="93">
        <v>3.1</v>
      </c>
      <c r="BA31" s="106">
        <f>AZ31/(AZ30+AZ31+AZ32+AZ33)</f>
        <v>0.29245283018867924</v>
      </c>
      <c r="BB31" s="93">
        <v>2</v>
      </c>
      <c r="BC31" s="106">
        <f>BB31/(BB30+BB31+BB32+BB33)</f>
        <v>0.14285714285714285</v>
      </c>
      <c r="BD31" s="98">
        <v>1</v>
      </c>
      <c r="BE31" s="105">
        <f>BD31/(BD30+BD31+BD32+BD33)</f>
        <v>8.6206896551724144E-2</v>
      </c>
      <c r="BF31" s="93">
        <v>2.1</v>
      </c>
      <c r="BG31" s="106">
        <f>BF31/(BF30+BF31+BF32+BF33)</f>
        <v>0.19266055045871561</v>
      </c>
      <c r="BH31" s="114">
        <f>MAX(AX31,AZ31,BB31,BD31,BF31)</f>
        <v>3.1</v>
      </c>
      <c r="BI31" s="115">
        <f>MIN(AX31,AZ31,BB31,BD31,BF31)</f>
        <v>1</v>
      </c>
      <c r="BJ31" s="92">
        <v>2.1</v>
      </c>
      <c r="BK31" s="106">
        <f>BJ31/(BJ30+BJ31+BJ32+BJ33)</f>
        <v>0.19626168224299065</v>
      </c>
      <c r="BL31" s="93">
        <v>2.2999999999999998</v>
      </c>
      <c r="BM31" s="106">
        <f>BL31/(BL30+BL31+BL32+BL33)</f>
        <v>0.21100917431192659</v>
      </c>
      <c r="BN31" s="93">
        <v>2</v>
      </c>
      <c r="BO31" s="106">
        <f>BN31/(BN30+BN31+BN32+BN33)</f>
        <v>0.2</v>
      </c>
      <c r="BP31" s="93">
        <v>2.5</v>
      </c>
      <c r="BQ31" s="106">
        <f>BP31/(BP30+BP31+BP32+BP33)</f>
        <v>0.25</v>
      </c>
      <c r="BR31" s="93">
        <v>3.5</v>
      </c>
      <c r="BS31" s="106">
        <f>BR31/(BR30+BR31+BR32+BR33)</f>
        <v>0.35</v>
      </c>
      <c r="BT31" s="93">
        <v>2.2999999999999998</v>
      </c>
      <c r="BU31" s="106">
        <f>BT31/(BT30+BT31+BT32+BT33)</f>
        <v>0.22999999999999998</v>
      </c>
      <c r="BV31" s="98">
        <v>5</v>
      </c>
      <c r="BW31" s="105">
        <f>BV31/(BV30+BV31+BV32+BV33)</f>
        <v>0.5</v>
      </c>
      <c r="BX31" s="98">
        <v>2.5</v>
      </c>
      <c r="BY31" s="105">
        <f>BX31/(BX30+BX31+BX32+BX33)</f>
        <v>0.24752475247524752</v>
      </c>
      <c r="BZ31" s="93">
        <v>1.7</v>
      </c>
      <c r="CA31" s="106">
        <f>BZ31/(BZ30+BZ31+BZ32+BZ33)</f>
        <v>0.16999999999999998</v>
      </c>
      <c r="CB31" s="98">
        <v>1.8</v>
      </c>
      <c r="CC31" s="105">
        <f>CB31/(CB30+CB31+CB32+CB33)</f>
        <v>0.17647058823529413</v>
      </c>
      <c r="CD31" s="93">
        <v>2.4</v>
      </c>
      <c r="CE31" s="106">
        <f>CD31/(CD30+CD31+CD32+CD33)</f>
        <v>0.20512820512820512</v>
      </c>
      <c r="CF31" s="93">
        <v>2.8</v>
      </c>
      <c r="CG31" s="106">
        <f>CF31/(CF30+CF31+CF32+CF33)</f>
        <v>0.24137931034482757</v>
      </c>
      <c r="CH31" s="93">
        <v>2</v>
      </c>
      <c r="CI31" s="106">
        <f>CH31/(CH30+CH31+CH32+CH33)</f>
        <v>0.16666666666666666</v>
      </c>
      <c r="CJ31" s="98">
        <v>2.2999999999999998</v>
      </c>
      <c r="CK31" s="105">
        <f>CJ31/(CJ30+CJ31+CJ32+CJ33)</f>
        <v>0.21904761904761902</v>
      </c>
      <c r="CL31" s="93">
        <v>3.6</v>
      </c>
      <c r="CM31" s="106">
        <f>CL31/(CL30+CL31+CL32+CL33)</f>
        <v>0.30252100840336132</v>
      </c>
      <c r="CN31" s="93">
        <v>2.6</v>
      </c>
      <c r="CO31" s="106">
        <f>CN31/(CN30+CN31+CN32+CN33)</f>
        <v>0.22807017543859653</v>
      </c>
      <c r="CP31" s="93">
        <v>2.6</v>
      </c>
      <c r="CQ31" s="106">
        <f>CP31/(CP30+CP31+CP32+CP33)</f>
        <v>0.23636363636363636</v>
      </c>
      <c r="CR31" s="93">
        <v>1.3</v>
      </c>
      <c r="CS31" s="106">
        <f>CR31/(CR30+CR31+CR32+CR33)</f>
        <v>0.13</v>
      </c>
      <c r="CT31" s="116">
        <f>MAX(BJ31,BL31,BN31,BP31,BR31,BT31,BZ31,CD31,CF31,CH31,CL31,CN31,CP31,CR31)</f>
        <v>3.6</v>
      </c>
      <c r="CU31" s="117">
        <f>MIN(BJ31,BL31,BN31,BP31,BR31,BT31,BZ31,CD31,CF31,CH31,CL31,CN31,CP31,CR31)</f>
        <v>1.3</v>
      </c>
      <c r="CV31" s="99">
        <v>2.4</v>
      </c>
      <c r="CW31" s="106">
        <f>CV31/(CV30+CV31+CV32+CV33)</f>
        <v>0.22222222222222221</v>
      </c>
      <c r="CX31" s="100">
        <v>2.4</v>
      </c>
      <c r="CY31" s="106">
        <f>CX31/(CX30+CX31+CX32+CX33)</f>
        <v>0.20869565217391303</v>
      </c>
      <c r="CZ31" s="100">
        <v>2.1</v>
      </c>
      <c r="DA31" s="106">
        <f>CZ31/(CZ30+CZ31+CZ32+CZ33)</f>
        <v>0.19090909090909092</v>
      </c>
      <c r="DB31" s="100">
        <v>2.8</v>
      </c>
      <c r="DC31" s="106">
        <f>DB31/(DB30+DB31+DB32+DB33)</f>
        <v>0.25225225225225223</v>
      </c>
      <c r="DD31" s="100">
        <v>2.8</v>
      </c>
      <c r="DE31" s="106">
        <f>DD31/(DD30+DD31+DD32+DD33)</f>
        <v>0.25688073394495414</v>
      </c>
      <c r="DF31" s="100">
        <v>2.1</v>
      </c>
      <c r="DG31" s="106">
        <f>DF31/(DF30+DF31+DF32+DF33)</f>
        <v>0.18750000000000003</v>
      </c>
      <c r="DH31" s="100">
        <v>1.5</v>
      </c>
      <c r="DI31" s="106">
        <f>DH31/(DH30+DH31+DH32+DH33)</f>
        <v>0.14423076923076925</v>
      </c>
      <c r="DJ31" s="100">
        <v>1.1000000000000001</v>
      </c>
      <c r="DK31" s="106">
        <f>DJ31/(DJ30+DJ31+DJ32+DJ33)</f>
        <v>0.11000000000000001</v>
      </c>
      <c r="DL31" s="100">
        <v>2.8</v>
      </c>
      <c r="DM31" s="106">
        <f>DL31/(DL30+DL31+DL32+DL33)</f>
        <v>0.26923076923076927</v>
      </c>
      <c r="DN31" s="110">
        <f>MAX(CV31,CX31,CZ31,DB31,DD31,DF31,DH31,DJ31,DL31)</f>
        <v>2.8</v>
      </c>
      <c r="DO31" s="118">
        <f>MIN(CV31,CX31,CZ31,DB31,DD31,DF31,DH31,DJ31,DL31)</f>
        <v>1.1000000000000001</v>
      </c>
      <c r="DP31" s="100"/>
    </row>
    <row r="32" spans="1:120" ht="24.5" customHeight="1" x14ac:dyDescent="0.15">
      <c r="A32" s="31"/>
      <c r="B32" s="31"/>
      <c r="C32" s="101" t="s">
        <v>129</v>
      </c>
      <c r="D32" s="119">
        <v>2.7</v>
      </c>
      <c r="E32" s="103">
        <f>D32/(D30+D31+D32+D33)</f>
        <v>0.24324324324324323</v>
      </c>
      <c r="F32" s="104">
        <v>1.7</v>
      </c>
      <c r="G32" s="105">
        <f>F32/(F30+F31+F32+F33)</f>
        <v>0.15454545454545457</v>
      </c>
      <c r="H32" s="109">
        <v>5.0999999999999996</v>
      </c>
      <c r="I32" s="106">
        <f>H32/(H30+H31+H32+H33)</f>
        <v>0.50495049504950495</v>
      </c>
      <c r="J32" s="108">
        <v>2.5</v>
      </c>
      <c r="K32" s="105">
        <f>J32/(J30+J31+J32+J33)</f>
        <v>0.25</v>
      </c>
      <c r="L32" s="100">
        <v>2.2000000000000002</v>
      </c>
      <c r="M32" s="106">
        <f>L32/(L30+L31+L32+L33)</f>
        <v>0.19819819819819823</v>
      </c>
      <c r="N32" s="100">
        <v>3</v>
      </c>
      <c r="O32" s="106">
        <f>N32/(N30+N31+N32+N33)</f>
        <v>0.28037383177570097</v>
      </c>
      <c r="P32" s="108">
        <v>2</v>
      </c>
      <c r="Q32" s="105">
        <f>P32/(P30+P31+P32+P33)</f>
        <v>0.2</v>
      </c>
      <c r="R32" s="100">
        <v>1.7</v>
      </c>
      <c r="S32" s="106">
        <f>R32/(R30+R31+R32+R33)</f>
        <v>0.14406779661016947</v>
      </c>
      <c r="T32" s="100">
        <v>2.5</v>
      </c>
      <c r="U32" s="106">
        <f>T32/(T30+T31+T32+T33)</f>
        <v>0.23809523809523808</v>
      </c>
      <c r="V32" s="100">
        <v>2.6</v>
      </c>
      <c r="W32" s="106">
        <f>V32/(V30+V31+V32+V33)</f>
        <v>0.26</v>
      </c>
      <c r="X32" s="100">
        <v>3.4</v>
      </c>
      <c r="Y32" s="106">
        <f>X32/(X30+X31+X32+X33)</f>
        <v>0.30088495575221236</v>
      </c>
      <c r="Z32" s="100">
        <v>2.6</v>
      </c>
      <c r="AA32" s="106">
        <f>Z32/(Z30+Z31+Z32+Z33)</f>
        <v>0.24528301886792456</v>
      </c>
      <c r="AB32" s="108">
        <v>2.2000000000000002</v>
      </c>
      <c r="AC32" s="105">
        <f>AB32/(AB30+AB31+AB32+AB33)</f>
        <v>0.15714285714285714</v>
      </c>
      <c r="AD32" s="100">
        <v>3</v>
      </c>
      <c r="AE32" s="106">
        <f>AD32/(AD30+AD31+AD32+AD33)</f>
        <v>0.26785714285714285</v>
      </c>
      <c r="AF32" s="100">
        <v>2.7</v>
      </c>
      <c r="AG32" s="106">
        <f>AF32/(AF30+AF31+AF32+AF33)</f>
        <v>0.23478260869565218</v>
      </c>
      <c r="AH32" s="100">
        <v>1.9</v>
      </c>
      <c r="AI32" s="106">
        <f>AH32/(AH30+AH31+AH32+AH33)</f>
        <v>0.15833333333333333</v>
      </c>
      <c r="AJ32" s="107">
        <v>1</v>
      </c>
      <c r="AK32" s="105">
        <f>AJ32/(AJ30+AJ31+AJ32+AJ33)</f>
        <v>9.9009900990099001E-2</v>
      </c>
      <c r="AL32" s="100">
        <v>1.6</v>
      </c>
      <c r="AM32" s="106">
        <f>AL32/(AL30+AL31+AL32+AL33)</f>
        <v>0.14159292035398233</v>
      </c>
      <c r="AN32" s="110">
        <f>MAX(F32,H32,J32,L32,N32,P32,R32,T32,V32,X32,Z32,AB32,AD32,AF32,AH32,AJ32,AL32)</f>
        <v>5.0999999999999996</v>
      </c>
      <c r="AO32" s="111">
        <f>MIN(F32,H32,J32,L32,N32,P32,R32,T32,V32,X32,Z32,AB32,AD32,AF32,AH32,AJ32,AL32)</f>
        <v>1</v>
      </c>
      <c r="AP32" s="92">
        <v>2.7</v>
      </c>
      <c r="AQ32" s="106">
        <f>AP32/(AP30+AP31+AP32+AP33)</f>
        <v>0.24770642201834864</v>
      </c>
      <c r="AR32" s="93">
        <v>2.5</v>
      </c>
      <c r="AS32" s="106">
        <f>AR32/(AR30+AR31+AR32+AR33)</f>
        <v>0.23364485981308414</v>
      </c>
      <c r="AT32" s="93">
        <v>3.2</v>
      </c>
      <c r="AU32" s="106">
        <f>AT32/(AT30+AT31+AT32+AT33)</f>
        <v>0.2990654205607477</v>
      </c>
      <c r="AV32" s="112">
        <f>MAX(AP32,AR32,AT32)</f>
        <v>3.2</v>
      </c>
      <c r="AW32" s="113">
        <f>MIN(AP32,AR32,AT32)</f>
        <v>2.5</v>
      </c>
      <c r="AX32" s="92">
        <v>2.8</v>
      </c>
      <c r="AY32" s="106">
        <f>AX32/(AX30+AX31+AX32+AX33)</f>
        <v>0.27999999999999997</v>
      </c>
      <c r="AZ32" s="93">
        <v>3</v>
      </c>
      <c r="BA32" s="106">
        <f>AZ32/(AZ30+AZ31+AZ32+AZ33)</f>
        <v>0.28301886792452829</v>
      </c>
      <c r="BB32" s="93">
        <v>2</v>
      </c>
      <c r="BC32" s="106">
        <f>BB32/(BB30+BB31+BB32+BB33)</f>
        <v>0.14285714285714285</v>
      </c>
      <c r="BD32" s="98">
        <v>2.2999999999999998</v>
      </c>
      <c r="BE32" s="105">
        <f>BD32/(BD30+BD31+BD32+BD33)</f>
        <v>0.1982758620689655</v>
      </c>
      <c r="BF32" s="93">
        <v>2.6</v>
      </c>
      <c r="BG32" s="106">
        <f>BF32/(BF30+BF31+BF32+BF33)</f>
        <v>0.23853211009174313</v>
      </c>
      <c r="BH32" s="114">
        <f>MAX(AX32,AZ32,BB32,BD32,BF32)</f>
        <v>3</v>
      </c>
      <c r="BI32" s="115">
        <f>MIN(AX32,AZ32,BB32,BD32,BF32)</f>
        <v>2</v>
      </c>
      <c r="BJ32" s="92">
        <v>2.9</v>
      </c>
      <c r="BK32" s="106">
        <f>BJ32/(BJ30+BJ31+BJ32+BJ33)</f>
        <v>0.27102803738317754</v>
      </c>
      <c r="BL32" s="93">
        <v>3</v>
      </c>
      <c r="BM32" s="106">
        <f>BL32/(BL30+BL31+BL32+BL33)</f>
        <v>0.27522935779816515</v>
      </c>
      <c r="BN32" s="93">
        <v>3.3</v>
      </c>
      <c r="BO32" s="106">
        <f>BN32/(BN30+BN31+BN32+BN33)</f>
        <v>0.32999999999999996</v>
      </c>
      <c r="BP32" s="93">
        <v>3.5</v>
      </c>
      <c r="BQ32" s="106">
        <f>BP32/(BP30+BP31+BP32+BP33)</f>
        <v>0.35</v>
      </c>
      <c r="BR32" s="93">
        <v>2.5</v>
      </c>
      <c r="BS32" s="106">
        <f>BR32/(BR30+BR31+BR32+BR33)</f>
        <v>0.25</v>
      </c>
      <c r="BT32" s="93">
        <v>3.7</v>
      </c>
      <c r="BU32" s="106">
        <f>BT32/(BT30+BT31+BT32+BT33)</f>
        <v>0.37</v>
      </c>
      <c r="BV32" s="98">
        <v>1</v>
      </c>
      <c r="BW32" s="105">
        <f>BV32/(BV30+BV31+BV32+BV33)</f>
        <v>0.1</v>
      </c>
      <c r="BX32" s="98">
        <v>2.8</v>
      </c>
      <c r="BY32" s="105">
        <f>BX32/(BX30+BX31+BX32+BX33)</f>
        <v>0.2772277227722772</v>
      </c>
      <c r="BZ32" s="93">
        <v>3.2</v>
      </c>
      <c r="CA32" s="106">
        <f>BZ32/(BZ30+BZ31+BZ32+BZ33)</f>
        <v>0.32</v>
      </c>
      <c r="CB32" s="98">
        <v>2.2999999999999998</v>
      </c>
      <c r="CC32" s="105">
        <f>CB32/(CB30+CB31+CB32+CB33)</f>
        <v>0.22549019607843138</v>
      </c>
      <c r="CD32" s="93">
        <v>4.2</v>
      </c>
      <c r="CE32" s="106">
        <f>CD32/(CD30+CD31+CD32+CD33)</f>
        <v>0.35897435897435903</v>
      </c>
      <c r="CF32" s="93">
        <v>3.9</v>
      </c>
      <c r="CG32" s="106">
        <f>CF32/(CF30+CF31+CF32+CF33)</f>
        <v>0.33620689655172414</v>
      </c>
      <c r="CH32" s="93">
        <v>4</v>
      </c>
      <c r="CI32" s="106">
        <f>CH32/(CH30+CH31+CH32+CH33)</f>
        <v>0.33333333333333331</v>
      </c>
      <c r="CJ32" s="98">
        <v>2.7</v>
      </c>
      <c r="CK32" s="105">
        <f>CJ32/(CJ30+CJ31+CJ32+CJ33)</f>
        <v>0.25714285714285717</v>
      </c>
      <c r="CL32" s="93">
        <v>2.5</v>
      </c>
      <c r="CM32" s="106">
        <f>CL32/(CL30+CL31+CL32+CL33)</f>
        <v>0.21008403361344538</v>
      </c>
      <c r="CN32" s="93">
        <v>3.4</v>
      </c>
      <c r="CO32" s="106">
        <f>CN32/(CN30+CN31+CN32+CN33)</f>
        <v>0.29824561403508776</v>
      </c>
      <c r="CP32" s="93">
        <v>2.8</v>
      </c>
      <c r="CQ32" s="106">
        <f>CP32/(CP30+CP31+CP32+CP33)</f>
        <v>0.25454545454545452</v>
      </c>
      <c r="CR32" s="93">
        <v>3.7</v>
      </c>
      <c r="CS32" s="106">
        <f>CR32/(CR30+CR31+CR32+CR33)</f>
        <v>0.37</v>
      </c>
      <c r="CT32" s="116">
        <f>MAX(BJ32,BL32,BN32,BP32,BR32,BT32,BZ32,CD32,CF32,CH32,CL32,CN32,CP32,CR32)</f>
        <v>4.2</v>
      </c>
      <c r="CU32" s="117">
        <f>MIN(BJ32,BL32,BN32,BP32,BR32,BT32,BZ32,CD32,CF32,CH32,CL32,CN32,CP32,CR32)</f>
        <v>2.5</v>
      </c>
      <c r="CV32" s="99">
        <v>2.2999999999999998</v>
      </c>
      <c r="CW32" s="106">
        <f>CV32/(CV30+CV31+CV32+CV33)</f>
        <v>0.21296296296296294</v>
      </c>
      <c r="CX32" s="100">
        <v>3</v>
      </c>
      <c r="CY32" s="106">
        <f>CX32/(CX30+CX31+CX32+CX33)</f>
        <v>0.2608695652173913</v>
      </c>
      <c r="CZ32" s="100">
        <v>2.6</v>
      </c>
      <c r="DA32" s="106">
        <f>CZ32/(CZ30+CZ31+CZ32+CZ33)</f>
        <v>0.23636363636363636</v>
      </c>
      <c r="DB32" s="100">
        <v>2.2000000000000002</v>
      </c>
      <c r="DC32" s="106">
        <f>DB32/(DB30+DB31+DB32+DB33)</f>
        <v>0.19819819819819823</v>
      </c>
      <c r="DD32" s="100">
        <v>2.4</v>
      </c>
      <c r="DE32" s="106">
        <f>DD32/(DD30+DD31+DD32+DD33)</f>
        <v>0.22018348623853212</v>
      </c>
      <c r="DF32" s="100">
        <v>3.5</v>
      </c>
      <c r="DG32" s="106">
        <f>DF32/(DF30+DF31+DF32+DF33)</f>
        <v>0.3125</v>
      </c>
      <c r="DH32" s="100">
        <v>2.8</v>
      </c>
      <c r="DI32" s="106">
        <f>DH32/(DH30+DH31+DH32+DH33)</f>
        <v>0.26923076923076927</v>
      </c>
      <c r="DJ32" s="100">
        <v>4</v>
      </c>
      <c r="DK32" s="106">
        <f>DJ32/(DJ30+DJ31+DJ32+DJ33)</f>
        <v>0.4</v>
      </c>
      <c r="DL32" s="100">
        <v>2.8</v>
      </c>
      <c r="DM32" s="106">
        <f>DL32/(DL30+DL31+DL32+DL33)</f>
        <v>0.26923076923076927</v>
      </c>
      <c r="DN32" s="110">
        <f>MAX(CV32,CX32,CZ32,DB32,DD32,DF32,DH32,DJ32,DL32)</f>
        <v>4</v>
      </c>
      <c r="DO32" s="118">
        <f>MIN(CV32,CX32,CZ32,DB32,DD32,DF32,DH32,DJ32,DL32)</f>
        <v>2.2000000000000002</v>
      </c>
      <c r="DP32" s="100"/>
    </row>
    <row r="33" spans="1:120" ht="27" customHeight="1" x14ac:dyDescent="0.15">
      <c r="A33" s="31"/>
      <c r="B33" s="31"/>
      <c r="C33" s="101" t="s">
        <v>130</v>
      </c>
      <c r="D33" s="119">
        <v>3.5</v>
      </c>
      <c r="E33" s="103">
        <f>D33/(D30+D31+D32+D33)</f>
        <v>0.31531531531531526</v>
      </c>
      <c r="F33" s="133">
        <v>1.7</v>
      </c>
      <c r="G33" s="105">
        <f>F33/(F30+F31+F32+F33)</f>
        <v>0.15454545454545457</v>
      </c>
      <c r="H33" s="100">
        <v>2.6</v>
      </c>
      <c r="I33" s="106">
        <f>H33/(H30+H31+H32+H33)</f>
        <v>0.25742574257425743</v>
      </c>
      <c r="J33" s="108">
        <v>5.5</v>
      </c>
      <c r="K33" s="105">
        <f>J33/(J30+J31+J32+J33)</f>
        <v>0.55000000000000004</v>
      </c>
      <c r="L33" s="100">
        <v>3.9</v>
      </c>
      <c r="M33" s="106">
        <f>L33/(L30+L31+L32+L33)</f>
        <v>0.35135135135135137</v>
      </c>
      <c r="N33" s="100">
        <v>3.1</v>
      </c>
      <c r="O33" s="106">
        <f>N33/(N30+N31+N32+N33)</f>
        <v>0.28971962616822433</v>
      </c>
      <c r="P33" s="108">
        <v>3.5</v>
      </c>
      <c r="Q33" s="105">
        <f>P33/(P30+P31+P32+P33)</f>
        <v>0.35</v>
      </c>
      <c r="R33" s="109">
        <v>5.9</v>
      </c>
      <c r="S33" s="106">
        <f>R33/(R30+R31+R32+R33)</f>
        <v>0.5</v>
      </c>
      <c r="T33" s="100">
        <v>3.8</v>
      </c>
      <c r="U33" s="106">
        <f>T33/(T30+T31+T32+T33)</f>
        <v>0.3619047619047619</v>
      </c>
      <c r="V33" s="100">
        <v>2.9</v>
      </c>
      <c r="W33" s="106">
        <f>V33/(V30+V31+V32+V33)</f>
        <v>0.28999999999999998</v>
      </c>
      <c r="X33" s="100">
        <v>3.2</v>
      </c>
      <c r="Y33" s="106">
        <f>X33/(X30+X31+X32+X33)</f>
        <v>0.2831858407079646</v>
      </c>
      <c r="Z33" s="100">
        <v>3</v>
      </c>
      <c r="AA33" s="106">
        <f>Z33/(Z30+Z31+Z32+Z33)</f>
        <v>0.28301886792452829</v>
      </c>
      <c r="AB33" s="108">
        <v>5.4</v>
      </c>
      <c r="AC33" s="105">
        <f>AB33/(AB30+AB31+AB32+AB33)</f>
        <v>0.38571428571428568</v>
      </c>
      <c r="AD33" s="100">
        <v>3.6</v>
      </c>
      <c r="AE33" s="106">
        <f>AD33/(AD30+AD31+AD32+AD33)</f>
        <v>0.32142857142857145</v>
      </c>
      <c r="AF33" s="100">
        <v>3</v>
      </c>
      <c r="AG33" s="106">
        <f>AF33/(AF30+AF31+AF32+AF33)</f>
        <v>0.2608695652173913</v>
      </c>
      <c r="AH33" s="100">
        <v>3.9</v>
      </c>
      <c r="AI33" s="106">
        <f>AH33/(AH30+AH31+AH32+AH33)</f>
        <v>0.32500000000000001</v>
      </c>
      <c r="AJ33" s="108">
        <v>4.7</v>
      </c>
      <c r="AK33" s="105">
        <f>AJ33/(AJ30+AJ31+AJ32+AJ33)</f>
        <v>0.46534653465346532</v>
      </c>
      <c r="AL33" s="100">
        <v>4.5</v>
      </c>
      <c r="AM33" s="106">
        <f>AL33/(AL30+AL31+AL32+AL33)</f>
        <v>0.39823008849557529</v>
      </c>
      <c r="AN33" s="110">
        <f>MAX(F33,H33,J33,L33,N33,P33,R33,T33,V33,X33,Z33,AB33,AD33,AF33,AH33,AJ33,AL33)</f>
        <v>5.9</v>
      </c>
      <c r="AO33" s="111">
        <f>MIN(F33,H33,J33,L33,N33,P33,R33,T33,V33,X33,Z33,AB33,AD33,AF33,AH33,AJ33,AL33)</f>
        <v>1.7</v>
      </c>
      <c r="AP33" s="92">
        <v>3.4</v>
      </c>
      <c r="AQ33" s="106">
        <f>AP33/(AP30+AP31+AP32+AP33)</f>
        <v>0.31192660550458712</v>
      </c>
      <c r="AR33" s="93">
        <v>3.5</v>
      </c>
      <c r="AS33" s="106">
        <f>AR33/(AR30+AR31+AR32+AR33)</f>
        <v>0.32710280373831779</v>
      </c>
      <c r="AT33" s="93">
        <v>2.9</v>
      </c>
      <c r="AU33" s="106">
        <f>AT33/(AT30+AT31+AT32+AT33)</f>
        <v>0.2710280373831776</v>
      </c>
      <c r="AV33" s="112">
        <f>MAX(AP33,AR33,AT33)</f>
        <v>3.5</v>
      </c>
      <c r="AW33" s="113">
        <f>MIN(AP33,AR33,AT33)</f>
        <v>2.9</v>
      </c>
      <c r="AX33" s="92">
        <v>2.7</v>
      </c>
      <c r="AY33" s="106">
        <f>AX33/(AX30+AX31+AX32+AX33)</f>
        <v>0.27</v>
      </c>
      <c r="AZ33" s="93">
        <v>3</v>
      </c>
      <c r="BA33" s="106">
        <f>AZ33/(AZ30+AZ31+AZ32+AZ33)</f>
        <v>0.28301886792452829</v>
      </c>
      <c r="BB33" s="93">
        <v>6</v>
      </c>
      <c r="BC33" s="106">
        <f>BB33/(BB30+BB31+BB32+BB33)</f>
        <v>0.42857142857142855</v>
      </c>
      <c r="BD33" s="98">
        <v>4.3</v>
      </c>
      <c r="BE33" s="105">
        <f>BD33/(BD30+BD31+BD32+BD33)</f>
        <v>0.37068965517241381</v>
      </c>
      <c r="BF33" s="93">
        <v>3.6</v>
      </c>
      <c r="BG33" s="106">
        <f>BF33/(BF30+BF31+BF32+BF33)</f>
        <v>0.33027522935779818</v>
      </c>
      <c r="BH33" s="114">
        <f>MAX(AX33,AZ33,BB33,BD33,BF33)</f>
        <v>6</v>
      </c>
      <c r="BI33" s="115">
        <f>MIN(AX33,AZ33,BB33,BD33,BF33)</f>
        <v>2.7</v>
      </c>
      <c r="BJ33" s="92">
        <v>3</v>
      </c>
      <c r="BK33" s="106">
        <f>BJ33/(BJ30+BJ31+BJ32+BJ33)</f>
        <v>0.28037383177570091</v>
      </c>
      <c r="BL33" s="93">
        <v>3.9</v>
      </c>
      <c r="BM33" s="106">
        <f>BL33/(BL30+BL31+BL32+BL33)</f>
        <v>0.35779816513761464</v>
      </c>
      <c r="BN33" s="93">
        <v>3</v>
      </c>
      <c r="BO33" s="106">
        <f>BN33/(BN30+BN31+BN32+BN33)</f>
        <v>0.3</v>
      </c>
      <c r="BP33" s="93">
        <v>1.5</v>
      </c>
      <c r="BQ33" s="106">
        <f>BP33/(BP30+BP31+BP32+BP33)</f>
        <v>0.15</v>
      </c>
      <c r="BR33" s="93">
        <v>2</v>
      </c>
      <c r="BS33" s="106">
        <f>BR33/(BR30+BR31+BR32+BR33)</f>
        <v>0.2</v>
      </c>
      <c r="BT33" s="93">
        <v>2.7</v>
      </c>
      <c r="BU33" s="106">
        <f>BT33/(BT30+BT31+BT32+BT33)</f>
        <v>0.27</v>
      </c>
      <c r="BV33" s="98">
        <v>0</v>
      </c>
      <c r="BW33" s="105">
        <f>BV33/(BV30+BV31+BV32+BV33)</f>
        <v>0</v>
      </c>
      <c r="BX33" s="98">
        <v>2.8</v>
      </c>
      <c r="BY33" s="105">
        <f>BX33/(BX30+BX31+BX32+BX33)</f>
        <v>0.2772277227722772</v>
      </c>
      <c r="BZ33" s="93">
        <v>3.3</v>
      </c>
      <c r="CA33" s="106">
        <f>BZ33/(BZ30+BZ31+BZ32+BZ33)</f>
        <v>0.32999999999999996</v>
      </c>
      <c r="CB33" s="98">
        <v>3.3</v>
      </c>
      <c r="CC33" s="105">
        <f>CB33/(CB30+CB31+CB32+CB33)</f>
        <v>0.3235294117647059</v>
      </c>
      <c r="CD33" s="93">
        <v>2.8</v>
      </c>
      <c r="CE33" s="106">
        <f>CD33/(CD30+CD31+CD32+CD33)</f>
        <v>0.23931623931623933</v>
      </c>
      <c r="CF33" s="93">
        <v>2.4</v>
      </c>
      <c r="CG33" s="106">
        <f>CF33/(CF30+CF31+CF32+CF33)</f>
        <v>0.20689655172413793</v>
      </c>
      <c r="CH33" s="93">
        <v>4</v>
      </c>
      <c r="CI33" s="106">
        <f>CH33/(CH30+CH31+CH32+CH33)</f>
        <v>0.33333333333333331</v>
      </c>
      <c r="CJ33" s="98">
        <v>4</v>
      </c>
      <c r="CK33" s="105">
        <f>CJ33/(CJ30+CJ31+CJ32+CJ33)</f>
        <v>0.38095238095238093</v>
      </c>
      <c r="CL33" s="93">
        <v>1.8</v>
      </c>
      <c r="CM33" s="106">
        <f>CL33/(CL30+CL31+CL32+CL33)</f>
        <v>0.15126050420168066</v>
      </c>
      <c r="CN33" s="93">
        <v>2.8</v>
      </c>
      <c r="CO33" s="106">
        <f>CN33/(CN30+CN31+CN32+CN33)</f>
        <v>0.24561403508771931</v>
      </c>
      <c r="CP33" s="93">
        <v>3.2</v>
      </c>
      <c r="CQ33" s="106">
        <f>CP33/(CP30+CP31+CP32+CP33)</f>
        <v>0.29090909090909095</v>
      </c>
      <c r="CR33" s="93">
        <v>1.7</v>
      </c>
      <c r="CS33" s="106">
        <f>CR33/(CR30+CR31+CR32+CR33)</f>
        <v>0.16999999999999998</v>
      </c>
      <c r="CT33" s="116">
        <f>MAX(BJ33,BL33,BN33,BP33,BR33,BT33,BZ33,CD33,CF33,CH33,CL33,CN33,CP33,CR33)</f>
        <v>4</v>
      </c>
      <c r="CU33" s="117">
        <f>MIN(BJ33,BL33,BN33,BP33,BR33,BT33,BZ33,CD33,CF33,CH33,CL33,CN33,CP33,CR33)</f>
        <v>1.5</v>
      </c>
      <c r="CV33" s="99">
        <v>4</v>
      </c>
      <c r="CW33" s="106">
        <f>CV33/(CV30+CV31+CV32+CV33)</f>
        <v>0.37037037037037035</v>
      </c>
      <c r="CX33" s="100">
        <v>3.6</v>
      </c>
      <c r="CY33" s="106">
        <f>CX33/(CX30+CX31+CX32+CX33)</f>
        <v>0.31304347826086959</v>
      </c>
      <c r="CZ33" s="100">
        <v>3.9</v>
      </c>
      <c r="DA33" s="106">
        <f>CZ33/(CZ30+CZ31+CZ32+CZ33)</f>
        <v>0.35454545454545455</v>
      </c>
      <c r="DB33" s="100">
        <v>3.7</v>
      </c>
      <c r="DC33" s="106">
        <f>DB33/(DB30+DB31+DB32+DB33)</f>
        <v>0.33333333333333337</v>
      </c>
      <c r="DD33" s="100">
        <v>2.8</v>
      </c>
      <c r="DE33" s="106">
        <f>DD33/(DD30+DD31+DD32+DD33)</f>
        <v>0.25688073394495414</v>
      </c>
      <c r="DF33" s="100">
        <v>3.3</v>
      </c>
      <c r="DG33" s="106">
        <f>DF33/(DF30+DF31+DF32+DF33)</f>
        <v>0.29464285714285715</v>
      </c>
      <c r="DH33" s="100">
        <v>2.2999999999999998</v>
      </c>
      <c r="DI33" s="106">
        <f>DH33/(DH30+DH31+DH32+DH33)</f>
        <v>0.22115384615384617</v>
      </c>
      <c r="DJ33" s="100">
        <v>2.8</v>
      </c>
      <c r="DK33" s="106">
        <f>DJ33/(DJ30+DJ31+DJ32+DJ33)</f>
        <v>0.27999999999999997</v>
      </c>
      <c r="DL33" s="100">
        <v>2.8</v>
      </c>
      <c r="DM33" s="106">
        <f>DL33/(DL30+DL31+DL32+DL33)</f>
        <v>0.26923076923076927</v>
      </c>
      <c r="DN33" s="110">
        <f>MAX(CV33,CX33,CZ33,DB33,DD33,DF33,DH33,DJ33,DL33)</f>
        <v>4</v>
      </c>
      <c r="DO33" s="118">
        <f>MIN(CV33,CX33,CZ33,DB33,DD33,DF33,DH33,DJ33,DL33)</f>
        <v>2.2999999999999998</v>
      </c>
      <c r="DP33" s="100"/>
    </row>
    <row r="34" spans="1:120" ht="110.5" customHeight="1" x14ac:dyDescent="0.15">
      <c r="A34" s="31"/>
      <c r="B34" s="31"/>
      <c r="C34" s="83" t="s">
        <v>131</v>
      </c>
      <c r="D34" s="84"/>
      <c r="E34" s="122"/>
      <c r="F34" s="86"/>
      <c r="G34" s="123"/>
      <c r="H34" s="88"/>
      <c r="I34" s="124"/>
      <c r="J34" s="87"/>
      <c r="K34" s="123"/>
      <c r="L34" s="88"/>
      <c r="M34" s="124"/>
      <c r="N34" s="88"/>
      <c r="O34" s="124"/>
      <c r="P34" s="87"/>
      <c r="Q34" s="123"/>
      <c r="R34" s="88"/>
      <c r="S34" s="124"/>
      <c r="T34" s="88"/>
      <c r="U34" s="124"/>
      <c r="V34" s="88"/>
      <c r="W34" s="124"/>
      <c r="X34" s="88"/>
      <c r="Y34" s="124"/>
      <c r="Z34" s="88"/>
      <c r="AA34" s="124"/>
      <c r="AB34" s="87"/>
      <c r="AC34" s="123"/>
      <c r="AD34" s="88"/>
      <c r="AE34" s="124"/>
      <c r="AF34" s="88"/>
      <c r="AG34" s="124"/>
      <c r="AH34" s="88"/>
      <c r="AI34" s="124"/>
      <c r="AJ34" s="87"/>
      <c r="AK34" s="123"/>
      <c r="AL34" s="88"/>
      <c r="AM34" s="124"/>
      <c r="AN34" s="125"/>
      <c r="AO34" s="126"/>
      <c r="AP34" s="92"/>
      <c r="AQ34" s="124"/>
      <c r="AR34" s="93"/>
      <c r="AS34" s="124"/>
      <c r="AT34" s="93"/>
      <c r="AU34" s="124"/>
      <c r="AV34" s="127"/>
      <c r="AW34" s="128"/>
      <c r="AX34" s="92"/>
      <c r="AY34" s="124"/>
      <c r="AZ34" s="93"/>
      <c r="BA34" s="124"/>
      <c r="BB34" s="93"/>
      <c r="BC34" s="124"/>
      <c r="BD34" s="98"/>
      <c r="BE34" s="123"/>
      <c r="BF34" s="93"/>
      <c r="BG34" s="124"/>
      <c r="BH34" s="127"/>
      <c r="BI34" s="128"/>
      <c r="BJ34" s="92"/>
      <c r="BK34" s="124"/>
      <c r="BL34" s="93"/>
      <c r="BM34" s="124"/>
      <c r="BN34" s="93"/>
      <c r="BO34" s="124"/>
      <c r="BP34" s="93"/>
      <c r="BQ34" s="124"/>
      <c r="BR34" s="93"/>
      <c r="BS34" s="124"/>
      <c r="BT34" s="93"/>
      <c r="BU34" s="124"/>
      <c r="BV34" s="98"/>
      <c r="BW34" s="123"/>
      <c r="BX34" s="98"/>
      <c r="BY34" s="123"/>
      <c r="BZ34" s="93"/>
      <c r="CA34" s="124"/>
      <c r="CB34" s="98"/>
      <c r="CC34" s="123"/>
      <c r="CD34" s="93"/>
      <c r="CE34" s="124"/>
      <c r="CF34" s="93"/>
      <c r="CG34" s="124"/>
      <c r="CH34" s="93"/>
      <c r="CI34" s="124"/>
      <c r="CJ34" s="98"/>
      <c r="CK34" s="123"/>
      <c r="CL34" s="93"/>
      <c r="CM34" s="124"/>
      <c r="CN34" s="93"/>
      <c r="CO34" s="124"/>
      <c r="CP34" s="93"/>
      <c r="CQ34" s="124"/>
      <c r="CR34" s="93"/>
      <c r="CS34" s="124"/>
      <c r="CT34" s="129"/>
      <c r="CU34" s="130"/>
      <c r="CV34" s="99"/>
      <c r="CW34" s="124"/>
      <c r="CX34" s="100"/>
      <c r="CY34" s="124"/>
      <c r="CZ34" s="100"/>
      <c r="DA34" s="124"/>
      <c r="DB34" s="100"/>
      <c r="DC34" s="124"/>
      <c r="DD34" s="100"/>
      <c r="DE34" s="124"/>
      <c r="DF34" s="100"/>
      <c r="DG34" s="124"/>
      <c r="DH34" s="100"/>
      <c r="DI34" s="124"/>
      <c r="DJ34" s="100"/>
      <c r="DK34" s="124"/>
      <c r="DL34" s="100"/>
      <c r="DM34" s="124"/>
      <c r="DN34" s="125"/>
      <c r="DO34" s="131"/>
      <c r="DP34" s="100"/>
    </row>
    <row r="35" spans="1:120" ht="36.5" customHeight="1" x14ac:dyDescent="0.15">
      <c r="A35" s="31"/>
      <c r="B35" s="31"/>
      <c r="C35" s="101" t="s">
        <v>132</v>
      </c>
      <c r="D35" s="119">
        <v>2.1</v>
      </c>
      <c r="E35" s="103">
        <f>D35/(D35+D36+D37+D38)</f>
        <v>0.19090909090909092</v>
      </c>
      <c r="F35" s="104">
        <v>1.8</v>
      </c>
      <c r="G35" s="105">
        <f>F35/(F35+F36+F37+F38)</f>
        <v>0.1475409836065574</v>
      </c>
      <c r="H35" s="100">
        <v>1.1000000000000001</v>
      </c>
      <c r="I35" s="106">
        <f>H35/(H35+H36+H37+H38)</f>
        <v>0.10891089108910892</v>
      </c>
      <c r="J35" s="107">
        <v>0</v>
      </c>
      <c r="K35" s="105">
        <f>J35/(J35+J36+J37+J38)</f>
        <v>0</v>
      </c>
      <c r="L35" s="100">
        <v>2.4</v>
      </c>
      <c r="M35" s="106">
        <f>L35/(L35+L36+L37+L38)</f>
        <v>0.22018348623853212</v>
      </c>
      <c r="N35" s="100">
        <v>2.1</v>
      </c>
      <c r="O35" s="106">
        <f>N35/(N35+N36+N37+N38)</f>
        <v>0.1981132075471698</v>
      </c>
      <c r="P35" s="108">
        <v>2</v>
      </c>
      <c r="Q35" s="105">
        <f>P35/(P35+P36+P37+P38)</f>
        <v>0.18181818181818182</v>
      </c>
      <c r="R35" s="100">
        <v>1.6</v>
      </c>
      <c r="S35" s="106">
        <f>R35/(R35+R36+R37+R38)</f>
        <v>0.14545454545454548</v>
      </c>
      <c r="T35" s="100">
        <v>1.3</v>
      </c>
      <c r="U35" s="106">
        <f>T35/(T35+T36+T37+T38)</f>
        <v>0.11504424778761062</v>
      </c>
      <c r="V35" s="100">
        <v>1.7</v>
      </c>
      <c r="W35" s="106">
        <f>V35/(V35+V36+V37+V38)</f>
        <v>0.17171717171717171</v>
      </c>
      <c r="X35" s="100">
        <v>2.8</v>
      </c>
      <c r="Y35" s="106">
        <f>X35/(X35+X36+X37+X38)</f>
        <v>0.23931623931623933</v>
      </c>
      <c r="Z35" s="100">
        <v>2.1</v>
      </c>
      <c r="AA35" s="106">
        <f>Z35/(Z35+Z36+Z37+Z38)</f>
        <v>0.20388349514563106</v>
      </c>
      <c r="AB35" s="120">
        <v>3</v>
      </c>
      <c r="AC35" s="105">
        <f>AB35/(AB35+AB36+AB37+AB38)</f>
        <v>0.22222222222222221</v>
      </c>
      <c r="AD35" s="100">
        <v>1.7</v>
      </c>
      <c r="AE35" s="106">
        <f>AD35/(AD35+AD36+AD37+AD38)</f>
        <v>0.15740740740740738</v>
      </c>
      <c r="AF35" s="100">
        <v>2.6</v>
      </c>
      <c r="AG35" s="106">
        <f>AF35/(AF35+AF36+AF37+AF38)</f>
        <v>0.23636363636363636</v>
      </c>
      <c r="AH35" s="100">
        <v>2.5</v>
      </c>
      <c r="AI35" s="106">
        <f>AH35/(AH35+AH36+AH37+AH38)</f>
        <v>0.21367521367521369</v>
      </c>
      <c r="AJ35" s="108">
        <v>2.2000000000000002</v>
      </c>
      <c r="AK35" s="105">
        <f>AJ35/(AJ35+AJ36+AJ37+AJ38)</f>
        <v>0.22000000000000003</v>
      </c>
      <c r="AL35" s="100">
        <v>2</v>
      </c>
      <c r="AM35" s="106">
        <f>AL35/(AL35+AL36+AL37+AL38)</f>
        <v>0.1801801801801802</v>
      </c>
      <c r="AN35" s="110">
        <f>MAX(F35,H35,J35,L35,N35,P35,R35,T35,V35,X35,Z35,AB35,AD35,AF35,AH35,AJ35,AL35)</f>
        <v>3</v>
      </c>
      <c r="AO35" s="111">
        <f>MIN(F35,H35,J35,L35,N35,P35,R35,T35,V35,X35,Z35,AB35,AD35,AF35,AH35,AJ35,AL35)</f>
        <v>0</v>
      </c>
      <c r="AP35" s="92">
        <v>2.2999999999999998</v>
      </c>
      <c r="AQ35" s="106">
        <f>AP35/(AP35+AP36+AP37+AP38)</f>
        <v>0.21495327102803738</v>
      </c>
      <c r="AR35" s="93">
        <v>3.5</v>
      </c>
      <c r="AS35" s="106">
        <f>AR35/(AR35+AR36+AR37+AR38)</f>
        <v>0.31531531531531531</v>
      </c>
      <c r="AT35" s="93">
        <v>1.8</v>
      </c>
      <c r="AU35" s="106">
        <f>AT35/(AT35+AT36+AT37+AT38)</f>
        <v>0.16981132075471697</v>
      </c>
      <c r="AV35" s="112">
        <f>MAX(AP35,AR35,AT35)</f>
        <v>3.5</v>
      </c>
      <c r="AW35" s="113">
        <f>MIN(AP35,AR35,AT35)</f>
        <v>1.8</v>
      </c>
      <c r="AX35" s="92">
        <v>1.6</v>
      </c>
      <c r="AY35" s="106">
        <f>AX35/(AX35+AX36+AX37+AX38)</f>
        <v>0.15841584158415842</v>
      </c>
      <c r="AZ35" s="93">
        <v>2.8</v>
      </c>
      <c r="BA35" s="106">
        <f>AZ35/(AZ35+AZ36+AZ37+AZ38)</f>
        <v>0.26168224299065418</v>
      </c>
      <c r="BB35" s="93">
        <v>4</v>
      </c>
      <c r="BC35" s="106">
        <f>BB35/(BB35+BB36+BB37+BB38)</f>
        <v>0.34782608695652173</v>
      </c>
      <c r="BD35" s="98">
        <v>3.5</v>
      </c>
      <c r="BE35" s="105">
        <f>BD35/(BD35+BD36+BD37+BD38)</f>
        <v>0.28455284552845528</v>
      </c>
      <c r="BF35" s="93">
        <v>2.1</v>
      </c>
      <c r="BG35" s="106">
        <f>BF35/(BF35+BF36+BF37+BF38)</f>
        <v>0.19266055045871561</v>
      </c>
      <c r="BH35" s="114">
        <f>MAX(AX35,AZ35,BB35,BD35,BF35)</f>
        <v>4</v>
      </c>
      <c r="BI35" s="115">
        <f>MIN(AX35,AZ35,BB35,BD35,BF35)</f>
        <v>1.6</v>
      </c>
      <c r="BJ35" s="92">
        <v>2</v>
      </c>
      <c r="BK35" s="106">
        <f>BJ35/(BJ35+BJ36+BJ37+BJ38)</f>
        <v>0.15267175572519084</v>
      </c>
      <c r="BL35" s="93">
        <v>1.8</v>
      </c>
      <c r="BM35" s="106">
        <f>BL35/(BL35+BL36+BL37+BL38)</f>
        <v>0.16666666666666666</v>
      </c>
      <c r="BN35" s="93">
        <v>1</v>
      </c>
      <c r="BO35" s="106">
        <f>BN35/(BN35+BN36+BN37+BN38)</f>
        <v>0.1</v>
      </c>
      <c r="BP35" s="93">
        <v>0</v>
      </c>
      <c r="BQ35" s="106">
        <f>BP35/(BP35+BP36+BP37+BP38)</f>
        <v>0</v>
      </c>
      <c r="BR35" s="93">
        <v>2</v>
      </c>
      <c r="BS35" s="106">
        <f>BR35/(BR35+BR36+BR37+BR38)</f>
        <v>0.2</v>
      </c>
      <c r="BT35" s="93">
        <v>2.2999999999999998</v>
      </c>
      <c r="BU35" s="106">
        <f>BT35/(BT35+BT36+BT37+BT38)</f>
        <v>0.22772277227722768</v>
      </c>
      <c r="BV35" s="98">
        <v>3</v>
      </c>
      <c r="BW35" s="105">
        <f>BV35/(BV35+BV36+BV37+BV38)</f>
        <v>0.3</v>
      </c>
      <c r="BX35" s="98">
        <v>2</v>
      </c>
      <c r="BY35" s="105">
        <f>BX35/(BX35+BX36+BX37+BX38)</f>
        <v>0.19801980198019803</v>
      </c>
      <c r="BZ35" s="93">
        <v>2.2999999999999998</v>
      </c>
      <c r="CA35" s="106">
        <f>BZ35/(BZ35+BZ36+BZ37+BZ38)</f>
        <v>0.22999999999999998</v>
      </c>
      <c r="CB35" s="98">
        <v>1</v>
      </c>
      <c r="CC35" s="105">
        <f>CB35/(CB35+CB36+CB37+CB38)</f>
        <v>0.1</v>
      </c>
      <c r="CD35" s="93">
        <v>2.2999999999999998</v>
      </c>
      <c r="CE35" s="106">
        <f>CD35/(CD35+CD36+CD37+CD38)</f>
        <v>0.22549019607843138</v>
      </c>
      <c r="CF35" s="93">
        <v>1.9</v>
      </c>
      <c r="CG35" s="106">
        <f>CF35/(CF35+CF36+CF37+CF38)</f>
        <v>0.1759259259259259</v>
      </c>
      <c r="CH35" s="93">
        <v>2</v>
      </c>
      <c r="CI35" s="106">
        <f>CH35/(CH35+CH36+CH37+CH38)</f>
        <v>0.17391304347826086</v>
      </c>
      <c r="CJ35" s="98">
        <v>1.5</v>
      </c>
      <c r="CK35" s="105">
        <f>CJ35/(CJ35+CJ36+CJ37+CJ38)</f>
        <v>0.13888888888888887</v>
      </c>
      <c r="CL35" s="93">
        <v>1.4</v>
      </c>
      <c r="CM35" s="106">
        <f>CL35/(CL35+CL36+CL37+CL38)</f>
        <v>0.11965811965811966</v>
      </c>
      <c r="CN35" s="93">
        <v>2.2000000000000002</v>
      </c>
      <c r="CO35" s="106">
        <f>CN35/(CN35+CN36+CN37+CN38)</f>
        <v>0.22000000000000003</v>
      </c>
      <c r="CP35" s="93">
        <v>1</v>
      </c>
      <c r="CQ35" s="106">
        <f>CP35/(CP35+CP36+CP37+CP38)</f>
        <v>9.5238095238095233E-2</v>
      </c>
      <c r="CR35" s="93">
        <v>1.3</v>
      </c>
      <c r="CS35" s="106">
        <f>CR35/(CR35+CR36+CR37+CR38)</f>
        <v>0.13</v>
      </c>
      <c r="CT35" s="116">
        <f>MAX(BJ35,BL35,BN35,BP35,BR35,BT35,BZ35,CD35,CF35,CH35,CL35,CN35,CP35,CR35)</f>
        <v>2.2999999999999998</v>
      </c>
      <c r="CU35" s="117">
        <f>MIN(BJ35,BL35,BN35,BP35,BR35,BT35,BZ35,CD35,CF35,CH35,CL35,CN35,CP35,CR35)</f>
        <v>0</v>
      </c>
      <c r="CV35" s="99">
        <v>1.8</v>
      </c>
      <c r="CW35" s="106">
        <f>CV35/(CV35+CV36+CV37+CV38)</f>
        <v>0.16513761467889909</v>
      </c>
      <c r="CX35" s="100">
        <v>2.2000000000000002</v>
      </c>
      <c r="CY35" s="106">
        <f>CX35/(CX35+CX36+CX37+CX38)</f>
        <v>0.19819819819819823</v>
      </c>
      <c r="CZ35" s="100">
        <v>2.1</v>
      </c>
      <c r="DA35" s="106">
        <f>CZ35/(CZ35+CZ36+CZ37+CZ38)</f>
        <v>0.19626168224299068</v>
      </c>
      <c r="DB35" s="100">
        <v>2.1</v>
      </c>
      <c r="DC35" s="106">
        <f>DB35/(DB35+DB36+DB37+DB38)</f>
        <v>0.18584070796460175</v>
      </c>
      <c r="DD35" s="100">
        <v>2</v>
      </c>
      <c r="DE35" s="106">
        <f>DD35/(DD35+DD36+DD37+DD38)</f>
        <v>0.18691588785046731</v>
      </c>
      <c r="DF35" s="100">
        <v>1.9</v>
      </c>
      <c r="DG35" s="106">
        <f>DF35/(DF35+DF36+DF37+DF38)</f>
        <v>0.17924528301886788</v>
      </c>
      <c r="DH35" s="100">
        <v>3.5</v>
      </c>
      <c r="DI35" s="106">
        <f>DH35/(DH35+DH36+DH37+DH38)</f>
        <v>0.33333333333333331</v>
      </c>
      <c r="DJ35" s="100">
        <v>1.3</v>
      </c>
      <c r="DK35" s="106">
        <f>DJ35/(DJ35+DJ36+DJ37+DJ38)</f>
        <v>0.12871287128712869</v>
      </c>
      <c r="DL35" s="100">
        <v>1.8</v>
      </c>
      <c r="DM35" s="106">
        <f>DL35/(DL35+DL36+DL37+DL38)</f>
        <v>0.1730769230769231</v>
      </c>
      <c r="DN35" s="110">
        <f>MAX(CV35,CX35,CZ35,DB35,DD35,DF35,DH35,DJ35,DL35)</f>
        <v>3.5</v>
      </c>
      <c r="DO35" s="118">
        <f>MIN(CV35,CX35,CZ35,DB35,DD35,DF35,DH35,DJ35,DL35)</f>
        <v>1.3</v>
      </c>
      <c r="DP35" s="100"/>
    </row>
    <row r="36" spans="1:120" ht="50.5" customHeight="1" x14ac:dyDescent="0.15">
      <c r="A36" s="31"/>
      <c r="B36" s="31"/>
      <c r="C36" s="101" t="s">
        <v>133</v>
      </c>
      <c r="D36" s="119">
        <v>1.8</v>
      </c>
      <c r="E36" s="103">
        <f>D36/(D35+D36+D37+D38)</f>
        <v>0.16363636363636364</v>
      </c>
      <c r="F36" s="132">
        <v>3.5</v>
      </c>
      <c r="G36" s="105">
        <f>F36/(F35+F36+F37+F38)</f>
        <v>0.28688524590163939</v>
      </c>
      <c r="H36" s="100">
        <v>0.8</v>
      </c>
      <c r="I36" s="106">
        <f>H36/(H35+H36+H37+H38)</f>
        <v>7.9207920792079209E-2</v>
      </c>
      <c r="J36" s="107">
        <v>0</v>
      </c>
      <c r="K36" s="105">
        <f>J36/(J35+J36+J37+J38)</f>
        <v>0</v>
      </c>
      <c r="L36" s="100">
        <v>1.9</v>
      </c>
      <c r="M36" s="106">
        <f>L36/(L35+L36+L37+L38)</f>
        <v>0.1743119266055046</v>
      </c>
      <c r="N36" s="100">
        <v>1.7</v>
      </c>
      <c r="O36" s="106">
        <f>N36/(N35+N36+N37+N38)</f>
        <v>0.160377358490566</v>
      </c>
      <c r="P36" s="108">
        <v>2</v>
      </c>
      <c r="Q36" s="105">
        <f>P36/(P35+P36+P37+P38)</f>
        <v>0.18181818181818182</v>
      </c>
      <c r="R36" s="100">
        <v>1.9</v>
      </c>
      <c r="S36" s="106">
        <f>R36/(R35+R36+R37+R38)</f>
        <v>0.17272727272727273</v>
      </c>
      <c r="T36" s="100">
        <v>1.2</v>
      </c>
      <c r="U36" s="106">
        <f>T36/(T35+T36+T37+T38)</f>
        <v>0.10619469026548671</v>
      </c>
      <c r="V36" s="100">
        <v>1.4</v>
      </c>
      <c r="W36" s="106">
        <f>V36/(V35+V36+V37+V38)</f>
        <v>0.14141414141414141</v>
      </c>
      <c r="X36" s="100">
        <v>3.3</v>
      </c>
      <c r="Y36" s="106">
        <f>X36/(X35+X36+X37+X38)</f>
        <v>0.28205128205128205</v>
      </c>
      <c r="Z36" s="100">
        <v>2.1</v>
      </c>
      <c r="AA36" s="106">
        <f>Z36/(Z35+Z36+Z37+Z38)</f>
        <v>0.20388349514563106</v>
      </c>
      <c r="AB36" s="108">
        <v>1</v>
      </c>
      <c r="AC36" s="105">
        <f>AB36/(AB35+AB36+AB37+AB38)</f>
        <v>7.407407407407407E-2</v>
      </c>
      <c r="AD36" s="100">
        <v>0.9</v>
      </c>
      <c r="AE36" s="106">
        <f>AD36/(AD35+AD36+AD37+AD38)</f>
        <v>8.3333333333333329E-2</v>
      </c>
      <c r="AF36" s="100">
        <v>2.2999999999999998</v>
      </c>
      <c r="AG36" s="106">
        <f>AF36/(AF35+AF36+AF37+AF38)</f>
        <v>0.20909090909090908</v>
      </c>
      <c r="AH36" s="100">
        <v>1.6</v>
      </c>
      <c r="AI36" s="106">
        <f>AH36/(AH35+AH36+AH37+AH38)</f>
        <v>0.13675213675213677</v>
      </c>
      <c r="AJ36" s="108">
        <v>1.6</v>
      </c>
      <c r="AK36" s="105">
        <f>AJ36/(AJ35+AJ36+AJ37+AJ38)</f>
        <v>0.16</v>
      </c>
      <c r="AL36" s="100">
        <v>2</v>
      </c>
      <c r="AM36" s="106">
        <f>AL36/(AL35+AL36+AL37+AL38)</f>
        <v>0.1801801801801802</v>
      </c>
      <c r="AN36" s="110">
        <f>MAX(F36,H36,J36,L36,N36,P36,R36,T36,V36,X36,Z36,AB36,AD36,AF36,AH36,AJ36,AL36)</f>
        <v>3.5</v>
      </c>
      <c r="AO36" s="111">
        <f>MIN(F36,H36,J36,L36,N36,P36,R36,T36,V36,X36,Z36,AB36,AD36,AF36,AH36,AJ36,AL36)</f>
        <v>0</v>
      </c>
      <c r="AP36" s="92">
        <v>1.8</v>
      </c>
      <c r="AQ36" s="106">
        <f>AP36/(AP35+AP36+AP37+AP38)</f>
        <v>0.16822429906542058</v>
      </c>
      <c r="AR36" s="93">
        <v>1.9</v>
      </c>
      <c r="AS36" s="106">
        <f>AR36/(AR35+AR36+AR37+AR38)</f>
        <v>0.17117117117117117</v>
      </c>
      <c r="AT36" s="93">
        <v>1.7</v>
      </c>
      <c r="AU36" s="106">
        <f>AT36/(AT35+AT36+AT37+AT38)</f>
        <v>0.160377358490566</v>
      </c>
      <c r="AV36" s="112">
        <f>MAX(AP36,AR36,AT36)</f>
        <v>1.9</v>
      </c>
      <c r="AW36" s="113">
        <f>MIN(AP36,AR36,AT36)</f>
        <v>1.7</v>
      </c>
      <c r="AX36" s="92">
        <v>1.8</v>
      </c>
      <c r="AY36" s="106">
        <f>AX36/(AX35+AX36+AX37+AX38)</f>
        <v>0.17821782178217824</v>
      </c>
      <c r="AZ36" s="93">
        <v>2.5</v>
      </c>
      <c r="BA36" s="106">
        <f>AZ36/(AZ35+AZ36+AZ37+AZ38)</f>
        <v>0.23364485981308414</v>
      </c>
      <c r="BB36" s="93">
        <v>2</v>
      </c>
      <c r="BC36" s="106">
        <f>BB36/(BB35+BB36+BB37+BB38)</f>
        <v>0.17391304347826086</v>
      </c>
      <c r="BD36" s="98">
        <v>1</v>
      </c>
      <c r="BE36" s="105">
        <f>BD36/(BD35+BD36+BD37+BD38)</f>
        <v>8.1300813008130079E-2</v>
      </c>
      <c r="BF36" s="93">
        <v>1.3</v>
      </c>
      <c r="BG36" s="106">
        <f>BF36/(BF35+BF36+BF37+BF38)</f>
        <v>0.11926605504587157</v>
      </c>
      <c r="BH36" s="114">
        <f>MAX(AX36,AZ36,BB36,BD36,BF36)</f>
        <v>2.5</v>
      </c>
      <c r="BI36" s="115">
        <f>MIN(AX36,AZ36,BB36,BD36,BF36)</f>
        <v>1</v>
      </c>
      <c r="BJ36" s="92">
        <v>2</v>
      </c>
      <c r="BK36" s="106">
        <f>BJ36/(BJ35+BJ36+BJ37+BJ38)</f>
        <v>0.15267175572519084</v>
      </c>
      <c r="BL36" s="93">
        <v>1.6</v>
      </c>
      <c r="BM36" s="106">
        <f>BL36/(BL35+BL36+BL37+BL38)</f>
        <v>0.14814814814814814</v>
      </c>
      <c r="BN36" s="93">
        <v>2</v>
      </c>
      <c r="BO36" s="106">
        <f>BN36/(BN35+BN36+BN37+BN38)</f>
        <v>0.2</v>
      </c>
      <c r="BP36" s="93">
        <v>1</v>
      </c>
      <c r="BQ36" s="106">
        <f>BP36/(BP35+BP36+BP37+BP38)</f>
        <v>9.5238095238095233E-2</v>
      </c>
      <c r="BR36" s="93">
        <v>1</v>
      </c>
      <c r="BS36" s="106">
        <f>BR36/(BR35+BR36+BR37+BR38)</f>
        <v>0.1</v>
      </c>
      <c r="BT36" s="93">
        <v>1.6</v>
      </c>
      <c r="BU36" s="106">
        <f>BT36/(BT35+BT36+BT37+BT38)</f>
        <v>0.15841584158415839</v>
      </c>
      <c r="BV36" s="98">
        <v>2</v>
      </c>
      <c r="BW36" s="105">
        <f>BV36/(BV35+BV36+BV37+BV38)</f>
        <v>0.2</v>
      </c>
      <c r="BX36" s="98">
        <v>0.8</v>
      </c>
      <c r="BY36" s="105">
        <f>BX36/(BX35+BX36+BX37+BX38)</f>
        <v>7.9207920792079209E-2</v>
      </c>
      <c r="BZ36" s="93">
        <v>1.2</v>
      </c>
      <c r="CA36" s="106">
        <f>BZ36/(BZ35+BZ36+BZ37+BZ38)</f>
        <v>0.12</v>
      </c>
      <c r="CB36" s="98">
        <v>1.5</v>
      </c>
      <c r="CC36" s="105">
        <f>CB36/(CB35+CB36+CB37+CB38)</f>
        <v>0.15</v>
      </c>
      <c r="CD36" s="93">
        <v>2.2000000000000002</v>
      </c>
      <c r="CE36" s="106">
        <f>CD36/(CD35+CD36+CD37+CD38)</f>
        <v>0.21568627450980396</v>
      </c>
      <c r="CF36" s="93">
        <v>1.9</v>
      </c>
      <c r="CG36" s="106">
        <f>CF36/(CF35+CF36+CF37+CF38)</f>
        <v>0.1759259259259259</v>
      </c>
      <c r="CH36" s="93">
        <v>3</v>
      </c>
      <c r="CI36" s="106">
        <f>CH36/(CH35+CH36+CH37+CH38)</f>
        <v>0.2608695652173913</v>
      </c>
      <c r="CJ36" s="98">
        <v>1</v>
      </c>
      <c r="CK36" s="105">
        <f>CJ36/(CJ35+CJ36+CJ37+CJ38)</f>
        <v>9.2592592592592587E-2</v>
      </c>
      <c r="CL36" s="93">
        <v>1.9</v>
      </c>
      <c r="CM36" s="106">
        <f>CL36/(CL35+CL36+CL37+CL38)</f>
        <v>0.1623931623931624</v>
      </c>
      <c r="CN36" s="93">
        <v>1.8</v>
      </c>
      <c r="CO36" s="106">
        <f>CN36/(CN35+CN36+CN37+CN38)</f>
        <v>0.18</v>
      </c>
      <c r="CP36" s="93">
        <v>1.3</v>
      </c>
      <c r="CQ36" s="106">
        <f>CP36/(CP35+CP36+CP37+CP38)</f>
        <v>0.12380952380952381</v>
      </c>
      <c r="CR36" s="93">
        <v>3</v>
      </c>
      <c r="CS36" s="106">
        <f>CR36/(CR35+CR36+CR37+CR38)</f>
        <v>0.3</v>
      </c>
      <c r="CT36" s="116">
        <f>MAX(BJ36,BL36,BN36,BP36,BR36,BT36,BZ36,CD36,CF36,CH36,CL36,CN36,CP36,CR36)</f>
        <v>3</v>
      </c>
      <c r="CU36" s="117">
        <f>MIN(BJ36,BL36,BN36,BP36,BR36,BT36,BZ36,CD36,CF36,CH36,CL36,CN36,CP36,CR36)</f>
        <v>1</v>
      </c>
      <c r="CV36" s="99">
        <v>1.6</v>
      </c>
      <c r="CW36" s="106">
        <f>CV36/(CV35+CV36+CV37+CV38)</f>
        <v>0.14678899082568808</v>
      </c>
      <c r="CX36" s="100">
        <v>1.9</v>
      </c>
      <c r="CY36" s="106">
        <f>CX36/(CX35+CX36+CX37+CX38)</f>
        <v>0.17117117117117117</v>
      </c>
      <c r="CZ36" s="100">
        <v>1.8</v>
      </c>
      <c r="DA36" s="106">
        <f>CZ36/(CZ35+CZ36+CZ37+CZ38)</f>
        <v>0.16822429906542058</v>
      </c>
      <c r="DB36" s="100">
        <v>2.1</v>
      </c>
      <c r="DC36" s="106">
        <f>DB36/(DB35+DB36+DB37+DB38)</f>
        <v>0.18584070796460175</v>
      </c>
      <c r="DD36" s="100">
        <v>1.6</v>
      </c>
      <c r="DE36" s="106">
        <f>DD36/(DD35+DD36+DD37+DD38)</f>
        <v>0.14953271028037385</v>
      </c>
      <c r="DF36" s="100">
        <v>1.6</v>
      </c>
      <c r="DG36" s="106">
        <f>DF36/(DF35+DF36+DF37+DF38)</f>
        <v>0.15094339622641509</v>
      </c>
      <c r="DH36" s="100">
        <v>2</v>
      </c>
      <c r="DI36" s="106">
        <f>DH36/(DH35+DH36+DH37+DH38)</f>
        <v>0.19047619047619047</v>
      </c>
      <c r="DJ36" s="100">
        <v>0.9</v>
      </c>
      <c r="DK36" s="106">
        <f>DJ36/(DJ35+DJ36+DJ37+DJ38)</f>
        <v>8.9108910891089105E-2</v>
      </c>
      <c r="DL36" s="100">
        <v>1.4</v>
      </c>
      <c r="DM36" s="106">
        <f>DL36/(DL35+DL36+DL37+DL38)</f>
        <v>0.13461538461538464</v>
      </c>
      <c r="DN36" s="110">
        <f>MAX(CV36,CX36,CZ36,DB36,DD36,DF36,DH36,DJ36,DL36)</f>
        <v>2.1</v>
      </c>
      <c r="DO36" s="118">
        <f>MIN(CV36,CX36,CZ36,DB36,DD36,DF36,DH36,DJ36,DL36)</f>
        <v>0.9</v>
      </c>
      <c r="DP36" s="100"/>
    </row>
    <row r="37" spans="1:120" ht="49.25" customHeight="1" x14ac:dyDescent="0.15">
      <c r="A37" s="31"/>
      <c r="B37" s="31"/>
      <c r="C37" s="101" t="s">
        <v>134</v>
      </c>
      <c r="D37" s="119">
        <v>2</v>
      </c>
      <c r="E37" s="103">
        <f>D37/(D35+D36+D37+D38)</f>
        <v>0.18181818181818182</v>
      </c>
      <c r="F37" s="132">
        <v>3.8</v>
      </c>
      <c r="G37" s="105">
        <f>F37/(F35+F36+F37+F38)</f>
        <v>0.31147540983606559</v>
      </c>
      <c r="H37" s="100">
        <v>2.9</v>
      </c>
      <c r="I37" s="106">
        <f>H37/(H35+H36+H37+H38)</f>
        <v>0.28712871287128711</v>
      </c>
      <c r="J37" s="108">
        <v>3</v>
      </c>
      <c r="K37" s="105">
        <f>J37/(J35+J36+J37+J38)</f>
        <v>0.3</v>
      </c>
      <c r="L37" s="100">
        <v>1.4</v>
      </c>
      <c r="M37" s="106">
        <f>L37/(L35+L36+L37+L38)</f>
        <v>0.12844036697247707</v>
      </c>
      <c r="N37" s="100">
        <v>2.1</v>
      </c>
      <c r="O37" s="106">
        <f>N37/(N35+N36+N37+N38)</f>
        <v>0.1981132075471698</v>
      </c>
      <c r="P37" s="108">
        <v>2</v>
      </c>
      <c r="Q37" s="105">
        <f>P37/(P35+P36+P37+P38)</f>
        <v>0.18181818181818182</v>
      </c>
      <c r="R37" s="100">
        <v>2.2999999999999998</v>
      </c>
      <c r="S37" s="106">
        <f>R37/(R35+R36+R37+R38)</f>
        <v>0.20909090909090908</v>
      </c>
      <c r="T37" s="100">
        <v>2</v>
      </c>
      <c r="U37" s="106">
        <f>T37/(T35+T36+T37+T38)</f>
        <v>0.17699115044247787</v>
      </c>
      <c r="V37" s="100">
        <v>2.4</v>
      </c>
      <c r="W37" s="106">
        <f>V37/(V35+V36+V37+V38)</f>
        <v>0.2424242424242424</v>
      </c>
      <c r="X37" s="100">
        <v>2</v>
      </c>
      <c r="Y37" s="106">
        <f>X37/(X35+X36+X37+X38)</f>
        <v>0.17094017094017094</v>
      </c>
      <c r="Z37" s="100">
        <v>2</v>
      </c>
      <c r="AA37" s="106">
        <f>Z37/(Z35+Z36+Z37+Z38)</f>
        <v>0.1941747572815534</v>
      </c>
      <c r="AB37" s="108">
        <v>1.7</v>
      </c>
      <c r="AC37" s="105">
        <f>AB37/(AB35+AB36+AB37+AB38)</f>
        <v>0.12592592592592591</v>
      </c>
      <c r="AD37" s="100">
        <v>2</v>
      </c>
      <c r="AE37" s="106">
        <f>AD37/(AD35+AD36+AD37+AD38)</f>
        <v>0.18518518518518517</v>
      </c>
      <c r="AF37" s="100">
        <v>2.2000000000000002</v>
      </c>
      <c r="AG37" s="106">
        <f>AF37/(AF35+AF36+AF37+AF38)</f>
        <v>0.2</v>
      </c>
      <c r="AH37" s="100">
        <v>1.8</v>
      </c>
      <c r="AI37" s="106">
        <f>AH37/(AH35+AH36+AH37+AH38)</f>
        <v>0.15384615384615385</v>
      </c>
      <c r="AJ37" s="108">
        <v>1.6</v>
      </c>
      <c r="AK37" s="105">
        <f>AJ37/(AJ35+AJ36+AJ37+AJ38)</f>
        <v>0.16</v>
      </c>
      <c r="AL37" s="121">
        <v>1.3</v>
      </c>
      <c r="AM37" s="106">
        <f>AL37/(AL35+AL36+AL37+AL38)</f>
        <v>0.11711711711711713</v>
      </c>
      <c r="AN37" s="110">
        <f>MAX(F37,H37,J37,L37,N37,P37,R37,T37,V37,X37,Z37,AB37,AD37,AF37,AH37,AJ37,AL37)</f>
        <v>3.8</v>
      </c>
      <c r="AO37" s="111">
        <f>MIN(F37,H37,J37,L37,N37,P37,R37,T37,V37,X37,Z37,AB37,AD37,AF37,AH37,AJ37,AL37)</f>
        <v>1.3</v>
      </c>
      <c r="AP37" s="92">
        <v>2</v>
      </c>
      <c r="AQ37" s="106">
        <f>AP37/(AP35+AP36+AP37+AP38)</f>
        <v>0.18691588785046731</v>
      </c>
      <c r="AR37" s="93">
        <v>1.6</v>
      </c>
      <c r="AS37" s="106">
        <f>AR37/(AR35+AR36+AR37+AR38)</f>
        <v>0.14414414414414414</v>
      </c>
      <c r="AT37" s="93">
        <v>2.2000000000000002</v>
      </c>
      <c r="AU37" s="106">
        <f>AT37/(AT35+AT36+AT37+AT38)</f>
        <v>0.20754716981132074</v>
      </c>
      <c r="AV37" s="112">
        <f>MAX(AP37,AR37,AT37)</f>
        <v>2.2000000000000002</v>
      </c>
      <c r="AW37" s="113">
        <f>MIN(AP37,AR37,AT37)</f>
        <v>1.6</v>
      </c>
      <c r="AX37" s="92">
        <v>1.6</v>
      </c>
      <c r="AY37" s="106">
        <f>AX37/(AX35+AX36+AX37+AX38)</f>
        <v>0.15841584158415842</v>
      </c>
      <c r="AZ37" s="93">
        <v>1.8</v>
      </c>
      <c r="BA37" s="106">
        <f>AZ37/(AZ35+AZ36+AZ37+AZ38)</f>
        <v>0.16822429906542058</v>
      </c>
      <c r="BB37" s="93">
        <v>1</v>
      </c>
      <c r="BC37" s="106">
        <f>BB37/(BB35+BB36+BB37+BB38)</f>
        <v>8.6956521739130432E-2</v>
      </c>
      <c r="BD37" s="98">
        <v>2.5</v>
      </c>
      <c r="BE37" s="105">
        <f>BD37/(BD35+BD36+BD37+BD38)</f>
        <v>0.2032520325203252</v>
      </c>
      <c r="BF37" s="93">
        <v>2.9</v>
      </c>
      <c r="BG37" s="106">
        <f>BF37/(BF35+BF36+BF37+BF38)</f>
        <v>0.26605504587155959</v>
      </c>
      <c r="BH37" s="114">
        <f>MAX(AX37,AZ37,BB37,BD37,BF37)</f>
        <v>2.9</v>
      </c>
      <c r="BI37" s="115">
        <f>MIN(AX37,AZ37,BB37,BD37,BF37)</f>
        <v>1</v>
      </c>
      <c r="BJ37" s="92">
        <v>2.2999999999999998</v>
      </c>
      <c r="BK37" s="106">
        <f>BJ37/(BJ35+BJ36+BJ37+BJ38)</f>
        <v>0.17557251908396945</v>
      </c>
      <c r="BL37" s="93">
        <v>3.1</v>
      </c>
      <c r="BM37" s="106">
        <f>BL37/(BL35+BL36+BL37+BL38)</f>
        <v>0.28703703703703703</v>
      </c>
      <c r="BN37" s="93">
        <v>2.7</v>
      </c>
      <c r="BO37" s="106">
        <f>BN37/(BN35+BN36+BN37+BN38)</f>
        <v>0.27</v>
      </c>
      <c r="BP37" s="93">
        <v>4.5</v>
      </c>
      <c r="BQ37" s="106">
        <f>BP37/(BP35+BP36+BP37+BP38)</f>
        <v>0.42857142857142855</v>
      </c>
      <c r="BR37" s="93">
        <v>3.5</v>
      </c>
      <c r="BS37" s="106">
        <f>BR37/(BR35+BR36+BR37+BR38)</f>
        <v>0.35</v>
      </c>
      <c r="BT37" s="93">
        <v>1.3</v>
      </c>
      <c r="BU37" s="106">
        <f>BT37/(BT35+BT36+BT37+BT38)</f>
        <v>0.12871287128712869</v>
      </c>
      <c r="BV37" s="98">
        <v>0</v>
      </c>
      <c r="BW37" s="105">
        <f>BV37/(BV35+BV36+BV37+BV38)</f>
        <v>0</v>
      </c>
      <c r="BX37" s="98">
        <v>2</v>
      </c>
      <c r="BY37" s="105">
        <f>BX37/(BX35+BX36+BX37+BX38)</f>
        <v>0.19801980198019803</v>
      </c>
      <c r="BZ37" s="93">
        <v>1.7</v>
      </c>
      <c r="CA37" s="106">
        <f>BZ37/(BZ35+BZ36+BZ37+BZ38)</f>
        <v>0.16999999999999998</v>
      </c>
      <c r="CB37" s="98">
        <v>1.5</v>
      </c>
      <c r="CC37" s="105">
        <f>CB37/(CB35+CB36+CB37+CB38)</f>
        <v>0.15</v>
      </c>
      <c r="CD37" s="93">
        <v>1.4</v>
      </c>
      <c r="CE37" s="106">
        <f>CD37/(CD35+CD36+CD37+CD38)</f>
        <v>0.13725490196078433</v>
      </c>
      <c r="CF37" s="93">
        <v>3.1</v>
      </c>
      <c r="CG37" s="106">
        <f>CF37/(CF35+CF36+CF37+CF38)</f>
        <v>0.28703703703703703</v>
      </c>
      <c r="CH37" s="93">
        <v>3</v>
      </c>
      <c r="CI37" s="106">
        <f>CH37/(CH35+CH36+CH37+CH38)</f>
        <v>0.2608695652173913</v>
      </c>
      <c r="CJ37" s="98">
        <v>1</v>
      </c>
      <c r="CK37" s="105">
        <f>CJ37/(CJ35+CJ36+CJ37+CJ38)</f>
        <v>9.2592592592592587E-2</v>
      </c>
      <c r="CL37" s="93">
        <v>2.5</v>
      </c>
      <c r="CM37" s="106">
        <f>CL37/(CL35+CL36+CL37+CL38)</f>
        <v>0.21367521367521369</v>
      </c>
      <c r="CN37" s="93">
        <v>1.2</v>
      </c>
      <c r="CO37" s="106">
        <f>CN37/(CN35+CN36+CN37+CN38)</f>
        <v>0.12</v>
      </c>
      <c r="CP37" s="93">
        <v>4</v>
      </c>
      <c r="CQ37" s="106">
        <f>CP37/(CP35+CP36+CP37+CP38)</f>
        <v>0.38095238095238093</v>
      </c>
      <c r="CR37" s="93">
        <v>1.7</v>
      </c>
      <c r="CS37" s="106">
        <f>CR37/(CR35+CR36+CR37+CR38)</f>
        <v>0.16999999999999998</v>
      </c>
      <c r="CT37" s="116">
        <f>MAX(BJ37,BL37,BN37,BP37,BR37,BT37,BZ37,CD37,CF37,CH37,CL37,CN37,CP37,CR37)</f>
        <v>4.5</v>
      </c>
      <c r="CU37" s="117">
        <f>MIN(BJ37,BL37,BN37,BP37,BR37,BT37,BZ37,CD37,CF37,CH37,CL37,CN37,CP37,CR37)</f>
        <v>1.2</v>
      </c>
      <c r="CV37" s="99">
        <v>1.6</v>
      </c>
      <c r="CW37" s="106">
        <f>CV37/(CV35+CV36+CV37+CV38)</f>
        <v>0.14678899082568808</v>
      </c>
      <c r="CX37" s="100">
        <v>2</v>
      </c>
      <c r="CY37" s="106">
        <f>CX37/(CX35+CX36+CX37+CX38)</f>
        <v>0.1801801801801802</v>
      </c>
      <c r="CZ37" s="100">
        <v>1.8</v>
      </c>
      <c r="DA37" s="106">
        <f>CZ37/(CZ35+CZ36+CZ37+CZ38)</f>
        <v>0.16822429906542058</v>
      </c>
      <c r="DB37" s="100">
        <v>2</v>
      </c>
      <c r="DC37" s="106">
        <f>DB37/(DB35+DB36+DB37+DB38)</f>
        <v>0.17699115044247787</v>
      </c>
      <c r="DD37" s="100">
        <v>2.5</v>
      </c>
      <c r="DE37" s="106">
        <f>DD37/(DD35+DD36+DD37+DD38)</f>
        <v>0.23364485981308414</v>
      </c>
      <c r="DF37" s="100">
        <v>2.4</v>
      </c>
      <c r="DG37" s="106">
        <f>DF37/(DF35+DF36+DF37+DF38)</f>
        <v>0.22641509433962259</v>
      </c>
      <c r="DH37" s="100">
        <v>1.6</v>
      </c>
      <c r="DI37" s="106">
        <f>DH37/(DH35+DH36+DH37+DH38)</f>
        <v>0.15238095238095239</v>
      </c>
      <c r="DJ37" s="100">
        <v>2.6</v>
      </c>
      <c r="DK37" s="106">
        <f>DJ37/(DJ35+DJ36+DJ37+DJ38)</f>
        <v>0.25742574257425738</v>
      </c>
      <c r="DL37" s="100">
        <v>3.4</v>
      </c>
      <c r="DM37" s="106">
        <f>DL37/(DL35+DL36+DL37+DL38)</f>
        <v>0.32692307692307698</v>
      </c>
      <c r="DN37" s="110">
        <f>MAX(CV37,CX37,CZ37,DB37,DD37,DF37,DH37,DJ37,DL37)</f>
        <v>3.4</v>
      </c>
      <c r="DO37" s="118">
        <f>MIN(CV37,CX37,CZ37,DB37,DD37,DF37,DH37,DJ37,DL37)</f>
        <v>1.6</v>
      </c>
      <c r="DP37" s="100"/>
    </row>
    <row r="38" spans="1:120" ht="41.5" customHeight="1" x14ac:dyDescent="0.15">
      <c r="A38" s="31"/>
      <c r="B38" s="31"/>
      <c r="C38" s="101" t="s">
        <v>135</v>
      </c>
      <c r="D38" s="119">
        <v>5.0999999999999996</v>
      </c>
      <c r="E38" s="103">
        <f>D38/(D35+D36+D37+D38)</f>
        <v>0.46363636363636362</v>
      </c>
      <c r="F38" s="133">
        <v>3.1</v>
      </c>
      <c r="G38" s="105">
        <f>F38/(F35+F36+F37+F38)</f>
        <v>0.25409836065573771</v>
      </c>
      <c r="H38" s="100">
        <v>5.3</v>
      </c>
      <c r="I38" s="106">
        <f>H38/(H35+H36+H37+H38)</f>
        <v>0.52475247524752477</v>
      </c>
      <c r="J38" s="108">
        <v>7</v>
      </c>
      <c r="K38" s="105">
        <f>J38/(J35+J36+J37+J38)</f>
        <v>0.7</v>
      </c>
      <c r="L38" s="100">
        <v>5.2</v>
      </c>
      <c r="M38" s="106">
        <f>L38/(L35+L36+L37+L38)</f>
        <v>0.47706422018348632</v>
      </c>
      <c r="N38" s="100">
        <v>4.7</v>
      </c>
      <c r="O38" s="106">
        <f>N38/(N35+N36+N37+N38)</f>
        <v>0.4433962264150943</v>
      </c>
      <c r="P38" s="108">
        <v>5</v>
      </c>
      <c r="Q38" s="105">
        <f>P38/(P35+P36+P37+P38)</f>
        <v>0.45454545454545453</v>
      </c>
      <c r="R38" s="100">
        <v>5.2</v>
      </c>
      <c r="S38" s="106">
        <f>R38/(R35+R36+R37+R38)</f>
        <v>0.47272727272727272</v>
      </c>
      <c r="T38" s="100">
        <v>6.8</v>
      </c>
      <c r="U38" s="106">
        <f>T38/(T35+T36+T37+T38)</f>
        <v>0.60176991150442471</v>
      </c>
      <c r="V38" s="100">
        <v>4.4000000000000004</v>
      </c>
      <c r="W38" s="106">
        <f>V38/(V35+V36+V37+V38)</f>
        <v>0.44444444444444448</v>
      </c>
      <c r="X38" s="100">
        <v>3.6</v>
      </c>
      <c r="Y38" s="106">
        <f>X38/(X35+X36+X37+X38)</f>
        <v>0.30769230769230771</v>
      </c>
      <c r="Z38" s="100">
        <v>4.0999999999999996</v>
      </c>
      <c r="AA38" s="106">
        <f>Z38/(Z35+Z36+Z37+Z38)</f>
        <v>0.3980582524271844</v>
      </c>
      <c r="AB38" s="120">
        <v>7.8</v>
      </c>
      <c r="AC38" s="105">
        <f>AB38/(AB35+AB36+AB37+AB38)</f>
        <v>0.57777777777777772</v>
      </c>
      <c r="AD38" s="100">
        <v>6.2</v>
      </c>
      <c r="AE38" s="106">
        <f>AD38/(AD35+AD36+AD37+AD38)</f>
        <v>0.57407407407407407</v>
      </c>
      <c r="AF38" s="100">
        <v>3.9</v>
      </c>
      <c r="AG38" s="106">
        <f>AF38/(AF35+AF36+AF37+AF38)</f>
        <v>0.35454545454545455</v>
      </c>
      <c r="AH38" s="100">
        <v>5.8</v>
      </c>
      <c r="AI38" s="106">
        <f>AH38/(AH35+AH36+AH37+AH38)</f>
        <v>0.49572649572649574</v>
      </c>
      <c r="AJ38" s="108">
        <v>4.5999999999999996</v>
      </c>
      <c r="AK38" s="105">
        <f>AJ38/(AJ35+AJ36+AJ37+AJ38)</f>
        <v>0.45999999999999996</v>
      </c>
      <c r="AL38" s="100">
        <v>5.8</v>
      </c>
      <c r="AM38" s="106">
        <f>AL38/(AL35+AL36+AL37+AL38)</f>
        <v>0.52252252252252251</v>
      </c>
      <c r="AN38" s="110">
        <f>MAX(F38,H38,J38,L38,N38,P38,R38,T38,V38,X38,Z38,AB38,AD38,AF38,AH38,AJ38,AL38)</f>
        <v>7.8</v>
      </c>
      <c r="AO38" s="111">
        <f>MIN(F38,H38,J38,L38,N38,P38,R38,T38,V38,X38,Z38,AB38,AD38,AF38,AH38,AJ38,AL38)</f>
        <v>3.1</v>
      </c>
      <c r="AP38" s="92">
        <v>4.5999999999999996</v>
      </c>
      <c r="AQ38" s="106">
        <f>AP38/(AP35+AP36+AP37+AP38)</f>
        <v>0.42990654205607476</v>
      </c>
      <c r="AR38" s="93">
        <v>4.0999999999999996</v>
      </c>
      <c r="AS38" s="106">
        <f>AR38/(AR35+AR36+AR37+AR38)</f>
        <v>0.36936936936936937</v>
      </c>
      <c r="AT38" s="93">
        <v>4.9000000000000004</v>
      </c>
      <c r="AU38" s="106">
        <f>AT38/(AT35+AT36+AT37+AT38)</f>
        <v>0.46226415094339618</v>
      </c>
      <c r="AV38" s="112">
        <f>MAX(AP38,AR38,AT38)</f>
        <v>4.9000000000000004</v>
      </c>
      <c r="AW38" s="113">
        <f>MIN(AP38,AR38,AT38)</f>
        <v>4.0999999999999996</v>
      </c>
      <c r="AX38" s="92">
        <v>5.0999999999999996</v>
      </c>
      <c r="AY38" s="106">
        <f>AX38/(AX35+AX36+AX37+AX38)</f>
        <v>0.50495049504950495</v>
      </c>
      <c r="AZ38" s="93">
        <v>3.6</v>
      </c>
      <c r="BA38" s="106">
        <f>AZ38/(AZ35+AZ36+AZ37+AZ38)</f>
        <v>0.33644859813084116</v>
      </c>
      <c r="BB38" s="93">
        <v>4.5</v>
      </c>
      <c r="BC38" s="106">
        <f>BB38/(BB35+BB36+BB37+BB38)</f>
        <v>0.39130434782608697</v>
      </c>
      <c r="BD38" s="98">
        <v>5.3</v>
      </c>
      <c r="BE38" s="105">
        <f>BD38/(BD35+BD36+BD37+BD38)</f>
        <v>0.43089430894308939</v>
      </c>
      <c r="BF38" s="93">
        <v>4.5999999999999996</v>
      </c>
      <c r="BG38" s="106">
        <f>BF38/(BF35+BF36+BF37+BF38)</f>
        <v>0.42201834862385318</v>
      </c>
      <c r="BH38" s="114">
        <f>MAX(AX38,AZ38,BB38,BD38,BF38)</f>
        <v>5.3</v>
      </c>
      <c r="BI38" s="115">
        <f>MIN(AX38,AZ38,BB38,BD38,BF38)</f>
        <v>3.6</v>
      </c>
      <c r="BJ38" s="92">
        <v>6.8</v>
      </c>
      <c r="BK38" s="106">
        <f>BJ38/(BJ35+BJ36+BJ37+BJ38)</f>
        <v>0.51908396946564883</v>
      </c>
      <c r="BL38" s="93">
        <v>4.3</v>
      </c>
      <c r="BM38" s="106">
        <f>BL38/(BL35+BL36+BL37+BL38)</f>
        <v>0.39814814814814808</v>
      </c>
      <c r="BN38" s="93">
        <v>4.3</v>
      </c>
      <c r="BO38" s="106">
        <f>BN38/(BN35+BN36+BN37+BN38)</f>
        <v>0.43</v>
      </c>
      <c r="BP38" s="93">
        <v>5</v>
      </c>
      <c r="BQ38" s="106">
        <f>BP38/(BP35+BP36+BP37+BP38)</f>
        <v>0.47619047619047616</v>
      </c>
      <c r="BR38" s="93">
        <v>3.5</v>
      </c>
      <c r="BS38" s="106">
        <f>BR38/(BR35+BR36+BR37+BR38)</f>
        <v>0.35</v>
      </c>
      <c r="BT38" s="93">
        <v>4.9000000000000004</v>
      </c>
      <c r="BU38" s="106">
        <f>BT38/(BT35+BT36+BT37+BT38)</f>
        <v>0.48514851485148514</v>
      </c>
      <c r="BV38" s="98">
        <v>5</v>
      </c>
      <c r="BW38" s="105">
        <f>BV38/(BV35+BV36+BV37+BV38)</f>
        <v>0.5</v>
      </c>
      <c r="BX38" s="98">
        <v>5.3</v>
      </c>
      <c r="BY38" s="105">
        <f>BX38/(BX35+BX36+BX37+BX38)</f>
        <v>0.52475247524752477</v>
      </c>
      <c r="BZ38" s="93">
        <v>4.8</v>
      </c>
      <c r="CA38" s="106">
        <f>BZ38/(BZ35+BZ36+BZ37+BZ38)</f>
        <v>0.48</v>
      </c>
      <c r="CB38" s="98">
        <v>6</v>
      </c>
      <c r="CC38" s="105">
        <f>CB38/(CB35+CB36+CB37+CB38)</f>
        <v>0.6</v>
      </c>
      <c r="CD38" s="93">
        <v>4.3</v>
      </c>
      <c r="CE38" s="106">
        <f>CD38/(CD35+CD36+CD37+CD38)</f>
        <v>0.42156862745098039</v>
      </c>
      <c r="CF38" s="93">
        <v>3.9</v>
      </c>
      <c r="CG38" s="106">
        <f>CF38/(CF35+CF36+CF37+CF38)</f>
        <v>0.3611111111111111</v>
      </c>
      <c r="CH38" s="93">
        <v>3.5</v>
      </c>
      <c r="CI38" s="106">
        <f>CH38/(CH35+CH36+CH37+CH38)</f>
        <v>0.30434782608695654</v>
      </c>
      <c r="CJ38" s="98">
        <v>7.3</v>
      </c>
      <c r="CK38" s="105">
        <f>CJ38/(CJ35+CJ36+CJ37+CJ38)</f>
        <v>0.67592592592592582</v>
      </c>
      <c r="CL38" s="93">
        <v>5.9</v>
      </c>
      <c r="CM38" s="106">
        <f>CL38/(CL35+CL36+CL37+CL38)</f>
        <v>0.50427350427350437</v>
      </c>
      <c r="CN38" s="93">
        <v>4.8</v>
      </c>
      <c r="CO38" s="106">
        <f>CN38/(CN35+CN36+CN37+CN38)</f>
        <v>0.48</v>
      </c>
      <c r="CP38" s="93">
        <v>4.2</v>
      </c>
      <c r="CQ38" s="106">
        <f>CP38/(CP35+CP36+CP37+CP38)</f>
        <v>0.4</v>
      </c>
      <c r="CR38" s="93">
        <v>4</v>
      </c>
      <c r="CS38" s="106">
        <f>CR38/(CR35+CR36+CR37+CR38)</f>
        <v>0.4</v>
      </c>
      <c r="CT38" s="116">
        <f>MAX(BJ38,BL38,BN38,BP38,BR38,BT38,BZ38,CD38,CF38,CH38,CL38,CN38,CP38,CR38)</f>
        <v>6.8</v>
      </c>
      <c r="CU38" s="117">
        <f>MIN(BJ38,BL38,BN38,BP38,BR38,BT38,BZ38,CD38,CF38,CH38,CL38,CN38,CP38,CR38)</f>
        <v>3.5</v>
      </c>
      <c r="CV38" s="99">
        <v>5.9</v>
      </c>
      <c r="CW38" s="106">
        <f>CV38/(CV35+CV36+CV37+CV38)</f>
        <v>0.54128440366972475</v>
      </c>
      <c r="CX38" s="100">
        <v>5</v>
      </c>
      <c r="CY38" s="106">
        <f>CX38/(CX35+CX36+CX37+CX38)</f>
        <v>0.45045045045045046</v>
      </c>
      <c r="CZ38" s="100">
        <v>5</v>
      </c>
      <c r="DA38" s="106">
        <f>CZ38/(CZ35+CZ36+CZ37+CZ38)</f>
        <v>0.46728971962616828</v>
      </c>
      <c r="DB38" s="100">
        <v>5.0999999999999996</v>
      </c>
      <c r="DC38" s="106">
        <f>DB38/(DB35+DB36+DB37+DB38)</f>
        <v>0.45132743362831851</v>
      </c>
      <c r="DD38" s="100">
        <v>4.5999999999999996</v>
      </c>
      <c r="DE38" s="106">
        <f>DD38/(DD35+DD36+DD37+DD38)</f>
        <v>0.42990654205607476</v>
      </c>
      <c r="DF38" s="100">
        <v>4.7</v>
      </c>
      <c r="DG38" s="106">
        <f>DF38/(DF35+DF36+DF37+DF38)</f>
        <v>0.4433962264150943</v>
      </c>
      <c r="DH38" s="100">
        <v>3.4</v>
      </c>
      <c r="DI38" s="106">
        <f>DH38/(DH35+DH36+DH37+DH38)</f>
        <v>0.32380952380952382</v>
      </c>
      <c r="DJ38" s="100">
        <v>5.3</v>
      </c>
      <c r="DK38" s="106">
        <f>DJ38/(DJ35+DJ36+DJ37+DJ38)</f>
        <v>0.52475247524752466</v>
      </c>
      <c r="DL38" s="100">
        <v>3.8</v>
      </c>
      <c r="DM38" s="106">
        <f>DL38/(DL35+DL36+DL37+DL38)</f>
        <v>0.36538461538461542</v>
      </c>
      <c r="DN38" s="110">
        <f>MAX(CV38,CX38,CZ38,DB38,DD38,DF38,DH38,DJ38,DL38)</f>
        <v>5.9</v>
      </c>
      <c r="DO38" s="118">
        <f>MIN(CV38,CX38,CZ38,DB38,DD38,DF38,DH38,DJ38,DL38)</f>
        <v>3.4</v>
      </c>
      <c r="DP38" s="100"/>
    </row>
    <row r="39" spans="1:120" ht="75" customHeight="1" x14ac:dyDescent="0.15">
      <c r="A39" s="31"/>
      <c r="B39" s="31"/>
      <c r="C39" s="83" t="s">
        <v>136</v>
      </c>
      <c r="D39" s="84"/>
      <c r="E39" s="122"/>
      <c r="F39" s="86"/>
      <c r="G39" s="123"/>
      <c r="H39" s="88"/>
      <c r="I39" s="124"/>
      <c r="J39" s="87"/>
      <c r="K39" s="123"/>
      <c r="L39" s="88"/>
      <c r="M39" s="124"/>
      <c r="N39" s="88"/>
      <c r="O39" s="124"/>
      <c r="P39" s="87"/>
      <c r="Q39" s="123"/>
      <c r="R39" s="88"/>
      <c r="S39" s="124"/>
      <c r="T39" s="88"/>
      <c r="U39" s="124"/>
      <c r="V39" s="88"/>
      <c r="W39" s="124"/>
      <c r="X39" s="88"/>
      <c r="Y39" s="124"/>
      <c r="Z39" s="88"/>
      <c r="AA39" s="124"/>
      <c r="AB39" s="87"/>
      <c r="AC39" s="123"/>
      <c r="AD39" s="88"/>
      <c r="AE39" s="124"/>
      <c r="AF39" s="88"/>
      <c r="AG39" s="124"/>
      <c r="AH39" s="88"/>
      <c r="AI39" s="124"/>
      <c r="AJ39" s="87"/>
      <c r="AK39" s="123"/>
      <c r="AL39" s="88"/>
      <c r="AM39" s="124"/>
      <c r="AN39" s="125"/>
      <c r="AO39" s="126"/>
      <c r="AP39" s="92"/>
      <c r="AQ39" s="124"/>
      <c r="AR39" s="93"/>
      <c r="AS39" s="124"/>
      <c r="AT39" s="93"/>
      <c r="AU39" s="124"/>
      <c r="AV39" s="127"/>
      <c r="AW39" s="128"/>
      <c r="AX39" s="92"/>
      <c r="AY39" s="124"/>
      <c r="AZ39" s="93"/>
      <c r="BA39" s="124"/>
      <c r="BB39" s="93"/>
      <c r="BC39" s="124"/>
      <c r="BD39" s="98"/>
      <c r="BE39" s="123"/>
      <c r="BF39" s="93"/>
      <c r="BG39" s="124"/>
      <c r="BH39" s="127"/>
      <c r="BI39" s="128"/>
      <c r="BJ39" s="92"/>
      <c r="BK39" s="124"/>
      <c r="BL39" s="93"/>
      <c r="BM39" s="124"/>
      <c r="BN39" s="93"/>
      <c r="BO39" s="124"/>
      <c r="BP39" s="93"/>
      <c r="BQ39" s="124"/>
      <c r="BR39" s="93"/>
      <c r="BS39" s="124"/>
      <c r="BT39" s="93"/>
      <c r="BU39" s="124"/>
      <c r="BV39" s="98"/>
      <c r="BW39" s="123"/>
      <c r="BX39" s="98"/>
      <c r="BY39" s="123"/>
      <c r="BZ39" s="93"/>
      <c r="CA39" s="124"/>
      <c r="CB39" s="98"/>
      <c r="CC39" s="123"/>
      <c r="CD39" s="93"/>
      <c r="CE39" s="124"/>
      <c r="CF39" s="93"/>
      <c r="CG39" s="124"/>
      <c r="CH39" s="93"/>
      <c r="CI39" s="124"/>
      <c r="CJ39" s="98"/>
      <c r="CK39" s="123"/>
      <c r="CL39" s="93"/>
      <c r="CM39" s="124"/>
      <c r="CN39" s="93"/>
      <c r="CO39" s="124"/>
      <c r="CP39" s="93"/>
      <c r="CQ39" s="124"/>
      <c r="CR39" s="93"/>
      <c r="CS39" s="124"/>
      <c r="CT39" s="129"/>
      <c r="CU39" s="130"/>
      <c r="CV39" s="99"/>
      <c r="CW39" s="124"/>
      <c r="CX39" s="100"/>
      <c r="CY39" s="124"/>
      <c r="CZ39" s="100"/>
      <c r="DA39" s="124"/>
      <c r="DB39" s="100"/>
      <c r="DC39" s="124"/>
      <c r="DD39" s="100"/>
      <c r="DE39" s="124"/>
      <c r="DF39" s="100"/>
      <c r="DG39" s="124"/>
      <c r="DH39" s="100"/>
      <c r="DI39" s="124"/>
      <c r="DJ39" s="100"/>
      <c r="DK39" s="124"/>
      <c r="DL39" s="100"/>
      <c r="DM39" s="124"/>
      <c r="DN39" s="125"/>
      <c r="DO39" s="131"/>
      <c r="DP39" s="100"/>
    </row>
    <row r="40" spans="1:120" ht="39.5" customHeight="1" x14ac:dyDescent="0.15">
      <c r="A40" s="31"/>
      <c r="B40" s="31"/>
      <c r="C40" s="101" t="s">
        <v>137</v>
      </c>
      <c r="D40" s="119">
        <v>2</v>
      </c>
      <c r="E40" s="103">
        <f>D40/(D40+D41+D42+D43)</f>
        <v>0.1801801801801802</v>
      </c>
      <c r="F40" s="104">
        <v>3.2</v>
      </c>
      <c r="G40" s="105">
        <f>F40/(F40+F41+F42+F43)</f>
        <v>0.24060150375939848</v>
      </c>
      <c r="H40" s="100">
        <v>2.2999999999999998</v>
      </c>
      <c r="I40" s="106">
        <f>H40/(H40+H41+H42+H43)</f>
        <v>0.22999999999999998</v>
      </c>
      <c r="J40" s="107">
        <v>0.5</v>
      </c>
      <c r="K40" s="105">
        <f>J40/(J40+J41+J42+J43)</f>
        <v>0.05</v>
      </c>
      <c r="L40" s="100">
        <v>1.9</v>
      </c>
      <c r="M40" s="106">
        <f>L40/(L40+L41+L42+L43)</f>
        <v>0.1743119266055046</v>
      </c>
      <c r="N40" s="100">
        <v>2.1</v>
      </c>
      <c r="O40" s="106">
        <f>N40/(N40+N41+N42+N43)</f>
        <v>0.19090909090909092</v>
      </c>
      <c r="P40" s="108">
        <v>3</v>
      </c>
      <c r="Q40" s="105">
        <f>P40/(P40+P41+P42+P43)</f>
        <v>0.3</v>
      </c>
      <c r="R40" s="100">
        <v>1.2</v>
      </c>
      <c r="S40" s="106">
        <f>R40/(R40+R41+R42+R43)</f>
        <v>0.10810810810810811</v>
      </c>
      <c r="T40" s="100">
        <v>1.7</v>
      </c>
      <c r="U40" s="106">
        <f>T40/(T40+T41+T42+T43)</f>
        <v>0.15454545454545454</v>
      </c>
      <c r="V40" s="100">
        <v>1.6</v>
      </c>
      <c r="W40" s="106">
        <f>V40/(V40+V41+V42+V43)</f>
        <v>0.16</v>
      </c>
      <c r="X40" s="109">
        <v>3.5</v>
      </c>
      <c r="Y40" s="106">
        <f>X40/(X40+X41+X42+X43)</f>
        <v>0.27777777777777779</v>
      </c>
      <c r="Z40" s="100">
        <v>1.9</v>
      </c>
      <c r="AA40" s="106">
        <f>Z40/(Z40+Z41+Z42+Z43)</f>
        <v>0.17924528301886788</v>
      </c>
      <c r="AB40" s="108">
        <v>1</v>
      </c>
      <c r="AC40" s="105">
        <f>AB40/(AB40+AB41+AB42+AB43)</f>
        <v>6.2111801242236017E-2</v>
      </c>
      <c r="AD40" s="100">
        <v>1.1000000000000001</v>
      </c>
      <c r="AE40" s="106">
        <f>AD40/(AD40+AD41+AD42+AD43)</f>
        <v>9.8214285714285726E-2</v>
      </c>
      <c r="AF40" s="100">
        <v>2.2000000000000002</v>
      </c>
      <c r="AG40" s="106">
        <f>AF40/(AF40+AF41+AF42+AF43)</f>
        <v>0.20370370370370372</v>
      </c>
      <c r="AH40" s="100">
        <v>2</v>
      </c>
      <c r="AI40" s="106">
        <f>AH40/(AH40+AH41+AH42+AH43)</f>
        <v>0.16949152542372883</v>
      </c>
      <c r="AJ40" s="108">
        <v>1.6</v>
      </c>
      <c r="AK40" s="105">
        <f>AJ40/(AJ40+AJ41+AJ42+AJ43)</f>
        <v>0.14545454545454548</v>
      </c>
      <c r="AL40" s="100">
        <v>2</v>
      </c>
      <c r="AM40" s="106">
        <f>AL40/(AL40+AL41+AL42+AL43)</f>
        <v>0.17857142857142858</v>
      </c>
      <c r="AN40" s="110">
        <f>MAX(F40,H40,J40,L40,N40,P40,R40,T40,V40,X40,Z40,AB40,AD40,AF40,AH40,AJ40,AL40)</f>
        <v>3.5</v>
      </c>
      <c r="AO40" s="111">
        <f>MIN(F40,H40,J40,L40,N40,P40,R40,T40,V40,X40,Z40,AB40,AD40,AF40,AH40,AJ40,AL40)</f>
        <v>0.5</v>
      </c>
      <c r="AP40" s="92">
        <v>2.8</v>
      </c>
      <c r="AQ40" s="106">
        <f>AP40/(AP40+AP41+AP42+AP43)</f>
        <v>0.25</v>
      </c>
      <c r="AR40" s="93">
        <v>2.5</v>
      </c>
      <c r="AS40" s="106">
        <f>AR40/(AR40+AR41+AR42+AR43)</f>
        <v>0.22727272727272727</v>
      </c>
      <c r="AT40" s="93">
        <v>1.7</v>
      </c>
      <c r="AU40" s="106">
        <f>AT40/(AT40+AT41+AT42+AT43)</f>
        <v>0.15887850467289721</v>
      </c>
      <c r="AV40" s="112">
        <f>MAX(AP40,AR40,AT40)</f>
        <v>2.8</v>
      </c>
      <c r="AW40" s="113">
        <f>MIN(AP40,AR40,AT40)</f>
        <v>1.7</v>
      </c>
      <c r="AX40" s="92">
        <v>2.4</v>
      </c>
      <c r="AY40" s="106">
        <f>AX40/(AX40+AX41+AX42+AX43)</f>
        <v>0.23300970873786406</v>
      </c>
      <c r="AZ40" s="93">
        <v>3.4</v>
      </c>
      <c r="BA40" s="106">
        <f>AZ40/(AZ40+AZ41+AZ42+AZ43)</f>
        <v>0.32692307692307698</v>
      </c>
      <c r="BB40" s="93">
        <v>2</v>
      </c>
      <c r="BC40" s="106">
        <f>BB40/(BB40+BB41+BB42+BB43)</f>
        <v>0.16666666666666666</v>
      </c>
      <c r="BD40" s="98">
        <v>3.5</v>
      </c>
      <c r="BE40" s="105">
        <f>BD40/(BD40+BD41+BD42+BD43)</f>
        <v>0.28455284552845528</v>
      </c>
      <c r="BF40" s="93">
        <v>2.7</v>
      </c>
      <c r="BG40" s="106">
        <f>BF40/(BF40+BF41+BF42+BF43)</f>
        <v>0.22314049586776857</v>
      </c>
      <c r="BH40" s="114">
        <f>MAX(AX40,AZ40,BB40,BD40,BF40)</f>
        <v>3.5</v>
      </c>
      <c r="BI40" s="115">
        <f>MIN(AX40,AZ40,BB40,BD40,BF40)</f>
        <v>2</v>
      </c>
      <c r="BJ40" s="92">
        <v>2</v>
      </c>
      <c r="BK40" s="106">
        <f>BJ40/(BJ40+BJ41+BJ42+BJ43)</f>
        <v>0.17857142857142858</v>
      </c>
      <c r="BL40" s="93">
        <v>1.5</v>
      </c>
      <c r="BM40" s="106">
        <f>BL40/(BL40+BL41+BL42+BL43)</f>
        <v>0.13888888888888887</v>
      </c>
      <c r="BN40" s="93">
        <v>0.5</v>
      </c>
      <c r="BO40" s="106">
        <f>BN40/(BN40+BN41+BN42+BN43)</f>
        <v>5.0505050505050511E-2</v>
      </c>
      <c r="BP40" s="93">
        <v>1</v>
      </c>
      <c r="BQ40" s="106">
        <f>BP40/(BP40+BP41+BP42+BP43)</f>
        <v>0.1</v>
      </c>
      <c r="BR40" s="93">
        <v>2.5</v>
      </c>
      <c r="BS40" s="106">
        <f>BR40/(BR40+BR41+BR42+BR43)</f>
        <v>0.25</v>
      </c>
      <c r="BT40" s="93">
        <v>1.4</v>
      </c>
      <c r="BU40" s="106">
        <f>BT40/(BT40+BT41+BT42+BT43)</f>
        <v>0.1386138613861386</v>
      </c>
      <c r="BV40" s="98">
        <v>2</v>
      </c>
      <c r="BW40" s="105">
        <f>BV40/(BV40+BV41+BV42+BV43)</f>
        <v>0.2</v>
      </c>
      <c r="BX40" s="98">
        <v>1.5</v>
      </c>
      <c r="BY40" s="105">
        <f>BX40/(BX40+BX41+BX42+BX43)</f>
        <v>0.15</v>
      </c>
      <c r="BZ40" s="93">
        <v>2.5</v>
      </c>
      <c r="CA40" s="106">
        <f>BZ40/(BZ40+BZ41+BZ42+BZ43)</f>
        <v>0.24038461538461542</v>
      </c>
      <c r="CB40" s="98">
        <v>1</v>
      </c>
      <c r="CC40" s="105">
        <f>CB40/(CB40+CB41+CB42+CB43)</f>
        <v>0.1</v>
      </c>
      <c r="CD40" s="93">
        <v>2.4</v>
      </c>
      <c r="CE40" s="106">
        <f>CD40/(CD40+CD41+CD42+CD43)</f>
        <v>0.22222222222222224</v>
      </c>
      <c r="CF40" s="93">
        <v>2.4</v>
      </c>
      <c r="CG40" s="106">
        <f>CF40/(CF40+CF41+CF42+CF43)</f>
        <v>0.20689655172413793</v>
      </c>
      <c r="CH40" s="93">
        <v>1</v>
      </c>
      <c r="CI40" s="106">
        <f>CH40/(CH40+CH41+CH42+CH43)</f>
        <v>9.5238095238095233E-2</v>
      </c>
      <c r="CJ40" s="98">
        <v>1</v>
      </c>
      <c r="CK40" s="105">
        <f>CJ40/(CJ40+CJ41+CJ42+CJ43)</f>
        <v>9.5238095238095233E-2</v>
      </c>
      <c r="CL40" s="93">
        <v>2</v>
      </c>
      <c r="CM40" s="106">
        <f>CL40/(CL40+CL41+CL42+CL43)</f>
        <v>0.16260162601626016</v>
      </c>
      <c r="CN40" s="93">
        <v>2.5</v>
      </c>
      <c r="CO40" s="106">
        <f>CN40/(CN40+CN41+CN42+CN43)</f>
        <v>0.21367521367521369</v>
      </c>
      <c r="CP40" s="93">
        <v>1.3</v>
      </c>
      <c r="CQ40" s="106">
        <f>CP40/(CP40+CP41+CP42+CP43)</f>
        <v>0.12264150943396225</v>
      </c>
      <c r="CR40" s="93">
        <v>1.3</v>
      </c>
      <c r="CS40" s="106">
        <f>CR40/(CR40+CR41+CR42+CR43)</f>
        <v>0.13131313131313133</v>
      </c>
      <c r="CT40" s="116">
        <f>MAX(BJ40,BL40,BN40,BP40,BR40,BT40,BZ40,CD40,CF40,CH40,CL40,CN40,CP40,CR40)</f>
        <v>2.5</v>
      </c>
      <c r="CU40" s="117">
        <f>MIN(BJ40,BL40,BN40,BP40,BR40,BT40,BZ40,CD40,CF40,CH40,CL40,CN40,CP40,CR40)</f>
        <v>0.5</v>
      </c>
      <c r="CV40" s="99">
        <v>1.8</v>
      </c>
      <c r="CW40" s="106">
        <f>CV40/(CV40+CV41+CV42+CV43)</f>
        <v>0.16822429906542058</v>
      </c>
      <c r="CX40" s="100">
        <v>2</v>
      </c>
      <c r="CY40" s="106">
        <f>CX40/(CX40+CX41+CX42+CX43)</f>
        <v>0.17699115044247787</v>
      </c>
      <c r="CZ40" s="100">
        <v>1.7</v>
      </c>
      <c r="DA40" s="106">
        <f>CZ40/(CZ40+CZ41+CZ42+CZ43)</f>
        <v>0.15315315315315314</v>
      </c>
      <c r="DB40" s="100">
        <v>2</v>
      </c>
      <c r="DC40" s="106">
        <f>DB40/(DB40+DB41+DB42+DB43)</f>
        <v>0.17857142857142855</v>
      </c>
      <c r="DD40" s="100">
        <v>1.9</v>
      </c>
      <c r="DE40" s="106">
        <f>DD40/(DD40+DD41+DD42+DD43)</f>
        <v>0.17757009345794389</v>
      </c>
      <c r="DF40" s="100">
        <v>2.1</v>
      </c>
      <c r="DG40" s="106">
        <f>DF40/(DF40+DF41+DF42+DF43)</f>
        <v>0.18918918918918917</v>
      </c>
      <c r="DH40" s="100">
        <v>3.2</v>
      </c>
      <c r="DI40" s="106">
        <f>DH40/(DH40+DH41+DH42+DH43)</f>
        <v>0.29629629629629628</v>
      </c>
      <c r="DJ40" s="100">
        <v>0.9</v>
      </c>
      <c r="DK40" s="106">
        <f>DJ40/(DJ40+DJ41+DJ42+DJ43)</f>
        <v>8.9108910891089105E-2</v>
      </c>
      <c r="DL40" s="100">
        <v>1.5</v>
      </c>
      <c r="DM40" s="106">
        <f>DL40/(DL40+DL41+DL42+DL43)</f>
        <v>0.14563106796116504</v>
      </c>
      <c r="DN40" s="110">
        <f>MAX(CV40,CX40,CZ40,DB40,DD40,DF40,DH40,DJ40,DL40)</f>
        <v>3.2</v>
      </c>
      <c r="DO40" s="118">
        <f>MIN(CV40,CX40,CZ40,DB40,DD40,DF40,DH40,DJ40,DL40)</f>
        <v>0.9</v>
      </c>
      <c r="DP40" s="100"/>
    </row>
    <row r="41" spans="1:120" ht="42" customHeight="1" x14ac:dyDescent="0.15">
      <c r="A41" s="31"/>
      <c r="B41" s="31"/>
      <c r="C41" s="101" t="s">
        <v>138</v>
      </c>
      <c r="D41" s="119">
        <v>2.5</v>
      </c>
      <c r="E41" s="103">
        <f>D41/(D40+D41+D42+D43)</f>
        <v>0.22522522522522523</v>
      </c>
      <c r="F41" s="104">
        <v>3.5</v>
      </c>
      <c r="G41" s="105">
        <f>F41/(F40+F41+F42+F43)</f>
        <v>0.26315789473684209</v>
      </c>
      <c r="H41" s="121">
        <v>1.2</v>
      </c>
      <c r="I41" s="106">
        <f>H41/(H40+H41+H42+H43)</f>
        <v>0.12</v>
      </c>
      <c r="J41" s="108">
        <v>1.5</v>
      </c>
      <c r="K41" s="105">
        <f>J41/(J40+J41+J42+J43)</f>
        <v>0.15</v>
      </c>
      <c r="L41" s="100">
        <v>2.7</v>
      </c>
      <c r="M41" s="106">
        <f>L41/(L40+L41+L42+L43)</f>
        <v>0.24770642201834867</v>
      </c>
      <c r="N41" s="100">
        <v>2.4</v>
      </c>
      <c r="O41" s="106">
        <f>N41/(N40+N41+N42+N43)</f>
        <v>0.21818181818181817</v>
      </c>
      <c r="P41" s="108">
        <v>2</v>
      </c>
      <c r="Q41" s="105">
        <f>P41/(P40+P41+P42+P43)</f>
        <v>0.2</v>
      </c>
      <c r="R41" s="100">
        <v>1.5</v>
      </c>
      <c r="S41" s="106">
        <f>R41/(R40+R41+R42+R43)</f>
        <v>0.13513513513513514</v>
      </c>
      <c r="T41" s="100">
        <v>2.2000000000000002</v>
      </c>
      <c r="U41" s="106">
        <f>T41/(T40+T41+T42+T43)</f>
        <v>0.2</v>
      </c>
      <c r="V41" s="100">
        <v>1.7</v>
      </c>
      <c r="W41" s="106">
        <f>V41/(V40+V41+V42+V43)</f>
        <v>0.16999999999999998</v>
      </c>
      <c r="X41" s="100">
        <v>3.3</v>
      </c>
      <c r="Y41" s="106">
        <f>X41/(X40+X41+X42+X43)</f>
        <v>0.26190476190476192</v>
      </c>
      <c r="Z41" s="100">
        <v>3</v>
      </c>
      <c r="AA41" s="106">
        <f>Z41/(Z40+Z41+Z42+Z43)</f>
        <v>0.28301886792452824</v>
      </c>
      <c r="AB41" s="120">
        <v>6</v>
      </c>
      <c r="AC41" s="105">
        <f>AB41/(AB40+AB41+AB42+AB43)</f>
        <v>0.37267080745341613</v>
      </c>
      <c r="AD41" s="100">
        <v>2.2000000000000002</v>
      </c>
      <c r="AE41" s="106">
        <f>AD41/(AD40+AD41+AD42+AD43)</f>
        <v>0.19642857142857145</v>
      </c>
      <c r="AF41" s="100">
        <v>2.7</v>
      </c>
      <c r="AG41" s="106">
        <f>AF41/(AF40+AF41+AF42+AF43)</f>
        <v>0.25</v>
      </c>
      <c r="AH41" s="100">
        <v>2.6</v>
      </c>
      <c r="AI41" s="106">
        <f>AH41/(AH40+AH41+AH42+AH43)</f>
        <v>0.22033898305084748</v>
      </c>
      <c r="AJ41" s="108">
        <v>2.8</v>
      </c>
      <c r="AK41" s="105">
        <f>AJ41/(AJ40+AJ41+AJ42+AJ43)</f>
        <v>0.25454545454545452</v>
      </c>
      <c r="AL41" s="100">
        <v>2.7</v>
      </c>
      <c r="AM41" s="106">
        <f>AL41/(AL40+AL41+AL42+AL43)</f>
        <v>0.2410714285714286</v>
      </c>
      <c r="AN41" s="110">
        <f>MAX(F41,H41,J41,L41,N41,P41,R41,T41,V41,X41,Z41,AB41,AD41,AF41,AH41,AJ41,AL41)</f>
        <v>6</v>
      </c>
      <c r="AO41" s="111">
        <f>MIN(F41,H41,J41,L41,N41,P41,R41,T41,V41,X41,Z41,AB41,AD41,AF41,AH41,AJ41,AL41)</f>
        <v>1.2</v>
      </c>
      <c r="AP41" s="92">
        <v>2.4</v>
      </c>
      <c r="AQ41" s="106">
        <f>AP41/(AP40+AP41+AP42+AP43)</f>
        <v>0.2142857142857143</v>
      </c>
      <c r="AR41" s="93">
        <v>2</v>
      </c>
      <c r="AS41" s="106">
        <f>AR41/(AR40+AR41+AR42+AR43)</f>
        <v>0.18181818181818182</v>
      </c>
      <c r="AT41" s="93">
        <v>2.4</v>
      </c>
      <c r="AU41" s="106">
        <f>AT41/(AT40+AT41+AT42+AT43)</f>
        <v>0.22429906542056074</v>
      </c>
      <c r="AV41" s="112">
        <f>MAX(AP41,AR41,AT41)</f>
        <v>2.4</v>
      </c>
      <c r="AW41" s="113">
        <f>MIN(AP41,AR41,AT41)</f>
        <v>2</v>
      </c>
      <c r="AX41" s="92">
        <v>2.4</v>
      </c>
      <c r="AY41" s="106">
        <f>AX41/(AX40+AX41+AX42+AX43)</f>
        <v>0.23300970873786406</v>
      </c>
      <c r="AZ41" s="93">
        <v>1.9</v>
      </c>
      <c r="BA41" s="106">
        <f>AZ41/(AZ40+AZ41+AZ42+AZ43)</f>
        <v>0.18269230769230771</v>
      </c>
      <c r="BB41" s="93">
        <v>2</v>
      </c>
      <c r="BC41" s="106">
        <f>BB41/(BB40+BB41+BB42+BB43)</f>
        <v>0.16666666666666666</v>
      </c>
      <c r="BD41" s="98">
        <v>1.3</v>
      </c>
      <c r="BE41" s="105">
        <f>BD41/(BD40+BD41+BD42+BD43)</f>
        <v>0.1056910569105691</v>
      </c>
      <c r="BF41" s="93">
        <v>3.2</v>
      </c>
      <c r="BG41" s="106">
        <f>BF41/(BF40+BF41+BF42+BF43)</f>
        <v>0.26446280991735538</v>
      </c>
      <c r="BH41" s="114">
        <f>MAX(AX41,AZ41,BB41,BD41,BF41)</f>
        <v>3.2</v>
      </c>
      <c r="BI41" s="115">
        <f>MIN(AX41,AZ41,BB41,BD41,BF41)</f>
        <v>1.3</v>
      </c>
      <c r="BJ41" s="92">
        <v>2.7</v>
      </c>
      <c r="BK41" s="106">
        <f>BJ41/(BJ40+BJ41+BJ42+BJ43)</f>
        <v>0.2410714285714286</v>
      </c>
      <c r="BL41" s="93">
        <v>1.9</v>
      </c>
      <c r="BM41" s="106">
        <f>BL41/(BL40+BL41+BL42+BL43)</f>
        <v>0.1759259259259259</v>
      </c>
      <c r="BN41" s="93">
        <v>3.3</v>
      </c>
      <c r="BO41" s="106">
        <f>BN41/(BN40+BN41+BN42+BN43)</f>
        <v>0.33333333333333337</v>
      </c>
      <c r="BP41" s="93">
        <v>1.5</v>
      </c>
      <c r="BQ41" s="106">
        <f>BP41/(BP40+BP41+BP42+BP43)</f>
        <v>0.15</v>
      </c>
      <c r="BR41" s="93">
        <v>1</v>
      </c>
      <c r="BS41" s="106">
        <f>BR41/(BR40+BR41+BR42+BR43)</f>
        <v>0.1</v>
      </c>
      <c r="BT41" s="93">
        <v>2.2999999999999998</v>
      </c>
      <c r="BU41" s="106">
        <f>BT41/(BT40+BT41+BT42+BT43)</f>
        <v>0.2277227722772277</v>
      </c>
      <c r="BV41" s="98">
        <v>3</v>
      </c>
      <c r="BW41" s="105">
        <f>BV41/(BV40+BV41+BV42+BV43)</f>
        <v>0.3</v>
      </c>
      <c r="BX41" s="98">
        <v>2.5</v>
      </c>
      <c r="BY41" s="105">
        <f>BX41/(BX40+BX41+BX42+BX43)</f>
        <v>0.25</v>
      </c>
      <c r="BZ41" s="93">
        <v>1.8</v>
      </c>
      <c r="CA41" s="106">
        <f>BZ41/(BZ40+BZ41+BZ42+BZ43)</f>
        <v>0.1730769230769231</v>
      </c>
      <c r="CB41" s="98">
        <v>1.5</v>
      </c>
      <c r="CC41" s="105">
        <f>CB41/(CB40+CB41+CB42+CB43)</f>
        <v>0.15</v>
      </c>
      <c r="CD41" s="93">
        <v>2.8</v>
      </c>
      <c r="CE41" s="106">
        <f>CD41/(CD40+CD41+CD42+CD43)</f>
        <v>0.25925925925925924</v>
      </c>
      <c r="CF41" s="93">
        <v>3.3</v>
      </c>
      <c r="CG41" s="106">
        <f>CF41/(CF40+CF41+CF42+CF43)</f>
        <v>0.28448275862068967</v>
      </c>
      <c r="CH41" s="93">
        <v>2.5</v>
      </c>
      <c r="CI41" s="106">
        <f>CH41/(CH40+CH41+CH42+CH43)</f>
        <v>0.23809523809523808</v>
      </c>
      <c r="CJ41" s="98">
        <v>4</v>
      </c>
      <c r="CK41" s="105">
        <f>CJ41/(CJ40+CJ41+CJ42+CJ43)</f>
        <v>0.38095238095238093</v>
      </c>
      <c r="CL41" s="93">
        <v>2.4</v>
      </c>
      <c r="CM41" s="106">
        <f>CL41/(CL40+CL41+CL42+CL43)</f>
        <v>0.19512195121951217</v>
      </c>
      <c r="CN41" s="93">
        <v>2.7</v>
      </c>
      <c r="CO41" s="106">
        <f>CN41/(CN40+CN41+CN42+CN43)</f>
        <v>0.23076923076923081</v>
      </c>
      <c r="CP41" s="93">
        <v>1.5</v>
      </c>
      <c r="CQ41" s="106">
        <f>CP41/(CP40+CP41+CP42+CP43)</f>
        <v>0.14150943396226412</v>
      </c>
      <c r="CR41" s="93">
        <v>3.3</v>
      </c>
      <c r="CS41" s="106">
        <f>CR41/(CR40+CR41+CR42+CR43)</f>
        <v>0.33333333333333337</v>
      </c>
      <c r="CT41" s="116">
        <f>MAX(BJ41,BL41,BN41,BP41,BR41,BT41,BZ41,CD41,CF41,CH41,CL41,CN41,CP41,CR41)</f>
        <v>3.3</v>
      </c>
      <c r="CU41" s="117">
        <f>MIN(BJ41,BL41,BN41,BP41,BR41,BT41,BZ41,CD41,CF41,CH41,CL41,CN41,CP41,CR41)</f>
        <v>1</v>
      </c>
      <c r="CV41" s="99">
        <v>2.2999999999999998</v>
      </c>
      <c r="CW41" s="106">
        <f>CV41/(CV40+CV41+CV42+CV43)</f>
        <v>0.21495327102803738</v>
      </c>
      <c r="CX41" s="100">
        <v>2.6</v>
      </c>
      <c r="CY41" s="106">
        <f>CX41/(CX40+CX41+CX42+CX43)</f>
        <v>0.23008849557522124</v>
      </c>
      <c r="CZ41" s="100">
        <v>2.9</v>
      </c>
      <c r="DA41" s="106">
        <f>CZ41/(CZ40+CZ41+CZ42+CZ43)</f>
        <v>0.26126126126126126</v>
      </c>
      <c r="DB41" s="100">
        <v>2.7</v>
      </c>
      <c r="DC41" s="106">
        <f>DB41/(DB40+DB41+DB42+DB43)</f>
        <v>0.24107142857142858</v>
      </c>
      <c r="DD41" s="100">
        <v>2.5</v>
      </c>
      <c r="DE41" s="106">
        <f>DD41/(DD40+DD41+DD42+DD43)</f>
        <v>0.23364485981308408</v>
      </c>
      <c r="DF41" s="100">
        <v>2.1</v>
      </c>
      <c r="DG41" s="106">
        <f>DF41/(DF40+DF41+DF42+DF43)</f>
        <v>0.18918918918918917</v>
      </c>
      <c r="DH41" s="100">
        <v>2.2000000000000002</v>
      </c>
      <c r="DI41" s="106">
        <f>DH41/(DH40+DH41+DH42+DH43)</f>
        <v>0.20370370370370372</v>
      </c>
      <c r="DJ41" s="100">
        <v>1.8</v>
      </c>
      <c r="DK41" s="106">
        <f>DJ41/(DJ40+DJ41+DJ42+DJ43)</f>
        <v>0.17821782178217821</v>
      </c>
      <c r="DL41" s="100">
        <v>1.8</v>
      </c>
      <c r="DM41" s="106">
        <f>DL41/(DL40+DL41+DL42+DL43)</f>
        <v>0.17475728155339806</v>
      </c>
      <c r="DN41" s="110">
        <f>MAX(CV41,CX41,CZ41,DB41,DD41,DF41,DH41,DJ41,DL41)</f>
        <v>2.9</v>
      </c>
      <c r="DO41" s="118">
        <f>MIN(CV41,CX41,CZ41,DB41,DD41,DF41,DH41,DJ41,DL41)</f>
        <v>1.8</v>
      </c>
      <c r="DP41" s="100"/>
    </row>
    <row r="42" spans="1:120" ht="38.5" customHeight="1" x14ac:dyDescent="0.15">
      <c r="A42" s="31"/>
      <c r="B42" s="31"/>
      <c r="C42" s="101" t="s">
        <v>139</v>
      </c>
      <c r="D42" s="119">
        <v>2.2999999999999998</v>
      </c>
      <c r="E42" s="103">
        <f>D42/(D40+D41+D42+D43)</f>
        <v>0.2072072072072072</v>
      </c>
      <c r="F42" s="104">
        <v>2.8</v>
      </c>
      <c r="G42" s="105">
        <f>F42/(F40+F41+F42+F43)</f>
        <v>0.21052631578947367</v>
      </c>
      <c r="H42" s="100">
        <v>2.5</v>
      </c>
      <c r="I42" s="106">
        <f>H42/(H40+H41+H42+H43)</f>
        <v>0.25</v>
      </c>
      <c r="J42" s="108">
        <v>4</v>
      </c>
      <c r="K42" s="105">
        <f>J42/(J40+J41+J42+J43)</f>
        <v>0.4</v>
      </c>
      <c r="L42" s="100">
        <v>1.7</v>
      </c>
      <c r="M42" s="106">
        <f>L42/(L40+L41+L42+L43)</f>
        <v>0.15596330275229359</v>
      </c>
      <c r="N42" s="100">
        <v>2.6</v>
      </c>
      <c r="O42" s="106">
        <f>N42/(N40+N41+N42+N43)</f>
        <v>0.23636363636363636</v>
      </c>
      <c r="P42" s="108">
        <v>2</v>
      </c>
      <c r="Q42" s="105">
        <f>P42/(P40+P41+P42+P43)</f>
        <v>0.2</v>
      </c>
      <c r="R42" s="100">
        <v>1.8</v>
      </c>
      <c r="S42" s="106">
        <f>R42/(R40+R41+R42+R43)</f>
        <v>0.16216216216216217</v>
      </c>
      <c r="T42" s="100">
        <v>1.9</v>
      </c>
      <c r="U42" s="106">
        <f>T42/(T40+T41+T42+T43)</f>
        <v>0.17272727272727273</v>
      </c>
      <c r="V42" s="109">
        <v>4.3</v>
      </c>
      <c r="W42" s="106">
        <f>V42/(V40+V41+V42+V43)</f>
        <v>0.43</v>
      </c>
      <c r="X42" s="100">
        <v>2.8</v>
      </c>
      <c r="Y42" s="106">
        <f>X42/(X40+X41+X42+X43)</f>
        <v>0.22222222222222221</v>
      </c>
      <c r="Z42" s="100">
        <v>2.2000000000000002</v>
      </c>
      <c r="AA42" s="106">
        <f>Z42/(Z40+Z41+Z42+Z43)</f>
        <v>0.20754716981132074</v>
      </c>
      <c r="AB42" s="108">
        <v>3.3</v>
      </c>
      <c r="AC42" s="105">
        <f>AB42/(AB40+AB41+AB42+AB43)</f>
        <v>0.20496894409937885</v>
      </c>
      <c r="AD42" s="100">
        <v>2.2999999999999998</v>
      </c>
      <c r="AE42" s="106">
        <f>AD42/(AD40+AD41+AD42+AD43)</f>
        <v>0.20535714285714285</v>
      </c>
      <c r="AF42" s="100">
        <v>2.1</v>
      </c>
      <c r="AG42" s="106">
        <f>AF42/(AF40+AF41+AF42+AF43)</f>
        <v>0.19444444444444445</v>
      </c>
      <c r="AH42" s="100">
        <v>1.6</v>
      </c>
      <c r="AI42" s="106">
        <f>AH42/(AH40+AH41+AH42+AH43)</f>
        <v>0.13559322033898308</v>
      </c>
      <c r="AJ42" s="108">
        <v>2</v>
      </c>
      <c r="AK42" s="105">
        <f>AJ42/(AJ40+AJ41+AJ42+AJ43)</f>
        <v>0.18181818181818182</v>
      </c>
      <c r="AL42" s="121">
        <v>1.5</v>
      </c>
      <c r="AM42" s="106">
        <f>AL42/(AL40+AL41+AL42+AL43)</f>
        <v>0.13392857142857142</v>
      </c>
      <c r="AN42" s="110">
        <f>MAX(F42,H42,J42,L42,N42,P42,R42,T42,V42,X42,Z42,AB42,AD42,AF42,AH42,AJ42,AL42)</f>
        <v>4.3</v>
      </c>
      <c r="AO42" s="111">
        <f>MIN(F42,H42,J42,L42,N42,P42,R42,T42,V42,X42,Z42,AB42,AD42,AF42,AH42,AJ42,AL42)</f>
        <v>1.5</v>
      </c>
      <c r="AP42" s="92">
        <v>2.2000000000000002</v>
      </c>
      <c r="AQ42" s="106">
        <f>AP42/(AP40+AP41+AP42+AP43)</f>
        <v>0.19642857142857145</v>
      </c>
      <c r="AR42" s="93">
        <v>2.2000000000000002</v>
      </c>
      <c r="AS42" s="106">
        <f>AR42/(AR40+AR41+AR42+AR43)</f>
        <v>0.2</v>
      </c>
      <c r="AT42" s="93">
        <v>2.8</v>
      </c>
      <c r="AU42" s="106">
        <f>AT42/(AT40+AT41+AT42+AT43)</f>
        <v>0.26168224299065418</v>
      </c>
      <c r="AV42" s="112">
        <f>MAX(AP42,AR42,AT42)</f>
        <v>2.8</v>
      </c>
      <c r="AW42" s="113">
        <f>MIN(AP42,AR42,AT42)</f>
        <v>2.2000000000000002</v>
      </c>
      <c r="AX42" s="92">
        <v>2.1</v>
      </c>
      <c r="AY42" s="106">
        <f>AX42/(AX40+AX41+AX42+AX43)</f>
        <v>0.20388349514563106</v>
      </c>
      <c r="AZ42" s="93">
        <v>1.9</v>
      </c>
      <c r="BA42" s="106">
        <f>AZ42/(AZ40+AZ41+AZ42+AZ43)</f>
        <v>0.18269230769230771</v>
      </c>
      <c r="BB42" s="93">
        <v>3</v>
      </c>
      <c r="BC42" s="106">
        <f>BB42/(BB40+BB41+BB42+BB43)</f>
        <v>0.25</v>
      </c>
      <c r="BD42" s="98">
        <v>3.5</v>
      </c>
      <c r="BE42" s="105">
        <f>BD42/(BD40+BD41+BD42+BD43)</f>
        <v>0.28455284552845528</v>
      </c>
      <c r="BF42" s="93">
        <v>2</v>
      </c>
      <c r="BG42" s="106">
        <f>BF42/(BF40+BF41+BF42+BF43)</f>
        <v>0.16528925619834708</v>
      </c>
      <c r="BH42" s="114">
        <f>MAX(AX42,AZ42,BB42,BD42,BF42)</f>
        <v>3.5</v>
      </c>
      <c r="BI42" s="115">
        <f>MIN(AX42,AZ42,BB42,BD42,BF42)</f>
        <v>1.9</v>
      </c>
      <c r="BJ42" s="92">
        <v>3</v>
      </c>
      <c r="BK42" s="106">
        <f>BJ42/(BJ40+BJ41+BJ42+BJ43)</f>
        <v>0.26785714285714285</v>
      </c>
      <c r="BL42" s="93">
        <v>2.9</v>
      </c>
      <c r="BM42" s="106">
        <f>BL42/(BL40+BL41+BL42+BL43)</f>
        <v>0.26851851851851849</v>
      </c>
      <c r="BN42" s="93">
        <v>2.8</v>
      </c>
      <c r="BO42" s="106">
        <f>BN42/(BN40+BN41+BN42+BN43)</f>
        <v>0.28282828282828287</v>
      </c>
      <c r="BP42" s="93">
        <v>4</v>
      </c>
      <c r="BQ42" s="106">
        <f>BP42/(BP40+BP41+BP42+BP43)</f>
        <v>0.4</v>
      </c>
      <c r="BR42" s="93">
        <v>2.5</v>
      </c>
      <c r="BS42" s="106">
        <f>BR42/(BR40+BR41+BR42+BR43)</f>
        <v>0.25</v>
      </c>
      <c r="BT42" s="93">
        <v>2.4</v>
      </c>
      <c r="BU42" s="106">
        <f>BT42/(BT40+BT41+BT42+BT43)</f>
        <v>0.23762376237623761</v>
      </c>
      <c r="BV42" s="98">
        <v>1</v>
      </c>
      <c r="BW42" s="105">
        <f>BV42/(BV40+BV41+BV42+BV43)</f>
        <v>0.1</v>
      </c>
      <c r="BX42" s="98">
        <v>2.5</v>
      </c>
      <c r="BY42" s="105">
        <f>BX42/(BX40+BX41+BX42+BX43)</f>
        <v>0.25</v>
      </c>
      <c r="BZ42" s="93">
        <v>2.2999999999999998</v>
      </c>
      <c r="CA42" s="106">
        <f>BZ42/(BZ40+BZ41+BZ42+BZ43)</f>
        <v>0.22115384615384617</v>
      </c>
      <c r="CB42" s="98">
        <v>4.5</v>
      </c>
      <c r="CC42" s="105">
        <f>CB42/(CB40+CB41+CB42+CB43)</f>
        <v>0.45</v>
      </c>
      <c r="CD42" s="93">
        <v>2.8</v>
      </c>
      <c r="CE42" s="106">
        <f>CD42/(CD40+CD41+CD42+CD43)</f>
        <v>0.25925925925925924</v>
      </c>
      <c r="CF42" s="93">
        <v>2.8</v>
      </c>
      <c r="CG42" s="106">
        <f>CF42/(CF40+CF41+CF42+CF43)</f>
        <v>0.24137931034482757</v>
      </c>
      <c r="CH42" s="93">
        <v>3</v>
      </c>
      <c r="CI42" s="106">
        <f>CH42/(CH40+CH41+CH42+CH43)</f>
        <v>0.2857142857142857</v>
      </c>
      <c r="CJ42" s="98">
        <v>0.5</v>
      </c>
      <c r="CK42" s="105">
        <f>CJ42/(CJ40+CJ41+CJ42+CJ43)</f>
        <v>4.7619047619047616E-2</v>
      </c>
      <c r="CL42" s="93">
        <v>3.5</v>
      </c>
      <c r="CM42" s="106">
        <f>CL42/(CL40+CL41+CL42+CL43)</f>
        <v>0.28455284552845528</v>
      </c>
      <c r="CN42" s="93">
        <v>2.5</v>
      </c>
      <c r="CO42" s="106">
        <f>CN42/(CN40+CN41+CN42+CN43)</f>
        <v>0.21367521367521369</v>
      </c>
      <c r="CP42" s="93">
        <v>3.6</v>
      </c>
      <c r="CQ42" s="106">
        <f>CP42/(CP40+CP41+CP42+CP43)</f>
        <v>0.33962264150943394</v>
      </c>
      <c r="CR42" s="93">
        <v>2</v>
      </c>
      <c r="CS42" s="106">
        <f>CR42/(CR40+CR41+CR42+CR43)</f>
        <v>0.20202020202020204</v>
      </c>
      <c r="CT42" s="116">
        <f>MAX(BJ42,BL42,BN42,BP42,BR42,BT42,BZ42,CD42,CF42,CH42,CL42,CN42,CP42,CR42)</f>
        <v>4</v>
      </c>
      <c r="CU42" s="117">
        <f>MIN(BJ42,BL42,BN42,BP42,BR42,BT42,BZ42,CD42,CF42,CH42,CL42,CN42,CP42,CR42)</f>
        <v>2</v>
      </c>
      <c r="CV42" s="99">
        <v>1.9</v>
      </c>
      <c r="CW42" s="106">
        <f>CV42/(CV40+CV41+CV42+CV43)</f>
        <v>0.17757009345794392</v>
      </c>
      <c r="CX42" s="100">
        <v>2.2999999999999998</v>
      </c>
      <c r="CY42" s="106">
        <f>CX42/(CX40+CX41+CX42+CX43)</f>
        <v>0.20353982300884954</v>
      </c>
      <c r="CZ42" s="100">
        <v>2.1</v>
      </c>
      <c r="DA42" s="106">
        <f>CZ42/(CZ40+CZ41+CZ42+CZ43)</f>
        <v>0.1891891891891892</v>
      </c>
      <c r="DB42" s="100">
        <v>2.1</v>
      </c>
      <c r="DC42" s="106">
        <f>DB42/(DB40+DB41+DB42+DB43)</f>
        <v>0.1875</v>
      </c>
      <c r="DD42" s="100">
        <v>2.7</v>
      </c>
      <c r="DE42" s="106">
        <f>DD42/(DD40+DD41+DD42+DD43)</f>
        <v>0.25233644859813081</v>
      </c>
      <c r="DF42" s="100">
        <v>2.7</v>
      </c>
      <c r="DG42" s="106">
        <f>DF42/(DF40+DF41+DF42+DF43)</f>
        <v>0.24324324324324323</v>
      </c>
      <c r="DH42" s="100">
        <v>2.2000000000000002</v>
      </c>
      <c r="DI42" s="106">
        <f>DH42/(DH40+DH41+DH42+DH43)</f>
        <v>0.20370370370370372</v>
      </c>
      <c r="DJ42" s="100">
        <v>3.1</v>
      </c>
      <c r="DK42" s="106">
        <f>DJ42/(DJ40+DJ41+DJ42+DJ43)</f>
        <v>0.30693069306930687</v>
      </c>
      <c r="DL42" s="100">
        <v>3</v>
      </c>
      <c r="DM42" s="106">
        <f>DL42/(DL40+DL41+DL42+DL43)</f>
        <v>0.29126213592233008</v>
      </c>
      <c r="DN42" s="110">
        <f>MAX(CV42,CX42,CZ42,DB42,DD42,DF42,DH42,DJ42,DL42)</f>
        <v>3.1</v>
      </c>
      <c r="DO42" s="118">
        <f>MIN(CV42,CX42,CZ42,DB42,DD42,DF42,DH42,DJ42,DL42)</f>
        <v>1.9</v>
      </c>
      <c r="DP42" s="100"/>
    </row>
    <row r="43" spans="1:120" ht="42.5" customHeight="1" x14ac:dyDescent="0.15">
      <c r="A43" s="31"/>
      <c r="B43" s="31"/>
      <c r="C43" s="101" t="s">
        <v>140</v>
      </c>
      <c r="D43" s="119">
        <v>4.3</v>
      </c>
      <c r="E43" s="103">
        <f>D43/(D40+D41+D42+D43)</f>
        <v>0.38738738738738737</v>
      </c>
      <c r="F43" s="104">
        <v>3.8</v>
      </c>
      <c r="G43" s="105">
        <f>F43/(F40+F41+F42+F43)</f>
        <v>0.2857142857142857</v>
      </c>
      <c r="H43" s="100">
        <v>4</v>
      </c>
      <c r="I43" s="106">
        <f>H43/(H40+H41+H42+H43)</f>
        <v>0.4</v>
      </c>
      <c r="J43" s="108">
        <v>4</v>
      </c>
      <c r="K43" s="105">
        <f>J43/(J40+J41+J42+J43)</f>
        <v>0.4</v>
      </c>
      <c r="L43" s="100">
        <v>4.5999999999999996</v>
      </c>
      <c r="M43" s="106">
        <f>L43/(L40+L41+L42+L43)</f>
        <v>0.42201834862385323</v>
      </c>
      <c r="N43" s="100">
        <v>3.9</v>
      </c>
      <c r="O43" s="106">
        <f>N43/(N40+N41+N42+N43)</f>
        <v>0.35454545454545455</v>
      </c>
      <c r="P43" s="108">
        <v>3</v>
      </c>
      <c r="Q43" s="105">
        <f>P43/(P40+P41+P42+P43)</f>
        <v>0.3</v>
      </c>
      <c r="R43" s="109">
        <v>6.6</v>
      </c>
      <c r="S43" s="106">
        <f>R43/(R40+R41+R42+R43)</f>
        <v>0.59459459459459463</v>
      </c>
      <c r="T43" s="100">
        <v>5.2</v>
      </c>
      <c r="U43" s="106">
        <f>T43/(T40+T41+T42+T43)</f>
        <v>0.47272727272727272</v>
      </c>
      <c r="V43" s="121">
        <v>2.4</v>
      </c>
      <c r="W43" s="106">
        <f>V43/(V40+V41+V42+V43)</f>
        <v>0.24</v>
      </c>
      <c r="X43" s="100">
        <v>3</v>
      </c>
      <c r="Y43" s="106">
        <f>X43/(X40+X41+X42+X43)</f>
        <v>0.23809523809523811</v>
      </c>
      <c r="Z43" s="100">
        <v>3.5</v>
      </c>
      <c r="AA43" s="106">
        <f>Z43/(Z40+Z41+Z42+Z43)</f>
        <v>0.330188679245283</v>
      </c>
      <c r="AB43" s="108">
        <v>5.8</v>
      </c>
      <c r="AC43" s="105">
        <f>AB43/(AB40+AB41+AB42+AB43)</f>
        <v>0.3602484472049689</v>
      </c>
      <c r="AD43" s="100">
        <v>5.6</v>
      </c>
      <c r="AE43" s="106">
        <f>AD43/(AD40+AD41+AD42+AD43)</f>
        <v>0.5</v>
      </c>
      <c r="AF43" s="100">
        <v>3.8</v>
      </c>
      <c r="AG43" s="106">
        <f>AF43/(AF40+AF41+AF42+AF43)</f>
        <v>0.3518518518518518</v>
      </c>
      <c r="AH43" s="100">
        <v>5.6</v>
      </c>
      <c r="AI43" s="106">
        <f>AH43/(AH40+AH41+AH42+AH43)</f>
        <v>0.47457627118644069</v>
      </c>
      <c r="AJ43" s="108">
        <v>4.5999999999999996</v>
      </c>
      <c r="AK43" s="105">
        <f>AJ43/(AJ40+AJ41+AJ42+AJ43)</f>
        <v>0.41818181818181815</v>
      </c>
      <c r="AL43" s="100">
        <v>5</v>
      </c>
      <c r="AM43" s="106">
        <f>AL43/(AL40+AL41+AL42+AL43)</f>
        <v>0.44642857142857145</v>
      </c>
      <c r="AN43" s="110">
        <f>MAX(F43,H43,J43,L43,N43,P43,R43,T43,V43,X43,Z43,AB43,AD43,AF43,AH43,AJ43,AL43)</f>
        <v>6.6</v>
      </c>
      <c r="AO43" s="111">
        <f>MIN(F43,H43,J43,L43,N43,P43,R43,T43,V43,X43,Z43,AB43,AD43,AF43,AH43,AJ43,AL43)</f>
        <v>2.4</v>
      </c>
      <c r="AP43" s="92">
        <v>3.8</v>
      </c>
      <c r="AQ43" s="106">
        <f>AP43/(AP40+AP41+AP42+AP43)</f>
        <v>0.3392857142857143</v>
      </c>
      <c r="AR43" s="93">
        <v>4.3</v>
      </c>
      <c r="AS43" s="106">
        <f>AR43/(AR40+AR41+AR42+AR43)</f>
        <v>0.39090909090909087</v>
      </c>
      <c r="AT43" s="93">
        <v>3.8</v>
      </c>
      <c r="AU43" s="106">
        <f>AT43/(AT40+AT41+AT42+AT43)</f>
        <v>0.35514018691588783</v>
      </c>
      <c r="AV43" s="112">
        <f>MAX(AP43,AR43,AT43)</f>
        <v>4.3</v>
      </c>
      <c r="AW43" s="113">
        <f>MIN(AP43,AR43,AT43)</f>
        <v>3.8</v>
      </c>
      <c r="AX43" s="92">
        <v>3.4</v>
      </c>
      <c r="AY43" s="106">
        <f>AX43/(AX40+AX41+AX42+AX43)</f>
        <v>0.33009708737864074</v>
      </c>
      <c r="AZ43" s="93">
        <v>3.2</v>
      </c>
      <c r="BA43" s="106">
        <f>AZ43/(AZ40+AZ41+AZ42+AZ43)</f>
        <v>0.30769230769230776</v>
      </c>
      <c r="BB43" s="93">
        <v>5</v>
      </c>
      <c r="BC43" s="106">
        <f>BB43/(BB40+BB41+BB42+BB43)</f>
        <v>0.41666666666666669</v>
      </c>
      <c r="BD43" s="98">
        <v>4</v>
      </c>
      <c r="BE43" s="105">
        <f>BD43/(BD40+BD41+BD42+BD43)</f>
        <v>0.32520325203252032</v>
      </c>
      <c r="BF43" s="93">
        <v>4.2</v>
      </c>
      <c r="BG43" s="106">
        <f>BF43/(BF40+BF41+BF42+BF43)</f>
        <v>0.34710743801652888</v>
      </c>
      <c r="BH43" s="114">
        <f>MAX(AX43,AZ43,BB43,BD43,BF43)</f>
        <v>5</v>
      </c>
      <c r="BI43" s="115">
        <f>MIN(AX43,AZ43,BB43,BD43,BF43)</f>
        <v>3.2</v>
      </c>
      <c r="BJ43" s="92">
        <v>3.5</v>
      </c>
      <c r="BK43" s="106">
        <f>BJ43/(BJ40+BJ41+BJ42+BJ43)</f>
        <v>0.3125</v>
      </c>
      <c r="BL43" s="93">
        <v>4.5</v>
      </c>
      <c r="BM43" s="106">
        <f>BL43/(BL40+BL41+BL42+BL43)</f>
        <v>0.41666666666666663</v>
      </c>
      <c r="BN43" s="93">
        <v>3.3</v>
      </c>
      <c r="BO43" s="106">
        <f>BN43/(BN40+BN41+BN42+BN43)</f>
        <v>0.33333333333333337</v>
      </c>
      <c r="BP43" s="93">
        <v>3.5</v>
      </c>
      <c r="BQ43" s="106">
        <f>BP43/(BP40+BP41+BP42+BP43)</f>
        <v>0.35</v>
      </c>
      <c r="BR43" s="93">
        <v>4</v>
      </c>
      <c r="BS43" s="106">
        <f>BR43/(BR40+BR41+BR42+BR43)</f>
        <v>0.4</v>
      </c>
      <c r="BT43" s="93">
        <v>4</v>
      </c>
      <c r="BU43" s="106">
        <f>BT43/(BT40+BT41+BT42+BT43)</f>
        <v>0.39603960396039606</v>
      </c>
      <c r="BV43" s="98">
        <v>4</v>
      </c>
      <c r="BW43" s="105">
        <f>BV43/(BV40+BV41+BV42+BV43)</f>
        <v>0.4</v>
      </c>
      <c r="BX43" s="98">
        <v>3.5</v>
      </c>
      <c r="BY43" s="105">
        <f>BX43/(BX40+BX41+BX42+BX43)</f>
        <v>0.35</v>
      </c>
      <c r="BZ43" s="93">
        <v>3.8</v>
      </c>
      <c r="CA43" s="106">
        <f>BZ43/(BZ40+BZ41+BZ42+BZ43)</f>
        <v>0.36538461538461542</v>
      </c>
      <c r="CB43" s="98">
        <v>3</v>
      </c>
      <c r="CC43" s="105">
        <f>CB43/(CB40+CB41+CB42+CB43)</f>
        <v>0.3</v>
      </c>
      <c r="CD43" s="93">
        <v>2.8</v>
      </c>
      <c r="CE43" s="106">
        <f>CD43/(CD40+CD41+CD42+CD43)</f>
        <v>0.25925925925925924</v>
      </c>
      <c r="CF43" s="93">
        <v>3.1</v>
      </c>
      <c r="CG43" s="106">
        <f>CF43/(CF40+CF41+CF42+CF43)</f>
        <v>0.26724137931034486</v>
      </c>
      <c r="CH43" s="93">
        <v>4</v>
      </c>
      <c r="CI43" s="106">
        <f>CH43/(CH40+CH41+CH42+CH43)</f>
        <v>0.38095238095238093</v>
      </c>
      <c r="CJ43" s="98">
        <v>5</v>
      </c>
      <c r="CK43" s="105">
        <f>CJ43/(CJ40+CJ41+CJ42+CJ43)</f>
        <v>0.47619047619047616</v>
      </c>
      <c r="CL43" s="93">
        <v>4.4000000000000004</v>
      </c>
      <c r="CM43" s="106">
        <f>CL43/(CL40+CL41+CL42+CL43)</f>
        <v>0.35772357723577236</v>
      </c>
      <c r="CN43" s="93">
        <v>4</v>
      </c>
      <c r="CO43" s="106">
        <f>CN43/(CN40+CN41+CN42+CN43)</f>
        <v>0.34188034188034189</v>
      </c>
      <c r="CP43" s="93">
        <v>4.2</v>
      </c>
      <c r="CQ43" s="106">
        <f>CP43/(CP40+CP41+CP42+CP43)</f>
        <v>0.39622641509433959</v>
      </c>
      <c r="CR43" s="93">
        <v>3.3</v>
      </c>
      <c r="CS43" s="106">
        <f>CR43/(CR40+CR41+CR42+CR43)</f>
        <v>0.33333333333333337</v>
      </c>
      <c r="CT43" s="116">
        <f>MAX(BJ43,BL43,BN43,BP43,BR43,BT43,BZ43,CD43,CF43,CH43,CL43,CN43,CP43,CR43)</f>
        <v>4.5</v>
      </c>
      <c r="CU43" s="117">
        <f>MIN(BJ43,BL43,BN43,BP43,BR43,BT43,BZ43,CD43,CF43,CH43,CL43,CN43,CP43,CR43)</f>
        <v>2.8</v>
      </c>
      <c r="CV43" s="99">
        <v>4.7</v>
      </c>
      <c r="CW43" s="106">
        <f>CV43/(CV40+CV41+CV42+CV43)</f>
        <v>0.43925233644859818</v>
      </c>
      <c r="CX43" s="100">
        <v>4.4000000000000004</v>
      </c>
      <c r="CY43" s="106">
        <f>CX43/(CX40+CX41+CX42+CX43)</f>
        <v>0.38938053097345132</v>
      </c>
      <c r="CZ43" s="100">
        <v>4.4000000000000004</v>
      </c>
      <c r="DA43" s="106">
        <f>CZ43/(CZ40+CZ41+CZ42+CZ43)</f>
        <v>0.39639639639639646</v>
      </c>
      <c r="DB43" s="100">
        <v>4.4000000000000004</v>
      </c>
      <c r="DC43" s="106">
        <f>DB43/(DB40+DB41+DB42+DB43)</f>
        <v>0.39285714285714285</v>
      </c>
      <c r="DD43" s="100">
        <v>3.6</v>
      </c>
      <c r="DE43" s="106">
        <f>DD43/(DD40+DD41+DD42+DD43)</f>
        <v>0.3364485981308411</v>
      </c>
      <c r="DF43" s="100">
        <v>4.2</v>
      </c>
      <c r="DG43" s="106">
        <f>DF43/(DF40+DF41+DF42+DF43)</f>
        <v>0.37837837837837834</v>
      </c>
      <c r="DH43" s="100">
        <v>3.2</v>
      </c>
      <c r="DI43" s="106">
        <f>DH43/(DH40+DH41+DH42+DH43)</f>
        <v>0.29629629629629628</v>
      </c>
      <c r="DJ43" s="100">
        <v>4.3</v>
      </c>
      <c r="DK43" s="106">
        <f>DJ43/(DJ40+DJ41+DJ42+DJ43)</f>
        <v>0.42574257425742568</v>
      </c>
      <c r="DL43" s="100">
        <v>4</v>
      </c>
      <c r="DM43" s="106">
        <f>DL43/(DL40+DL41+DL42+DL43)</f>
        <v>0.38834951456310679</v>
      </c>
      <c r="DN43" s="110">
        <f>MAX(CV43,CX43,CZ43,DB43,DD43,DF43,DH43,DJ43,DL43)</f>
        <v>4.7</v>
      </c>
      <c r="DO43" s="118">
        <f>MIN(CV43,CX43,CZ43,DB43,DD43,DF43,DH43,DJ43,DL43)</f>
        <v>3.2</v>
      </c>
      <c r="DP43" s="100"/>
    </row>
    <row r="44" spans="1:120" ht="100.25" customHeight="1" x14ac:dyDescent="0.15">
      <c r="A44" s="31"/>
      <c r="B44" s="31"/>
      <c r="C44" s="83" t="s">
        <v>141</v>
      </c>
      <c r="D44" s="84"/>
      <c r="E44" s="122"/>
      <c r="F44" s="86"/>
      <c r="G44" s="123"/>
      <c r="H44" s="88"/>
      <c r="I44" s="124"/>
      <c r="J44" s="87"/>
      <c r="K44" s="123"/>
      <c r="L44" s="88"/>
      <c r="M44" s="124"/>
      <c r="N44" s="88"/>
      <c r="O44" s="124"/>
      <c r="P44" s="87"/>
      <c r="Q44" s="123"/>
      <c r="R44" s="88"/>
      <c r="S44" s="124"/>
      <c r="T44" s="88"/>
      <c r="U44" s="124"/>
      <c r="V44" s="88"/>
      <c r="W44" s="124"/>
      <c r="X44" s="88"/>
      <c r="Y44" s="124"/>
      <c r="Z44" s="88"/>
      <c r="AA44" s="124"/>
      <c r="AB44" s="87"/>
      <c r="AC44" s="123"/>
      <c r="AD44" s="88"/>
      <c r="AE44" s="124"/>
      <c r="AF44" s="88"/>
      <c r="AG44" s="124"/>
      <c r="AH44" s="88"/>
      <c r="AI44" s="124"/>
      <c r="AJ44" s="87"/>
      <c r="AK44" s="123"/>
      <c r="AL44" s="88"/>
      <c r="AM44" s="124"/>
      <c r="AN44" s="125"/>
      <c r="AO44" s="126"/>
      <c r="AP44" s="92"/>
      <c r="AQ44" s="124"/>
      <c r="AR44" s="93"/>
      <c r="AS44" s="124"/>
      <c r="AT44" s="93"/>
      <c r="AU44" s="124"/>
      <c r="AV44" s="127"/>
      <c r="AW44" s="128"/>
      <c r="AX44" s="92"/>
      <c r="AY44" s="124"/>
      <c r="AZ44" s="93"/>
      <c r="BA44" s="124"/>
      <c r="BB44" s="93"/>
      <c r="BC44" s="124"/>
      <c r="BD44" s="98"/>
      <c r="BE44" s="123"/>
      <c r="BF44" s="93"/>
      <c r="BG44" s="124"/>
      <c r="BH44" s="127"/>
      <c r="BI44" s="128"/>
      <c r="BJ44" s="92"/>
      <c r="BK44" s="124"/>
      <c r="BL44" s="93"/>
      <c r="BM44" s="124"/>
      <c r="BN44" s="93"/>
      <c r="BO44" s="124"/>
      <c r="BP44" s="93"/>
      <c r="BQ44" s="124"/>
      <c r="BR44" s="93"/>
      <c r="BS44" s="124"/>
      <c r="BT44" s="93"/>
      <c r="BU44" s="124"/>
      <c r="BV44" s="98"/>
      <c r="BW44" s="123"/>
      <c r="BX44" s="98"/>
      <c r="BY44" s="123"/>
      <c r="BZ44" s="93"/>
      <c r="CA44" s="124"/>
      <c r="CB44" s="98"/>
      <c r="CC44" s="123"/>
      <c r="CD44" s="93"/>
      <c r="CE44" s="124"/>
      <c r="CF44" s="93"/>
      <c r="CG44" s="124"/>
      <c r="CH44" s="93"/>
      <c r="CI44" s="124"/>
      <c r="CJ44" s="98"/>
      <c r="CK44" s="123"/>
      <c r="CL44" s="93"/>
      <c r="CM44" s="124"/>
      <c r="CN44" s="93"/>
      <c r="CO44" s="124"/>
      <c r="CP44" s="93"/>
      <c r="CQ44" s="124"/>
      <c r="CR44" s="93"/>
      <c r="CS44" s="124"/>
      <c r="CT44" s="129"/>
      <c r="CU44" s="130"/>
      <c r="CV44" s="99"/>
      <c r="CW44" s="124"/>
      <c r="CX44" s="100"/>
      <c r="CY44" s="124"/>
      <c r="CZ44" s="100"/>
      <c r="DA44" s="124"/>
      <c r="DB44" s="100"/>
      <c r="DC44" s="124"/>
      <c r="DD44" s="100"/>
      <c r="DE44" s="124"/>
      <c r="DF44" s="100"/>
      <c r="DG44" s="124"/>
      <c r="DH44" s="100"/>
      <c r="DI44" s="124"/>
      <c r="DJ44" s="100"/>
      <c r="DK44" s="124"/>
      <c r="DL44" s="100"/>
      <c r="DM44" s="124"/>
      <c r="DN44" s="125"/>
      <c r="DO44" s="131"/>
      <c r="DP44" s="100"/>
    </row>
    <row r="45" spans="1:120" ht="39" customHeight="1" x14ac:dyDescent="0.15">
      <c r="A45" s="31"/>
      <c r="B45" s="31"/>
      <c r="C45" s="101" t="s">
        <v>142</v>
      </c>
      <c r="D45" s="119">
        <v>2.2999999999999998</v>
      </c>
      <c r="E45" s="103">
        <f>D45/(D45+D46+D47+D48)</f>
        <v>0.20535714285714285</v>
      </c>
      <c r="F45" s="104">
        <v>1.2</v>
      </c>
      <c r="G45" s="105">
        <f>F45/(F45+F46+F47+F48)</f>
        <v>0.11214953271028037</v>
      </c>
      <c r="H45" s="121">
        <v>0.8</v>
      </c>
      <c r="I45" s="106">
        <f>H45/(H45+H46+H47+H48)</f>
        <v>0.08</v>
      </c>
      <c r="J45" s="108">
        <v>1</v>
      </c>
      <c r="K45" s="105">
        <f>J45/(J45+J46+J47+J48)</f>
        <v>0.1</v>
      </c>
      <c r="L45" s="100">
        <v>2.5</v>
      </c>
      <c r="M45" s="106">
        <f>L45/(L45+L46+L47+L48)</f>
        <v>0.22321428571428573</v>
      </c>
      <c r="N45" s="100">
        <v>2.2999999999999998</v>
      </c>
      <c r="O45" s="106">
        <f>N45/(N45+N46+N47+N48)</f>
        <v>0.2072072072072072</v>
      </c>
      <c r="P45" s="108">
        <v>3</v>
      </c>
      <c r="Q45" s="105">
        <f>P45/(P45+P46+P47+P48)</f>
        <v>0.3</v>
      </c>
      <c r="R45" s="100">
        <v>1.6</v>
      </c>
      <c r="S45" s="106">
        <f>R45/(R45+R46+R47+R48)</f>
        <v>0.14678899082568808</v>
      </c>
      <c r="T45" s="100">
        <v>1.9</v>
      </c>
      <c r="U45" s="106">
        <f>T45/(T45+T46+T47+T48)</f>
        <v>0.16666666666666666</v>
      </c>
      <c r="V45" s="100">
        <v>1.6</v>
      </c>
      <c r="W45" s="106">
        <f>V45/(V45+V46+V47+V48)</f>
        <v>0.16</v>
      </c>
      <c r="X45" s="100">
        <v>3.7</v>
      </c>
      <c r="Y45" s="106">
        <f>X45/(X45+X46+X47+X48)</f>
        <v>0.27611940298507465</v>
      </c>
      <c r="Z45" s="100">
        <v>2.2999999999999998</v>
      </c>
      <c r="AA45" s="106">
        <f>Z45/(Z45+Z46+Z47+Z48)</f>
        <v>0.21698113207547168</v>
      </c>
      <c r="AB45" s="120">
        <v>3.8</v>
      </c>
      <c r="AC45" s="105">
        <f>AB45/(AB45+AB46+AB47+AB48)</f>
        <v>0.23030303030303029</v>
      </c>
      <c r="AD45" s="100">
        <v>1.8</v>
      </c>
      <c r="AE45" s="106">
        <f>AD45/(AD45+AD46+AD47+AD48)</f>
        <v>0.16513761467889909</v>
      </c>
      <c r="AF45" s="100">
        <v>2</v>
      </c>
      <c r="AG45" s="106">
        <f>AF45/(AF45+AF46+AF47+AF48)</f>
        <v>0.17699115044247787</v>
      </c>
      <c r="AH45" s="100">
        <v>2.1</v>
      </c>
      <c r="AI45" s="106">
        <f>AH45/(AH45+AH46+AH47+AH48)</f>
        <v>0.16535433070866143</v>
      </c>
      <c r="AJ45" s="108">
        <v>2.6</v>
      </c>
      <c r="AK45" s="105">
        <f>AJ45/(AJ45+AJ46+AJ47+AJ48)</f>
        <v>0.26</v>
      </c>
      <c r="AL45" s="100">
        <v>3.2</v>
      </c>
      <c r="AM45" s="106">
        <f>AL45/(AL45+AL46+AL47+AL48)</f>
        <v>0.26666666666666666</v>
      </c>
      <c r="AN45" s="110">
        <f>MAX(F45,H45,J45,L45,N45,P45,R45,T45,V45,X45,Z45,AB45,AD45,AF45,AH45,AJ45,AL45)</f>
        <v>3.8</v>
      </c>
      <c r="AO45" s="111">
        <f>MIN(F45,H45,J45,L45,N45,P45,R45,T45,V45,X45,Z45,AB45,AD45,AF45,AH45,AJ45,AL45)</f>
        <v>0.8</v>
      </c>
      <c r="AP45" s="92">
        <v>2.5</v>
      </c>
      <c r="AQ45" s="106">
        <f>AP45/(AP45+AP46+AP47+AP48)</f>
        <v>0.22123893805309733</v>
      </c>
      <c r="AR45" s="93">
        <v>2</v>
      </c>
      <c r="AS45" s="106">
        <f>AR45/(AR45+AR46+AR47+AR48)</f>
        <v>0.16666666666666666</v>
      </c>
      <c r="AT45" s="93">
        <v>2.2999999999999998</v>
      </c>
      <c r="AU45" s="106">
        <f>AT45/(AT45+AT46+AT47+AT48)</f>
        <v>0.20909090909090908</v>
      </c>
      <c r="AV45" s="112">
        <f>MAX(AP45,AR45,AT45)</f>
        <v>2.5</v>
      </c>
      <c r="AW45" s="113">
        <f>MIN(AP45,AR45,AT45)</f>
        <v>2</v>
      </c>
      <c r="AX45" s="92">
        <v>1.9</v>
      </c>
      <c r="AY45" s="106">
        <f>AX45/(AX45+AX46+AX47+AX48)</f>
        <v>0.18627450980392157</v>
      </c>
      <c r="AZ45" s="93">
        <v>3.2</v>
      </c>
      <c r="BA45" s="106">
        <f>AZ45/(AZ45+AZ46+AZ47+AZ48)</f>
        <v>0.27350427350427353</v>
      </c>
      <c r="BB45" s="93">
        <v>4</v>
      </c>
      <c r="BC45" s="106">
        <f>BB45/(BB45+BB46+BB47+BB48)</f>
        <v>0.29629629629629628</v>
      </c>
      <c r="BD45" s="98">
        <v>1.5</v>
      </c>
      <c r="BE45" s="105">
        <f>BD45/(BD45+BD46+BD47+BD48)</f>
        <v>0.13274336283185839</v>
      </c>
      <c r="BF45" s="93">
        <v>2.6</v>
      </c>
      <c r="BG45" s="106">
        <f>BF45/(BF45+BF46+BF47+BF48)</f>
        <v>0.23853211009174313</v>
      </c>
      <c r="BH45" s="114">
        <f>MAX(AX45,AZ45,BB45,BD45,BF45)</f>
        <v>4</v>
      </c>
      <c r="BI45" s="115">
        <f>MIN(AX45,AZ45,BB45,BD45,BF45)</f>
        <v>1.5</v>
      </c>
      <c r="BJ45" s="92">
        <v>2.5</v>
      </c>
      <c r="BK45" s="106">
        <f>BJ45/(BJ45+BJ46+BJ47+BJ48)</f>
        <v>0.17857142857142858</v>
      </c>
      <c r="BL45" s="93">
        <v>2.5</v>
      </c>
      <c r="BM45" s="106">
        <f>BL45/(BL45+BL46+BL47+BL48)</f>
        <v>0.23584905660377356</v>
      </c>
      <c r="BN45" s="93">
        <v>1.7</v>
      </c>
      <c r="BO45" s="106">
        <f>BN45/(BN45+BN46+BN47+BN48)</f>
        <v>0.16999999999999998</v>
      </c>
      <c r="BP45" s="93">
        <v>0.5</v>
      </c>
      <c r="BQ45" s="106">
        <f>BP45/(BP45+BP46+BP47+BP48)</f>
        <v>0.05</v>
      </c>
      <c r="BR45" s="93">
        <v>1.5</v>
      </c>
      <c r="BS45" s="106">
        <f>BR45/(BR45+BR46+BR47+BR48)</f>
        <v>0.15</v>
      </c>
      <c r="BT45" s="93">
        <v>2.2999999999999998</v>
      </c>
      <c r="BU45" s="106">
        <f>BT45/(BT45+BT46+BT47+BT48)</f>
        <v>0.22999999999999998</v>
      </c>
      <c r="BV45" s="98">
        <v>1</v>
      </c>
      <c r="BW45" s="105">
        <f>BV45/(BV45+BV46+BV47+BV48)</f>
        <v>0.1</v>
      </c>
      <c r="BX45" s="98">
        <v>1.8</v>
      </c>
      <c r="BY45" s="105">
        <f>BX45/(BX45+BX46+BX47+BX48)</f>
        <v>0.17821782178217824</v>
      </c>
      <c r="BZ45" s="93">
        <v>2.9</v>
      </c>
      <c r="CA45" s="106">
        <f>BZ45/(BZ45+BZ46+BZ47+BZ48)</f>
        <v>0.27619047619047621</v>
      </c>
      <c r="CB45" s="98">
        <v>2</v>
      </c>
      <c r="CC45" s="105">
        <f>CB45/(CB45+CB46+CB47+CB48)</f>
        <v>0.2</v>
      </c>
      <c r="CD45" s="93">
        <v>2.6</v>
      </c>
      <c r="CE45" s="106">
        <f>CD45/(CD45+CD46+CD47+CD48)</f>
        <v>0.23008849557522124</v>
      </c>
      <c r="CF45" s="93">
        <v>2.9</v>
      </c>
      <c r="CG45" s="106">
        <f>CF45/(CF45+CF46+CF47+CF48)</f>
        <v>0.2377049180327869</v>
      </c>
      <c r="CH45" s="93">
        <v>1.8</v>
      </c>
      <c r="CI45" s="106">
        <f>CH45/(CH45+CH46+CH47+CH48)</f>
        <v>0.1475409836065574</v>
      </c>
      <c r="CJ45" s="98">
        <v>1.5</v>
      </c>
      <c r="CK45" s="105">
        <f>CJ45/(CJ45+CJ46+CJ47+CJ48)</f>
        <v>0.14285714285714285</v>
      </c>
      <c r="CL45" s="93">
        <v>3.5</v>
      </c>
      <c r="CM45" s="106">
        <f>CL45/(CL45+CL46+CL47+CL48)</f>
        <v>0.30172413793103448</v>
      </c>
      <c r="CN45" s="93">
        <v>2</v>
      </c>
      <c r="CO45" s="106">
        <f>CN45/(CN45+CN46+CN47+CN48)</f>
        <v>0.19047619047619047</v>
      </c>
      <c r="CP45" s="93">
        <v>1.6</v>
      </c>
      <c r="CQ45" s="106">
        <f>CP45/(CP45+CP46+CP47+CP48)</f>
        <v>0.15094339622641509</v>
      </c>
      <c r="CR45" s="93">
        <v>2</v>
      </c>
      <c r="CS45" s="106">
        <f>CR45/(CR45+CR46+CR47+CR48)</f>
        <v>0.18867924528301888</v>
      </c>
      <c r="CT45" s="116">
        <f>MAX(BJ45,BL45,BN45,BP45,BR45,BT45,BZ45,CD45,CF45,CH45,CL45,CN45,CP45,CR45)</f>
        <v>3.5</v>
      </c>
      <c r="CU45" s="117">
        <f>MIN(BJ45,BL45,BN45,BP45,BR45,BT45,BZ45,CD45,CF45,CH45,CL45,CN45,CP45,CR45)</f>
        <v>0.5</v>
      </c>
      <c r="CV45" s="99">
        <v>2.4</v>
      </c>
      <c r="CW45" s="106">
        <f>CV45/(CV45+CV46+CV47+CV48)</f>
        <v>0.21818181818181817</v>
      </c>
      <c r="CX45" s="100">
        <v>2.2999999999999998</v>
      </c>
      <c r="CY45" s="106">
        <f>CX45/(CX45+CX46+CX47+CX48)</f>
        <v>0.19999999999999998</v>
      </c>
      <c r="CZ45" s="100">
        <v>2.7</v>
      </c>
      <c r="DA45" s="106">
        <f>CZ45/(CZ45+CZ46+CZ47+CZ48)</f>
        <v>0.2410714285714286</v>
      </c>
      <c r="DB45" s="100">
        <v>2.2000000000000002</v>
      </c>
      <c r="DC45" s="106">
        <f>DB45/(DB45+DB46+DB47+DB48)</f>
        <v>0.18803418803418803</v>
      </c>
      <c r="DD45" s="100">
        <v>2.2000000000000002</v>
      </c>
      <c r="DE45" s="106">
        <f>DD45/(DD45+DD46+DD47+DD48)</f>
        <v>0.19642857142857145</v>
      </c>
      <c r="DF45" s="100">
        <v>1.9</v>
      </c>
      <c r="DG45" s="106">
        <f>DF45/(DF45+DF46+DF47+DF48)</f>
        <v>0.1743119266055046</v>
      </c>
      <c r="DH45" s="100">
        <v>2.4</v>
      </c>
      <c r="DI45" s="106">
        <f>DH45/(DH45+DH46+DH47+DH48)</f>
        <v>0.2142857142857143</v>
      </c>
      <c r="DJ45" s="100">
        <v>0.9</v>
      </c>
      <c r="DK45" s="106">
        <f>DJ45/(DJ45+DJ46+DJ47+DJ48)</f>
        <v>0.09</v>
      </c>
      <c r="DL45" s="100">
        <v>2.2999999999999998</v>
      </c>
      <c r="DM45" s="106">
        <f>DL45/(DL45+DL46+DL47+DL48)</f>
        <v>0.2072072072072072</v>
      </c>
      <c r="DN45" s="110">
        <f>MAX(CV45,CX45,CZ45,DB45,DD45,DF45,DH45,DJ45,DL45)</f>
        <v>2.7</v>
      </c>
      <c r="DO45" s="118">
        <f>MIN(CV45,CX45,CZ45,DB45,DD45,DF45,DH45,DJ45,DL45)</f>
        <v>0.9</v>
      </c>
      <c r="DP45" s="100"/>
    </row>
    <row r="46" spans="1:120" ht="48.5" customHeight="1" x14ac:dyDescent="0.15">
      <c r="A46" s="31"/>
      <c r="B46" s="31"/>
      <c r="C46" s="101" t="s">
        <v>143</v>
      </c>
      <c r="D46" s="119">
        <v>2</v>
      </c>
      <c r="E46" s="103">
        <f>D46/(D45+D46+D47+D48)</f>
        <v>0.17857142857142858</v>
      </c>
      <c r="F46" s="104">
        <v>1.5</v>
      </c>
      <c r="G46" s="105">
        <f>F46/(F45+F46+F47+F48)</f>
        <v>0.14018691588785048</v>
      </c>
      <c r="H46" s="100">
        <v>0.7</v>
      </c>
      <c r="I46" s="106">
        <f>H46/(H45+H46+H47+H48)</f>
        <v>6.9999999999999993E-2</v>
      </c>
      <c r="J46" s="108">
        <v>1</v>
      </c>
      <c r="K46" s="105">
        <f>J46/(J45+J46+J47+J48)</f>
        <v>0.1</v>
      </c>
      <c r="L46" s="100">
        <v>2</v>
      </c>
      <c r="M46" s="106">
        <f>L46/(L45+L46+L47+L48)</f>
        <v>0.17857142857142858</v>
      </c>
      <c r="N46" s="100">
        <v>2</v>
      </c>
      <c r="O46" s="106">
        <f>N46/(N45+N46+N47+N48)</f>
        <v>0.1801801801801802</v>
      </c>
      <c r="P46" s="108">
        <v>2</v>
      </c>
      <c r="Q46" s="105">
        <f>P46/(P45+P46+P47+P48)</f>
        <v>0.2</v>
      </c>
      <c r="R46" s="100">
        <v>1.6</v>
      </c>
      <c r="S46" s="106">
        <f>R46/(R45+R46+R47+R48)</f>
        <v>0.14678899082568808</v>
      </c>
      <c r="T46" s="100">
        <v>1.8</v>
      </c>
      <c r="U46" s="106">
        <f>T46/(T45+T46+T47+T48)</f>
        <v>0.15789473684210525</v>
      </c>
      <c r="V46" s="100">
        <v>2.2000000000000002</v>
      </c>
      <c r="W46" s="106">
        <f>V46/(V45+V46+V47+V48)</f>
        <v>0.22000000000000003</v>
      </c>
      <c r="X46" s="109">
        <v>3</v>
      </c>
      <c r="Y46" s="106">
        <f>X46/(X45+X46+X47+X48)</f>
        <v>0.22388059701492538</v>
      </c>
      <c r="Z46" s="100">
        <v>2</v>
      </c>
      <c r="AA46" s="106">
        <f>Z46/(Z45+Z46+Z47+Z48)</f>
        <v>0.18867924528301888</v>
      </c>
      <c r="AB46" s="107">
        <v>0</v>
      </c>
      <c r="AC46" s="105">
        <f>AB46/(AB45+AB46+AB47+AB48)</f>
        <v>0</v>
      </c>
      <c r="AD46" s="100">
        <v>2</v>
      </c>
      <c r="AE46" s="106">
        <f>AD46/(AD45+AD46+AD47+AD48)</f>
        <v>0.18348623853211007</v>
      </c>
      <c r="AF46" s="100">
        <v>2.7</v>
      </c>
      <c r="AG46" s="106">
        <f>AF46/(AF45+AF46+AF47+AF48)</f>
        <v>0.23893805309734514</v>
      </c>
      <c r="AH46" s="100">
        <v>2.4</v>
      </c>
      <c r="AI46" s="106">
        <f>AH46/(AH45+AH46+AH47+AH48)</f>
        <v>0.1889763779527559</v>
      </c>
      <c r="AJ46" s="108">
        <v>2</v>
      </c>
      <c r="AK46" s="105">
        <f>AJ46/(AJ45+AJ46+AJ47+AJ48)</f>
        <v>0.2</v>
      </c>
      <c r="AL46" s="100">
        <v>2.1</v>
      </c>
      <c r="AM46" s="106">
        <f>AL46/(AL45+AL46+AL47+AL48)</f>
        <v>0.17500000000000002</v>
      </c>
      <c r="AN46" s="110">
        <f>MAX(F46,H46,J46,L46,N46,P46,R46,T46,V46,X46,Z46,AB46,AD46,AF46,AH46,AJ46,AL46)</f>
        <v>3</v>
      </c>
      <c r="AO46" s="111">
        <f>MIN(F46,H46,J46,L46,N46,P46,R46,T46,V46,X46,Z46,AB46,AD46,AF46,AH46,AJ46,AL46)</f>
        <v>0</v>
      </c>
      <c r="AP46" s="92">
        <v>2.2000000000000002</v>
      </c>
      <c r="AQ46" s="106">
        <f>AP46/(AP45+AP46+AP47+AP48)</f>
        <v>0.19469026548672566</v>
      </c>
      <c r="AR46" s="93">
        <v>2.2000000000000002</v>
      </c>
      <c r="AS46" s="106">
        <f>AR46/(AR45+AR46+AR47+AR48)</f>
        <v>0.18333333333333335</v>
      </c>
      <c r="AT46" s="93">
        <v>2</v>
      </c>
      <c r="AU46" s="106">
        <f>AT46/(AT45+AT46+AT47+AT48)</f>
        <v>0.18181818181818182</v>
      </c>
      <c r="AV46" s="112">
        <f>MAX(AP46,AR46,AT46)</f>
        <v>2.2000000000000002</v>
      </c>
      <c r="AW46" s="113">
        <f>MIN(AP46,AR46,AT46)</f>
        <v>2</v>
      </c>
      <c r="AX46" s="92">
        <v>1.7</v>
      </c>
      <c r="AY46" s="106">
        <f>AX46/(AX45+AX46+AX47+AX48)</f>
        <v>0.16666666666666669</v>
      </c>
      <c r="AZ46" s="93">
        <v>2.2999999999999998</v>
      </c>
      <c r="BA46" s="106">
        <f>AZ46/(AZ45+AZ46+AZ47+AZ48)</f>
        <v>0.19658119658119658</v>
      </c>
      <c r="BB46" s="93">
        <v>6.5</v>
      </c>
      <c r="BC46" s="106">
        <f>BB46/(BB45+BB46+BB47+BB48)</f>
        <v>0.48148148148148145</v>
      </c>
      <c r="BD46" s="98">
        <v>2.5</v>
      </c>
      <c r="BE46" s="105">
        <f>BD46/(BD45+BD46+BD47+BD48)</f>
        <v>0.22123893805309733</v>
      </c>
      <c r="BF46" s="93">
        <v>1.3</v>
      </c>
      <c r="BG46" s="106">
        <f>BF46/(BF45+BF46+BF47+BF48)</f>
        <v>0.11926605504587157</v>
      </c>
      <c r="BH46" s="114">
        <f>MAX(AX46,AZ46,BB46,BD46,BF46)</f>
        <v>6.5</v>
      </c>
      <c r="BI46" s="115">
        <f>MIN(AX46,AZ46,BB46,BD46,BF46)</f>
        <v>1.3</v>
      </c>
      <c r="BJ46" s="92">
        <v>3</v>
      </c>
      <c r="BK46" s="106">
        <f>BJ46/(BJ45+BJ46+BJ47+BJ48)</f>
        <v>0.21428571428571427</v>
      </c>
      <c r="BL46" s="93">
        <v>2.4</v>
      </c>
      <c r="BM46" s="106">
        <f>BL46/(BL45+BL46+BL47+BL48)</f>
        <v>0.22641509433962259</v>
      </c>
      <c r="BN46" s="93">
        <v>2</v>
      </c>
      <c r="BO46" s="106">
        <f>BN46/(BN45+BN46+BN47+BN48)</f>
        <v>0.2</v>
      </c>
      <c r="BP46" s="93">
        <v>0.5</v>
      </c>
      <c r="BQ46" s="106">
        <f>BP46/(BP45+BP46+BP47+BP48)</f>
        <v>0.05</v>
      </c>
      <c r="BR46" s="93">
        <v>2.5</v>
      </c>
      <c r="BS46" s="106">
        <f>BR46/(BR45+BR46+BR47+BR48)</f>
        <v>0.25</v>
      </c>
      <c r="BT46" s="93">
        <v>2.2000000000000002</v>
      </c>
      <c r="BU46" s="106">
        <f>BT46/(BT45+BT46+BT47+BT48)</f>
        <v>0.22000000000000003</v>
      </c>
      <c r="BV46" s="98">
        <v>3</v>
      </c>
      <c r="BW46" s="105">
        <f>BV46/(BV45+BV46+BV47+BV48)</f>
        <v>0.3</v>
      </c>
      <c r="BX46" s="98">
        <v>2.5</v>
      </c>
      <c r="BY46" s="105">
        <f>BX46/(BX45+BX46+BX47+BX48)</f>
        <v>0.24752475247524752</v>
      </c>
      <c r="BZ46" s="93">
        <v>1.5</v>
      </c>
      <c r="CA46" s="106">
        <f>BZ46/(BZ45+BZ46+BZ47+BZ48)</f>
        <v>0.14285714285714285</v>
      </c>
      <c r="CB46" s="98">
        <v>1.5</v>
      </c>
      <c r="CC46" s="105">
        <f>CB46/(CB45+CB46+CB47+CB48)</f>
        <v>0.15</v>
      </c>
      <c r="CD46" s="93">
        <v>2.2999999999999998</v>
      </c>
      <c r="CE46" s="106">
        <f>CD46/(CD45+CD46+CD47+CD48)</f>
        <v>0.20353982300884954</v>
      </c>
      <c r="CF46" s="93">
        <v>2.2000000000000002</v>
      </c>
      <c r="CG46" s="106">
        <f>CF46/(CF45+CF46+CF47+CF48)</f>
        <v>0.18032786885245905</v>
      </c>
      <c r="CH46" s="93">
        <v>2.5</v>
      </c>
      <c r="CI46" s="106">
        <f>CH46/(CH45+CH46+CH47+CH48)</f>
        <v>0.20491803278688525</v>
      </c>
      <c r="CJ46" s="98">
        <v>2</v>
      </c>
      <c r="CK46" s="105">
        <f>CJ46/(CJ45+CJ46+CJ47+CJ48)</f>
        <v>0.19047619047619047</v>
      </c>
      <c r="CL46" s="93">
        <v>0.8</v>
      </c>
      <c r="CM46" s="106">
        <f>CL46/(CL45+CL46+CL47+CL48)</f>
        <v>6.8965517241379309E-2</v>
      </c>
      <c r="CN46" s="93">
        <v>1.4</v>
      </c>
      <c r="CO46" s="106">
        <f>CN46/(CN45+CN46+CN47+CN48)</f>
        <v>0.13333333333333333</v>
      </c>
      <c r="CP46" s="93">
        <v>1.4</v>
      </c>
      <c r="CQ46" s="106">
        <f>CP46/(CP45+CP46+CP47+CP48)</f>
        <v>0.13207547169811318</v>
      </c>
      <c r="CR46" s="93">
        <v>2</v>
      </c>
      <c r="CS46" s="106">
        <f>CR46/(CR45+CR46+CR47+CR48)</f>
        <v>0.18867924528301888</v>
      </c>
      <c r="CT46" s="116">
        <f>MAX(BJ46,BL46,BN46,BP46,BR46,BT46,BZ46,CD46,CF46,CH46,CL46,CN46,CP46,CR46)</f>
        <v>3</v>
      </c>
      <c r="CU46" s="117">
        <f>MIN(BJ46,BL46,BN46,BP46,BR46,BT46,BZ46,CD46,CF46,CH46,CL46,CN46,CP46,CR46)</f>
        <v>0.5</v>
      </c>
      <c r="CV46" s="99">
        <v>1.8</v>
      </c>
      <c r="CW46" s="106">
        <f>CV46/(CV45+CV46+CV47+CV48)</f>
        <v>0.16363636363636364</v>
      </c>
      <c r="CX46" s="100">
        <v>2</v>
      </c>
      <c r="CY46" s="106">
        <f>CX46/(CX45+CX46+CX47+CX48)</f>
        <v>0.17391304347826086</v>
      </c>
      <c r="CZ46" s="100">
        <v>2</v>
      </c>
      <c r="DA46" s="106">
        <f>CZ46/(CZ45+CZ46+CZ47+CZ48)</f>
        <v>0.17857142857142858</v>
      </c>
      <c r="DB46" s="100">
        <v>2.2000000000000002</v>
      </c>
      <c r="DC46" s="106">
        <f>DB46/(DB45+DB46+DB47+DB48)</f>
        <v>0.18803418803418803</v>
      </c>
      <c r="DD46" s="100">
        <v>2.2000000000000002</v>
      </c>
      <c r="DE46" s="106">
        <f>DD46/(DD45+DD46+DD47+DD48)</f>
        <v>0.19642857142857145</v>
      </c>
      <c r="DF46" s="100">
        <v>1.8</v>
      </c>
      <c r="DG46" s="106">
        <f>DF46/(DF45+DF46+DF47+DF48)</f>
        <v>0.16513761467889912</v>
      </c>
      <c r="DH46" s="100">
        <v>2.9</v>
      </c>
      <c r="DI46" s="106">
        <f>DH46/(DH45+DH46+DH47+DH48)</f>
        <v>0.25892857142857145</v>
      </c>
      <c r="DJ46" s="100">
        <v>0.8</v>
      </c>
      <c r="DK46" s="106">
        <f>DJ46/(DJ45+DJ46+DJ47+DJ48)</f>
        <v>0.08</v>
      </c>
      <c r="DL46" s="100">
        <v>3</v>
      </c>
      <c r="DM46" s="106">
        <f>DL46/(DL45+DL46+DL47+DL48)</f>
        <v>0.27027027027027029</v>
      </c>
      <c r="DN46" s="110">
        <f>MAX(CV46,CX46,CZ46,DB46,DD46,DF46,DH46,DJ46,DL46)</f>
        <v>3</v>
      </c>
      <c r="DO46" s="118">
        <f>MIN(CV46,CX46,CZ46,DB46,DD46,DF46,DH46,DJ46,DL46)</f>
        <v>0.8</v>
      </c>
      <c r="DP46" s="100"/>
    </row>
    <row r="47" spans="1:120" ht="44.5" customHeight="1" x14ac:dyDescent="0.15">
      <c r="A47" s="31"/>
      <c r="B47" s="31"/>
      <c r="C47" s="101" t="s">
        <v>144</v>
      </c>
      <c r="D47" s="119">
        <v>2.8</v>
      </c>
      <c r="E47" s="103">
        <f>D47/(D45+D46+D47+D48)</f>
        <v>0.25</v>
      </c>
      <c r="F47" s="104">
        <v>5.0999999999999996</v>
      </c>
      <c r="G47" s="105">
        <f>F47/(F45+F46+F47+F48)</f>
        <v>0.47663551401869159</v>
      </c>
      <c r="H47" s="100">
        <v>2.8</v>
      </c>
      <c r="I47" s="106">
        <f>H47/(H45+H46+H47+H48)</f>
        <v>0.27999999999999997</v>
      </c>
      <c r="J47" s="108">
        <v>2.5</v>
      </c>
      <c r="K47" s="105">
        <f>J47/(J45+J46+J47+J48)</f>
        <v>0.25</v>
      </c>
      <c r="L47" s="100">
        <v>2.7</v>
      </c>
      <c r="M47" s="106">
        <f>L47/(L45+L46+L47+L48)</f>
        <v>0.2410714285714286</v>
      </c>
      <c r="N47" s="100">
        <v>2.8</v>
      </c>
      <c r="O47" s="106">
        <f>N47/(N45+N46+N47+N48)</f>
        <v>0.25225225225225223</v>
      </c>
      <c r="P47" s="108">
        <v>2</v>
      </c>
      <c r="Q47" s="105">
        <f>P47/(P45+P46+P47+P48)</f>
        <v>0.2</v>
      </c>
      <c r="R47" s="100">
        <v>2.6</v>
      </c>
      <c r="S47" s="106">
        <f>R47/(R45+R46+R47+R48)</f>
        <v>0.23853211009174313</v>
      </c>
      <c r="T47" s="100">
        <v>2.7</v>
      </c>
      <c r="U47" s="106">
        <f>T47/(T45+T46+T47+T48)</f>
        <v>0.23684210526315791</v>
      </c>
      <c r="V47" s="100">
        <v>3</v>
      </c>
      <c r="W47" s="106">
        <f>V47/(V45+V46+V47+V48)</f>
        <v>0.3</v>
      </c>
      <c r="X47" s="100">
        <v>3.3</v>
      </c>
      <c r="Y47" s="106">
        <f>X47/(X45+X46+X47+X48)</f>
        <v>0.2462686567164179</v>
      </c>
      <c r="Z47" s="100">
        <v>3.2</v>
      </c>
      <c r="AA47" s="106">
        <f>Z47/(Z45+Z46+Z47+Z48)</f>
        <v>0.30188679245283023</v>
      </c>
      <c r="AB47" s="120">
        <v>5.7</v>
      </c>
      <c r="AC47" s="105">
        <f>AB47/(AB45+AB46+AB47+AB48)</f>
        <v>0.34545454545454546</v>
      </c>
      <c r="AD47" s="121">
        <v>1.6</v>
      </c>
      <c r="AE47" s="106">
        <f>AD47/(AD45+AD46+AD47+AD48)</f>
        <v>0.14678899082568808</v>
      </c>
      <c r="AF47" s="100">
        <v>3.2</v>
      </c>
      <c r="AG47" s="106">
        <f>AF47/(AF45+AF46+AF47+AF48)</f>
        <v>0.2831858407079646</v>
      </c>
      <c r="AH47" s="100">
        <v>2.6</v>
      </c>
      <c r="AI47" s="106">
        <f>AH47/(AH45+AH46+AH47+AH48)</f>
        <v>0.20472440944881892</v>
      </c>
      <c r="AJ47" s="107">
        <v>1.6</v>
      </c>
      <c r="AK47" s="105">
        <f>AJ47/(AJ45+AJ46+AJ47+AJ48)</f>
        <v>0.16</v>
      </c>
      <c r="AL47" s="100">
        <v>3.1</v>
      </c>
      <c r="AM47" s="106">
        <f>AL47/(AL45+AL46+AL47+AL48)</f>
        <v>0.25833333333333336</v>
      </c>
      <c r="AN47" s="110">
        <f>MAX(F47,H47,J47,L47,N47,P47,R47,T47,V47,X47,Z47,AB47,AD47,AF47,AH47,AJ47,AL47)</f>
        <v>5.7</v>
      </c>
      <c r="AO47" s="111">
        <f>MIN(F47,H47,J47,L47,N47,P47,R47,T47,V47,X47,Z47,AB47,AD47,AF47,AH47,AJ47,AL47)</f>
        <v>1.6</v>
      </c>
      <c r="AP47" s="92">
        <v>3.1</v>
      </c>
      <c r="AQ47" s="106">
        <f>AP47/(AP45+AP46+AP47+AP48)</f>
        <v>0.27433628318584069</v>
      </c>
      <c r="AR47" s="93">
        <v>3.1</v>
      </c>
      <c r="AS47" s="106">
        <f>AR47/(AR45+AR46+AR47+AR48)</f>
        <v>0.25833333333333336</v>
      </c>
      <c r="AT47" s="93">
        <v>2.6</v>
      </c>
      <c r="AU47" s="106">
        <f>AT47/(AT45+AT46+AT47+AT48)</f>
        <v>0.23636363636363636</v>
      </c>
      <c r="AV47" s="112">
        <f>MAX(AP47,AR47,AT47)</f>
        <v>3.1</v>
      </c>
      <c r="AW47" s="113">
        <f>MIN(AP47,AR47,AT47)</f>
        <v>2.6</v>
      </c>
      <c r="AX47" s="92">
        <v>2.8</v>
      </c>
      <c r="AY47" s="106">
        <f>AX47/(AX45+AX46+AX47+AX48)</f>
        <v>0.27450980392156865</v>
      </c>
      <c r="AZ47" s="93">
        <v>4</v>
      </c>
      <c r="BA47" s="106">
        <f>AZ47/(AZ45+AZ46+AZ47+AZ48)</f>
        <v>0.34188034188034189</v>
      </c>
      <c r="BB47" s="93">
        <v>2</v>
      </c>
      <c r="BC47" s="106">
        <f>BB47/(BB45+BB46+BB47+BB48)</f>
        <v>0.14814814814814814</v>
      </c>
      <c r="BD47" s="98">
        <v>3.3</v>
      </c>
      <c r="BE47" s="105">
        <f>BD47/(BD45+BD46+BD47+BD48)</f>
        <v>0.29203539823008845</v>
      </c>
      <c r="BF47" s="93">
        <v>2.7</v>
      </c>
      <c r="BG47" s="106">
        <f>BF47/(BF45+BF46+BF47+BF48)</f>
        <v>0.24770642201834864</v>
      </c>
      <c r="BH47" s="114">
        <f>MAX(AX47,AZ47,BB47,BD47,BF47)</f>
        <v>4</v>
      </c>
      <c r="BI47" s="115">
        <f>MIN(AX47,AZ47,BB47,BD47,BF47)</f>
        <v>2</v>
      </c>
      <c r="BJ47" s="92">
        <v>2.5</v>
      </c>
      <c r="BK47" s="106">
        <f>BJ47/(BJ45+BJ46+BJ47+BJ48)</f>
        <v>0.17857142857142858</v>
      </c>
      <c r="BL47" s="93">
        <v>2.7</v>
      </c>
      <c r="BM47" s="106">
        <f>BL47/(BL45+BL46+BL47+BL48)</f>
        <v>0.25471698113207547</v>
      </c>
      <c r="BN47" s="93">
        <v>3.3</v>
      </c>
      <c r="BO47" s="106">
        <f>BN47/(BN45+BN46+BN47+BN48)</f>
        <v>0.32999999999999996</v>
      </c>
      <c r="BP47" s="93">
        <v>5</v>
      </c>
      <c r="BQ47" s="106">
        <f>BP47/(BP45+BP46+BP47+BP48)</f>
        <v>0.5</v>
      </c>
      <c r="BR47" s="93">
        <v>3</v>
      </c>
      <c r="BS47" s="106">
        <f>BR47/(BR45+BR46+BR47+BR48)</f>
        <v>0.3</v>
      </c>
      <c r="BT47" s="93">
        <v>1.9</v>
      </c>
      <c r="BU47" s="106">
        <f>BT47/(BT45+BT46+BT47+BT48)</f>
        <v>0.19</v>
      </c>
      <c r="BV47" s="98">
        <v>1</v>
      </c>
      <c r="BW47" s="105">
        <f>BV47/(BV45+BV46+BV47+BV48)</f>
        <v>0.1</v>
      </c>
      <c r="BX47" s="98">
        <v>1.5</v>
      </c>
      <c r="BY47" s="105">
        <f>BX47/(BX45+BX46+BX47+BX48)</f>
        <v>0.14851485148514851</v>
      </c>
      <c r="BZ47" s="93">
        <v>1.4</v>
      </c>
      <c r="CA47" s="106">
        <f>BZ47/(BZ45+BZ46+BZ47+BZ48)</f>
        <v>0.13333333333333333</v>
      </c>
      <c r="CB47" s="98">
        <v>1</v>
      </c>
      <c r="CC47" s="105">
        <f>CB47/(CB45+CB46+CB47+CB48)</f>
        <v>0.1</v>
      </c>
      <c r="CD47" s="93">
        <v>2.8</v>
      </c>
      <c r="CE47" s="106">
        <f>CD47/(CD45+CD46+CD47+CD48)</f>
        <v>0.247787610619469</v>
      </c>
      <c r="CF47" s="93">
        <v>3.4</v>
      </c>
      <c r="CG47" s="106">
        <f>CF47/(CF45+CF46+CF47+CF48)</f>
        <v>0.27868852459016397</v>
      </c>
      <c r="CH47" s="93">
        <v>3.4</v>
      </c>
      <c r="CI47" s="106">
        <f>CH47/(CH45+CH46+CH47+CH48)</f>
        <v>0.27868852459016397</v>
      </c>
      <c r="CJ47" s="98">
        <v>1.7</v>
      </c>
      <c r="CK47" s="105">
        <f>CJ47/(CJ45+CJ46+CJ47+CJ48)</f>
        <v>0.16190476190476191</v>
      </c>
      <c r="CL47" s="93">
        <v>3.2</v>
      </c>
      <c r="CM47" s="106">
        <f>CL47/(CL45+CL46+CL47+CL48)</f>
        <v>0.27586206896551724</v>
      </c>
      <c r="CN47" s="93">
        <v>3.8</v>
      </c>
      <c r="CO47" s="106">
        <f>CN47/(CN45+CN46+CN47+CN48)</f>
        <v>0.3619047619047619</v>
      </c>
      <c r="CP47" s="93">
        <v>2.7</v>
      </c>
      <c r="CQ47" s="106">
        <f>CP47/(CP45+CP46+CP47+CP48)</f>
        <v>0.25471698113207547</v>
      </c>
      <c r="CR47" s="93">
        <v>2.2999999999999998</v>
      </c>
      <c r="CS47" s="106">
        <f>CR47/(CR45+CR46+CR47+CR48)</f>
        <v>0.21698113207547168</v>
      </c>
      <c r="CT47" s="116">
        <f>MAX(BJ47,BL47,BN47,BP47,BR47,BT47,BZ47,CD47,CF47,CH47,CL47,CN47,CP47,CR47)</f>
        <v>5</v>
      </c>
      <c r="CU47" s="117">
        <f>MIN(BJ47,BL47,BN47,BP47,BR47,BT47,BZ47,CD47,CF47,CH47,CL47,CN47,CP47,CR47)</f>
        <v>1.4</v>
      </c>
      <c r="CV47" s="99">
        <v>2.2999999999999998</v>
      </c>
      <c r="CW47" s="106">
        <f>CV47/(CV45+CV46+CV47+CV48)</f>
        <v>0.20909090909090908</v>
      </c>
      <c r="CX47" s="100">
        <v>3</v>
      </c>
      <c r="CY47" s="106">
        <f>CX47/(CX45+CX46+CX47+CX48)</f>
        <v>0.2608695652173913</v>
      </c>
      <c r="CZ47" s="100">
        <v>2.9</v>
      </c>
      <c r="DA47" s="106">
        <f>CZ47/(CZ45+CZ46+CZ47+CZ48)</f>
        <v>0.25892857142857145</v>
      </c>
      <c r="DB47" s="100">
        <v>2.9</v>
      </c>
      <c r="DC47" s="106">
        <f>DB47/(DB45+DB46+DB47+DB48)</f>
        <v>0.24786324786324784</v>
      </c>
      <c r="DD47" s="100">
        <v>2.7</v>
      </c>
      <c r="DE47" s="106">
        <f>DD47/(DD45+DD46+DD47+DD48)</f>
        <v>0.2410714285714286</v>
      </c>
      <c r="DF47" s="100">
        <v>3.4</v>
      </c>
      <c r="DG47" s="106">
        <f>DF47/(DF45+DF46+DF47+DF48)</f>
        <v>0.31192660550458717</v>
      </c>
      <c r="DH47" s="100">
        <v>2.5</v>
      </c>
      <c r="DI47" s="106">
        <f>DH47/(DH45+DH46+DH47+DH48)</f>
        <v>0.22321428571428573</v>
      </c>
      <c r="DJ47" s="100">
        <v>3.9</v>
      </c>
      <c r="DK47" s="106">
        <f>DJ47/(DJ45+DJ46+DJ47+DJ48)</f>
        <v>0.39</v>
      </c>
      <c r="DL47" s="100">
        <v>2.8</v>
      </c>
      <c r="DM47" s="106">
        <f>DL47/(DL45+DL46+DL47+DL48)</f>
        <v>0.25225225225225223</v>
      </c>
      <c r="DN47" s="110">
        <f>MAX(CV47,CX47,CZ47,DB47,DD47,DF47,DH47,DJ47,DL47)</f>
        <v>3.9</v>
      </c>
      <c r="DO47" s="118">
        <f>MIN(CV47,CX47,CZ47,DB47,DD47,DF47,DH47,DJ47,DL47)</f>
        <v>2.2999999999999998</v>
      </c>
      <c r="DP47" s="100"/>
    </row>
    <row r="48" spans="1:120" ht="42" customHeight="1" x14ac:dyDescent="0.15">
      <c r="A48" s="31"/>
      <c r="B48" s="31"/>
      <c r="C48" s="101" t="s">
        <v>145</v>
      </c>
      <c r="D48" s="119">
        <v>4.0999999999999996</v>
      </c>
      <c r="E48" s="103">
        <f>D48/(D45+D46+D47+D48)</f>
        <v>0.36607142857142855</v>
      </c>
      <c r="F48" s="133">
        <v>2.9</v>
      </c>
      <c r="G48" s="105">
        <f>F48/(F45+F46+F47+F48)</f>
        <v>0.2710280373831776</v>
      </c>
      <c r="H48" s="100">
        <v>5.7</v>
      </c>
      <c r="I48" s="106">
        <f>H48/(H45+H46+H47+H48)</f>
        <v>0.57000000000000006</v>
      </c>
      <c r="J48" s="108">
        <v>5.5</v>
      </c>
      <c r="K48" s="105">
        <f>J48/(J45+J46+J47+J48)</f>
        <v>0.55000000000000004</v>
      </c>
      <c r="L48" s="100">
        <v>4</v>
      </c>
      <c r="M48" s="106">
        <f>L48/(L45+L46+L47+L48)</f>
        <v>0.35714285714285715</v>
      </c>
      <c r="N48" s="100">
        <v>4</v>
      </c>
      <c r="O48" s="106">
        <f>N48/(N45+N46+N47+N48)</f>
        <v>0.3603603603603604</v>
      </c>
      <c r="P48" s="108">
        <v>3</v>
      </c>
      <c r="Q48" s="105">
        <f>P48/(P45+P46+P47+P48)</f>
        <v>0.3</v>
      </c>
      <c r="R48" s="100">
        <v>5.0999999999999996</v>
      </c>
      <c r="S48" s="106">
        <f>R48/(R45+R46+R47+R48)</f>
        <v>0.4678899082568807</v>
      </c>
      <c r="T48" s="100">
        <v>5</v>
      </c>
      <c r="U48" s="106">
        <f>T48/(T45+T46+T47+T48)</f>
        <v>0.43859649122807015</v>
      </c>
      <c r="V48" s="100">
        <v>3.2</v>
      </c>
      <c r="W48" s="106">
        <f>V48/(V45+V46+V47+V48)</f>
        <v>0.32</v>
      </c>
      <c r="X48" s="100">
        <v>3.4</v>
      </c>
      <c r="Y48" s="106">
        <f>X48/(X45+X46+X47+X48)</f>
        <v>0.2537313432835821</v>
      </c>
      <c r="Z48" s="100">
        <v>3.1</v>
      </c>
      <c r="AA48" s="106">
        <f>Z48/(Z45+Z46+Z47+Z48)</f>
        <v>0.29245283018867924</v>
      </c>
      <c r="AB48" s="120">
        <v>7</v>
      </c>
      <c r="AC48" s="105">
        <f>AB48/(AB45+AB46+AB47+AB48)</f>
        <v>0.42424242424242425</v>
      </c>
      <c r="AD48" s="100">
        <v>5.5</v>
      </c>
      <c r="AE48" s="106">
        <f>AD48/(AD45+AD46+AD47+AD48)</f>
        <v>0.50458715596330272</v>
      </c>
      <c r="AF48" s="100">
        <v>3.4</v>
      </c>
      <c r="AG48" s="106">
        <f>AF48/(AF45+AF46+AF47+AF48)</f>
        <v>0.30088495575221236</v>
      </c>
      <c r="AH48" s="100">
        <v>5.6</v>
      </c>
      <c r="AI48" s="106">
        <f>AH48/(AH45+AH46+AH47+AH48)</f>
        <v>0.44094488188976377</v>
      </c>
      <c r="AJ48" s="108">
        <v>3.8</v>
      </c>
      <c r="AK48" s="105">
        <f>AJ48/(AJ45+AJ46+AJ47+AJ48)</f>
        <v>0.38</v>
      </c>
      <c r="AL48" s="100">
        <v>3.6</v>
      </c>
      <c r="AM48" s="106">
        <f>AL48/(AL45+AL46+AL47+AL48)</f>
        <v>0.3</v>
      </c>
      <c r="AN48" s="110">
        <f>MAX(F48,H48,J48,L48,N48,P48,R48,T48,V48,X48,Z48,AB48,AD48,AF48,AH48,AJ48,AL48)</f>
        <v>7</v>
      </c>
      <c r="AO48" s="111">
        <f>MIN(F48,H48,J48,L48,N48,P48,R48,T48,V48,X48,Z48,AB48,AD48,AF48,AH48,AJ48,AL48)</f>
        <v>2.9</v>
      </c>
      <c r="AP48" s="92">
        <v>3.5</v>
      </c>
      <c r="AQ48" s="106">
        <f>AP48/(AP45+AP46+AP47+AP48)</f>
        <v>0.30973451327433627</v>
      </c>
      <c r="AR48" s="93">
        <v>4.7</v>
      </c>
      <c r="AS48" s="106">
        <f>AR48/(AR45+AR46+AR47+AR48)</f>
        <v>0.39166666666666666</v>
      </c>
      <c r="AT48" s="93">
        <v>4.0999999999999996</v>
      </c>
      <c r="AU48" s="106">
        <f>AT48/(AT45+AT46+AT47+AT48)</f>
        <v>0.37272727272727268</v>
      </c>
      <c r="AV48" s="112">
        <f>MAX(AP48,AR48,AT48)</f>
        <v>4.7</v>
      </c>
      <c r="AW48" s="113">
        <f>MIN(AP48,AR48,AT48)</f>
        <v>3.5</v>
      </c>
      <c r="AX48" s="92">
        <v>3.8</v>
      </c>
      <c r="AY48" s="106">
        <f>AX48/(AX45+AX46+AX47+AX48)</f>
        <v>0.37254901960784315</v>
      </c>
      <c r="AZ48" s="93">
        <v>2.2000000000000002</v>
      </c>
      <c r="BA48" s="106">
        <f>AZ48/(AZ45+AZ46+AZ47+AZ48)</f>
        <v>0.18803418803418806</v>
      </c>
      <c r="BB48" s="93">
        <v>1</v>
      </c>
      <c r="BC48" s="106">
        <f>BB48/(BB45+BB46+BB47+BB48)</f>
        <v>7.407407407407407E-2</v>
      </c>
      <c r="BD48" s="98">
        <v>4</v>
      </c>
      <c r="BE48" s="105">
        <f>BD48/(BD45+BD46+BD47+BD48)</f>
        <v>0.35398230088495575</v>
      </c>
      <c r="BF48" s="93">
        <v>4.3</v>
      </c>
      <c r="BG48" s="106">
        <f>BF48/(BF45+BF46+BF47+BF48)</f>
        <v>0.39449541284403666</v>
      </c>
      <c r="BH48" s="114">
        <f>MAX(AX48,AZ48,BB48,BD48,BF48)</f>
        <v>4.3</v>
      </c>
      <c r="BI48" s="115">
        <f>MIN(AX48,AZ48,BB48,BD48,BF48)</f>
        <v>1</v>
      </c>
      <c r="BJ48" s="92">
        <v>6</v>
      </c>
      <c r="BK48" s="106">
        <f>BJ48/(BJ45+BJ46+BJ47+BJ48)</f>
        <v>0.42857142857142855</v>
      </c>
      <c r="BL48" s="93">
        <v>3</v>
      </c>
      <c r="BM48" s="106">
        <f>BL48/(BL45+BL46+BL47+BL48)</f>
        <v>0.28301886792452824</v>
      </c>
      <c r="BN48" s="93">
        <v>3</v>
      </c>
      <c r="BO48" s="106">
        <f>BN48/(BN45+BN46+BN47+BN48)</f>
        <v>0.3</v>
      </c>
      <c r="BP48" s="93">
        <v>4</v>
      </c>
      <c r="BQ48" s="106">
        <f>BP48/(BP45+BP46+BP47+BP48)</f>
        <v>0.4</v>
      </c>
      <c r="BR48" s="93">
        <v>3</v>
      </c>
      <c r="BS48" s="106">
        <f>BR48/(BR45+BR46+BR47+BR48)</f>
        <v>0.3</v>
      </c>
      <c r="BT48" s="93">
        <v>3.6</v>
      </c>
      <c r="BU48" s="106">
        <f>BT48/(BT45+BT46+BT47+BT48)</f>
        <v>0.36</v>
      </c>
      <c r="BV48" s="98">
        <v>5</v>
      </c>
      <c r="BW48" s="105">
        <f>BV48/(BV45+BV46+BV47+BV48)</f>
        <v>0.5</v>
      </c>
      <c r="BX48" s="98">
        <v>4.3</v>
      </c>
      <c r="BY48" s="105">
        <f>BX48/(BX45+BX46+BX47+BX48)</f>
        <v>0.42574257425742573</v>
      </c>
      <c r="BZ48" s="93">
        <v>4.7</v>
      </c>
      <c r="CA48" s="106">
        <f>BZ48/(BZ45+BZ46+BZ47+BZ48)</f>
        <v>0.44761904761904764</v>
      </c>
      <c r="CB48" s="98">
        <v>5.5</v>
      </c>
      <c r="CC48" s="105">
        <f>CB48/(CB45+CB46+CB47+CB48)</f>
        <v>0.55000000000000004</v>
      </c>
      <c r="CD48" s="93">
        <v>3.6</v>
      </c>
      <c r="CE48" s="106">
        <f>CD48/(CD45+CD46+CD47+CD48)</f>
        <v>0.31858407079646017</v>
      </c>
      <c r="CF48" s="93">
        <v>3.7</v>
      </c>
      <c r="CG48" s="106">
        <f>CF48/(CF45+CF46+CF47+CF48)</f>
        <v>0.30327868852459022</v>
      </c>
      <c r="CH48" s="93">
        <v>4.5</v>
      </c>
      <c r="CI48" s="106">
        <f>CH48/(CH45+CH46+CH47+CH48)</f>
        <v>0.36885245901639346</v>
      </c>
      <c r="CJ48" s="98">
        <v>5.3</v>
      </c>
      <c r="CK48" s="105">
        <f>CJ48/(CJ45+CJ46+CJ47+CJ48)</f>
        <v>0.50476190476190474</v>
      </c>
      <c r="CL48" s="93">
        <v>4.0999999999999996</v>
      </c>
      <c r="CM48" s="106">
        <f>CL48/(CL45+CL46+CL47+CL48)</f>
        <v>0.35344827586206895</v>
      </c>
      <c r="CN48" s="93">
        <v>3.3</v>
      </c>
      <c r="CO48" s="106">
        <f>CN48/(CN45+CN46+CN47+CN48)</f>
        <v>0.31428571428571428</v>
      </c>
      <c r="CP48" s="93">
        <v>4.9000000000000004</v>
      </c>
      <c r="CQ48" s="106">
        <f>CP48/(CP45+CP46+CP47+CP48)</f>
        <v>0.46226415094339618</v>
      </c>
      <c r="CR48" s="93">
        <v>4.3</v>
      </c>
      <c r="CS48" s="106">
        <f>CR48/(CR45+CR46+CR47+CR48)</f>
        <v>0.40566037735849059</v>
      </c>
      <c r="CT48" s="116">
        <f>MAX(BJ48,BL48,BN48,BP48,BR48,BT48,BZ48,CD48,CF48,CH48,CL48,CN48,CP48,CR48)</f>
        <v>6</v>
      </c>
      <c r="CU48" s="117">
        <f>MIN(BJ48,BL48,BN48,BP48,BR48,BT48,BZ48,CD48,CF48,CH48,CL48,CN48,CP48,CR48)</f>
        <v>3</v>
      </c>
      <c r="CV48" s="99">
        <v>4.5</v>
      </c>
      <c r="CW48" s="106">
        <f>CV48/(CV45+CV46+CV47+CV48)</f>
        <v>0.40909090909090912</v>
      </c>
      <c r="CX48" s="100">
        <v>4.2</v>
      </c>
      <c r="CY48" s="106">
        <f>CX48/(CX45+CX46+CX47+CX48)</f>
        <v>0.36521739130434783</v>
      </c>
      <c r="CZ48" s="100">
        <v>3.6</v>
      </c>
      <c r="DA48" s="106">
        <f>CZ48/(CZ45+CZ46+CZ47+CZ48)</f>
        <v>0.32142857142857145</v>
      </c>
      <c r="DB48" s="100">
        <v>4.4000000000000004</v>
      </c>
      <c r="DC48" s="106">
        <f>DB48/(DB45+DB46+DB47+DB48)</f>
        <v>0.37606837606837606</v>
      </c>
      <c r="DD48" s="100">
        <v>4.0999999999999996</v>
      </c>
      <c r="DE48" s="106">
        <f>DD48/(DD45+DD46+DD47+DD48)</f>
        <v>0.36607142857142855</v>
      </c>
      <c r="DF48" s="100">
        <v>3.8</v>
      </c>
      <c r="DG48" s="106">
        <f>DF48/(DF45+DF46+DF47+DF48)</f>
        <v>0.34862385321100919</v>
      </c>
      <c r="DH48" s="100">
        <v>3.4</v>
      </c>
      <c r="DI48" s="106">
        <f>DH48/(DH45+DH46+DH47+DH48)</f>
        <v>0.3035714285714286</v>
      </c>
      <c r="DJ48" s="100">
        <v>4.4000000000000004</v>
      </c>
      <c r="DK48" s="106">
        <f>DJ48/(DJ45+DJ46+DJ47+DJ48)</f>
        <v>0.44000000000000006</v>
      </c>
      <c r="DL48" s="100">
        <v>3</v>
      </c>
      <c r="DM48" s="106">
        <f>DL48/(DL45+DL46+DL47+DL48)</f>
        <v>0.27027027027027029</v>
      </c>
      <c r="DN48" s="110">
        <f>MAX(CV48,CX48,CZ48,DB48,DD48,DF48,DH48,DJ48,DL48)</f>
        <v>4.5</v>
      </c>
      <c r="DO48" s="118">
        <f>MIN(CV48,CX48,CZ48,DB48,DD48,DF48,DH48,DJ48,DL48)</f>
        <v>3</v>
      </c>
      <c r="DP48" s="100"/>
    </row>
    <row r="49" spans="1:120" ht="102" customHeight="1" x14ac:dyDescent="0.15">
      <c r="A49" s="31"/>
      <c r="B49" s="31"/>
      <c r="C49" s="83" t="s">
        <v>146</v>
      </c>
      <c r="D49" s="84"/>
      <c r="E49" s="122"/>
      <c r="F49" s="86"/>
      <c r="G49" s="123"/>
      <c r="H49" s="88"/>
      <c r="I49" s="124"/>
      <c r="J49" s="87"/>
      <c r="K49" s="123"/>
      <c r="L49" s="88"/>
      <c r="M49" s="124"/>
      <c r="N49" s="88"/>
      <c r="O49" s="124"/>
      <c r="P49" s="87"/>
      <c r="Q49" s="123"/>
      <c r="R49" s="88"/>
      <c r="S49" s="124"/>
      <c r="T49" s="88"/>
      <c r="U49" s="124"/>
      <c r="V49" s="88"/>
      <c r="W49" s="124"/>
      <c r="X49" s="88"/>
      <c r="Y49" s="124"/>
      <c r="Z49" s="88"/>
      <c r="AA49" s="124"/>
      <c r="AB49" s="87"/>
      <c r="AC49" s="123"/>
      <c r="AD49" s="88"/>
      <c r="AE49" s="124"/>
      <c r="AF49" s="88"/>
      <c r="AG49" s="124"/>
      <c r="AH49" s="88"/>
      <c r="AI49" s="124"/>
      <c r="AJ49" s="87"/>
      <c r="AK49" s="123"/>
      <c r="AL49" s="88"/>
      <c r="AM49" s="124"/>
      <c r="AN49" s="125"/>
      <c r="AO49" s="126"/>
      <c r="AP49" s="92"/>
      <c r="AQ49" s="124"/>
      <c r="AR49" s="93"/>
      <c r="AS49" s="124"/>
      <c r="AT49" s="93"/>
      <c r="AU49" s="124"/>
      <c r="AV49" s="127"/>
      <c r="AW49" s="128"/>
      <c r="AX49" s="92"/>
      <c r="AY49" s="124"/>
      <c r="AZ49" s="93"/>
      <c r="BA49" s="124"/>
      <c r="BB49" s="93"/>
      <c r="BC49" s="124"/>
      <c r="BD49" s="98"/>
      <c r="BE49" s="123"/>
      <c r="BF49" s="93"/>
      <c r="BG49" s="124"/>
      <c r="BH49" s="127"/>
      <c r="BI49" s="128"/>
      <c r="BJ49" s="92"/>
      <c r="BK49" s="124"/>
      <c r="BL49" s="93"/>
      <c r="BM49" s="124"/>
      <c r="BN49" s="93"/>
      <c r="BO49" s="124"/>
      <c r="BP49" s="93"/>
      <c r="BQ49" s="124"/>
      <c r="BR49" s="93"/>
      <c r="BS49" s="124"/>
      <c r="BT49" s="93"/>
      <c r="BU49" s="124"/>
      <c r="BV49" s="98"/>
      <c r="BW49" s="123"/>
      <c r="BX49" s="98"/>
      <c r="BY49" s="123"/>
      <c r="BZ49" s="93"/>
      <c r="CA49" s="124"/>
      <c r="CB49" s="98"/>
      <c r="CC49" s="123"/>
      <c r="CD49" s="93"/>
      <c r="CE49" s="124"/>
      <c r="CF49" s="93"/>
      <c r="CG49" s="124"/>
      <c r="CH49" s="93"/>
      <c r="CI49" s="124"/>
      <c r="CJ49" s="98"/>
      <c r="CK49" s="123"/>
      <c r="CL49" s="93"/>
      <c r="CM49" s="124"/>
      <c r="CN49" s="93"/>
      <c r="CO49" s="124"/>
      <c r="CP49" s="93"/>
      <c r="CQ49" s="124"/>
      <c r="CR49" s="93"/>
      <c r="CS49" s="124"/>
      <c r="CT49" s="129"/>
      <c r="CU49" s="130"/>
      <c r="CV49" s="99"/>
      <c r="CW49" s="124"/>
      <c r="CX49" s="100"/>
      <c r="CY49" s="124"/>
      <c r="CZ49" s="100"/>
      <c r="DA49" s="124"/>
      <c r="DB49" s="100"/>
      <c r="DC49" s="124"/>
      <c r="DD49" s="100"/>
      <c r="DE49" s="124"/>
      <c r="DF49" s="100"/>
      <c r="DG49" s="124"/>
      <c r="DH49" s="100"/>
      <c r="DI49" s="124"/>
      <c r="DJ49" s="100"/>
      <c r="DK49" s="124"/>
      <c r="DL49" s="100"/>
      <c r="DM49" s="124"/>
      <c r="DN49" s="125"/>
      <c r="DO49" s="131"/>
      <c r="DP49" s="100"/>
    </row>
    <row r="50" spans="1:120" ht="29.5" customHeight="1" x14ac:dyDescent="0.15">
      <c r="A50" s="31"/>
      <c r="B50" s="31"/>
      <c r="C50" s="101" t="s">
        <v>147</v>
      </c>
      <c r="D50" s="119">
        <v>2.6</v>
      </c>
      <c r="E50" s="103">
        <f>D50/(D50+D51+D52+D53)</f>
        <v>0.23008849557522124</v>
      </c>
      <c r="F50" s="104">
        <v>2.2999999999999998</v>
      </c>
      <c r="G50" s="105">
        <f>F50/(F50+F51+F52+F53)</f>
        <v>0.21698113207547168</v>
      </c>
      <c r="H50" s="100">
        <v>2.1</v>
      </c>
      <c r="I50" s="106">
        <f>H50/(H50+H51+H52+H53)</f>
        <v>0.20792079207920794</v>
      </c>
      <c r="J50" s="107">
        <v>1</v>
      </c>
      <c r="K50" s="105">
        <f>J50/(J50+J51+J52+J53)</f>
        <v>0.1</v>
      </c>
      <c r="L50" s="100">
        <v>2.8</v>
      </c>
      <c r="M50" s="106">
        <f>L50/(L50+L51+L52+L53)</f>
        <v>0.2434782608695652</v>
      </c>
      <c r="N50" s="100">
        <v>2.6</v>
      </c>
      <c r="O50" s="106">
        <f>N50/(N50+N51+N52+N53)</f>
        <v>0.23423423423423426</v>
      </c>
      <c r="P50" s="108">
        <v>2.5</v>
      </c>
      <c r="Q50" s="105">
        <f>P50/(P50+P51+P52+P53)</f>
        <v>0.25</v>
      </c>
      <c r="R50" s="100">
        <v>2.4</v>
      </c>
      <c r="S50" s="106">
        <f>R50/(R50+R51+R52+R53)</f>
        <v>0.23076923076923075</v>
      </c>
      <c r="T50" s="100">
        <v>2.4</v>
      </c>
      <c r="U50" s="106">
        <f>T50/(T50+T51+T52+T53)</f>
        <v>0.21052631578947367</v>
      </c>
      <c r="V50" s="100">
        <v>2.2999999999999998</v>
      </c>
      <c r="W50" s="106">
        <f>V50/(V50+V51+V52+V53)</f>
        <v>0.2277227722772277</v>
      </c>
      <c r="X50" s="109">
        <v>4</v>
      </c>
      <c r="Y50" s="106">
        <f>X50/(X50+X51+X52+X53)</f>
        <v>0.32</v>
      </c>
      <c r="Z50" s="100">
        <v>2.1</v>
      </c>
      <c r="AA50" s="106">
        <f>Z50/(Z50+Z51+Z52+Z53)</f>
        <v>0.20792079207920791</v>
      </c>
      <c r="AB50" s="108">
        <v>2.5</v>
      </c>
      <c r="AC50" s="105">
        <f>AB50/(AB50+AB51+AB52+AB53)</f>
        <v>0.16556291390728478</v>
      </c>
      <c r="AD50" s="100">
        <v>1.4</v>
      </c>
      <c r="AE50" s="106">
        <f>AD50/(AD50+AD51+AD52+AD53)</f>
        <v>0.12962962962962962</v>
      </c>
      <c r="AF50" s="100">
        <v>2.8</v>
      </c>
      <c r="AG50" s="106">
        <f>AF50/(AF50+AF51+AF52+AF53)</f>
        <v>0.24137931034482757</v>
      </c>
      <c r="AH50" s="100">
        <v>2.5</v>
      </c>
      <c r="AI50" s="106">
        <f>AH50/(AH50+AH51+AH52+AH53)</f>
        <v>0.20325203252032523</v>
      </c>
      <c r="AJ50" s="108">
        <v>3.8</v>
      </c>
      <c r="AK50" s="105">
        <f>AJ50/(AJ50+AJ51+AJ52+AJ53)</f>
        <v>0.38</v>
      </c>
      <c r="AL50" s="100">
        <v>3</v>
      </c>
      <c r="AM50" s="106">
        <f>AL50/(AL50+AL51+AL52+AL53)</f>
        <v>0.25</v>
      </c>
      <c r="AN50" s="110">
        <f>MAX(F50,H50,J50,L50,N50,P50,R50,T50,V50,X50,Z50,AB50,AD50,AF50,AH50,AJ50,AL50)</f>
        <v>4</v>
      </c>
      <c r="AO50" s="111">
        <f>MIN(F50,H50,J50,L50,N50,P50,R50,T50,V50,X50,Z50,AB50,AD50,AF50,AH50,AJ50,AL50)</f>
        <v>1</v>
      </c>
      <c r="AP50" s="92">
        <v>2.7</v>
      </c>
      <c r="AQ50" s="106">
        <f>AP50/(AP50+AP51+AP52+AP53)</f>
        <v>0.24107142857142858</v>
      </c>
      <c r="AR50" s="93">
        <v>2</v>
      </c>
      <c r="AS50" s="106">
        <f>AR50/(AR50+AR51+AR52+AR53)</f>
        <v>0.17543859649122809</v>
      </c>
      <c r="AT50" s="93">
        <v>2.6</v>
      </c>
      <c r="AU50" s="106">
        <f>AT50/(AT50+AT51+AT52+AT53)</f>
        <v>0.23636363636363636</v>
      </c>
      <c r="AV50" s="112">
        <f>MAX(AP50,AR50,AT50)</f>
        <v>2.7</v>
      </c>
      <c r="AW50" s="113">
        <f>MIN(AP50,AR50,AT50)</f>
        <v>2</v>
      </c>
      <c r="AX50" s="92">
        <v>2.4</v>
      </c>
      <c r="AY50" s="106">
        <f>AX50/(AX50+AX51+AX52+AX53)</f>
        <v>0.22018348623853209</v>
      </c>
      <c r="AZ50" s="93">
        <v>4.2</v>
      </c>
      <c r="BA50" s="106">
        <f>AZ50/(AZ50+AZ51+AZ52+AZ53)</f>
        <v>0.36842105263157893</v>
      </c>
      <c r="BB50" s="93">
        <v>4</v>
      </c>
      <c r="BC50" s="106">
        <f>BB50/(BB50+BB51+BB52+BB53)</f>
        <v>0.30769230769230771</v>
      </c>
      <c r="BD50" s="98">
        <v>3</v>
      </c>
      <c r="BE50" s="105">
        <f>BD50/(BD50+BD51+BD52+BD53)</f>
        <v>0.26785714285714285</v>
      </c>
      <c r="BF50" s="93">
        <v>1.8</v>
      </c>
      <c r="BG50" s="106">
        <f>BF50/(BF50+BF51+BF52+BF53)</f>
        <v>0.16363636363636364</v>
      </c>
      <c r="BH50" s="114">
        <f>MAX(AX50,AZ50,BB50,BD50,BF50)</f>
        <v>4.2</v>
      </c>
      <c r="BI50" s="115">
        <f>MIN(AX50,AZ50,BB50,BD50,BF50)</f>
        <v>1.8</v>
      </c>
      <c r="BJ50" s="92">
        <v>3</v>
      </c>
      <c r="BK50" s="106">
        <f>BJ50/(BJ50+BJ51+BJ52+BJ53)</f>
        <v>0.22222222222222221</v>
      </c>
      <c r="BL50" s="93">
        <v>2.1</v>
      </c>
      <c r="BM50" s="106">
        <f>BL50/(BL50+BL51+BL52+BL53)</f>
        <v>0.19266055045871561</v>
      </c>
      <c r="BN50" s="93">
        <v>1.3</v>
      </c>
      <c r="BO50" s="106">
        <f>BN50/(BN50+BN51+BN52+BN53)</f>
        <v>0.13</v>
      </c>
      <c r="BP50" s="93">
        <v>5</v>
      </c>
      <c r="BQ50" s="106">
        <f>BP50/(BP50+BP51+BP52+BP53)</f>
        <v>0.4</v>
      </c>
      <c r="BR50" s="93">
        <v>2.5</v>
      </c>
      <c r="BS50" s="106">
        <f>BR50/(BR50+BR51+BR52+BR53)</f>
        <v>0.25</v>
      </c>
      <c r="BT50" s="93">
        <v>2.2000000000000002</v>
      </c>
      <c r="BU50" s="106">
        <f>BT50/(BT50+BT51+BT52+BT53)</f>
        <v>0.21782178217821785</v>
      </c>
      <c r="BV50" s="98">
        <v>4</v>
      </c>
      <c r="BW50" s="105">
        <f>BV50/(BV50+BV51+BV52+BV53)</f>
        <v>0.4</v>
      </c>
      <c r="BX50" s="98">
        <v>1</v>
      </c>
      <c r="BY50" s="105">
        <f>BX50/(BX50+BX51+BX52+BX53)</f>
        <v>9.9009900990099015E-2</v>
      </c>
      <c r="BZ50" s="93">
        <v>3.7</v>
      </c>
      <c r="CA50" s="106">
        <f>BZ50/(BZ50+BZ51+BZ52+BZ53)</f>
        <v>0.31896551724137928</v>
      </c>
      <c r="CB50" s="98">
        <v>3.8</v>
      </c>
      <c r="CC50" s="105">
        <f>CB50/(CB50+CB51+CB52+CB53)</f>
        <v>0.37254901960784315</v>
      </c>
      <c r="CD50" s="93">
        <v>3.8</v>
      </c>
      <c r="CE50" s="106">
        <f>CD50/(CD50+CD51+CD52+CD53)</f>
        <v>0.3518518518518518</v>
      </c>
      <c r="CF50" s="93">
        <v>2.2000000000000002</v>
      </c>
      <c r="CG50" s="106">
        <f>CF50/(CF50+CF51+CF52+CF53)</f>
        <v>0.18487394957983194</v>
      </c>
      <c r="CH50" s="93">
        <v>1.5</v>
      </c>
      <c r="CI50" s="106">
        <f>CH50/(CH50+CH51+CH52+CH53)</f>
        <v>0.13636363636363635</v>
      </c>
      <c r="CJ50" s="98">
        <v>1.5</v>
      </c>
      <c r="CK50" s="105">
        <f>CJ50/(CJ50+CJ51+CJ52+CJ53)</f>
        <v>0.13392857142857142</v>
      </c>
      <c r="CL50" s="93">
        <v>3.6</v>
      </c>
      <c r="CM50" s="106">
        <f>CL50/(CL50+CL51+CL52+CL53)</f>
        <v>0.30508474576271183</v>
      </c>
      <c r="CN50" s="93">
        <v>3.2</v>
      </c>
      <c r="CO50" s="106">
        <f>CN50/(CN50+CN51+CN52+CN53)</f>
        <v>0.30476190476190479</v>
      </c>
      <c r="CP50" s="93">
        <v>1.5</v>
      </c>
      <c r="CQ50" s="106">
        <f>CP50/(CP50+CP51+CP52+CP53)</f>
        <v>0.13761467889908258</v>
      </c>
      <c r="CR50" s="93">
        <v>3</v>
      </c>
      <c r="CS50" s="106">
        <f>CR50/(CR50+CR51+CR52+CR53)</f>
        <v>0.27272727272727271</v>
      </c>
      <c r="CT50" s="116">
        <f>MAX(BJ50,BL50,BN50,BP50,BR50,BT50,BZ50,CD50,CF50,CH50,CL50,CN50,CP50,CR50)</f>
        <v>5</v>
      </c>
      <c r="CU50" s="117">
        <f>MIN(BJ50,BL50,BN50,BP50,BR50,BT50,BZ50,CD50,CF50,CH50,CL50,CN50,CP50,CR50)</f>
        <v>1.3</v>
      </c>
      <c r="CV50" s="99">
        <v>2.2999999999999998</v>
      </c>
      <c r="CW50" s="106">
        <f>CV50/(CV50+CV51+CV52+CV53)</f>
        <v>0.2072072072072072</v>
      </c>
      <c r="CX50" s="100">
        <v>2.7</v>
      </c>
      <c r="CY50" s="106">
        <f>CX50/(CX50+CX51+CX52+CX53)</f>
        <v>0.23076923076923081</v>
      </c>
      <c r="CZ50" s="100">
        <v>2.6</v>
      </c>
      <c r="DA50" s="106">
        <f>CZ50/(CZ50+CZ51+CZ52+CZ53)</f>
        <v>0.23008849557522124</v>
      </c>
      <c r="DB50" s="100">
        <v>2.4</v>
      </c>
      <c r="DC50" s="106">
        <f>DB50/(DB50+DB51+DB52+DB53)</f>
        <v>0.20512820512820512</v>
      </c>
      <c r="DD50" s="100">
        <v>2.4</v>
      </c>
      <c r="DE50" s="106">
        <f>DD50/(DD50+DD51+DD52+DD53)</f>
        <v>0.22641509433962259</v>
      </c>
      <c r="DF50" s="100">
        <v>2.7</v>
      </c>
      <c r="DG50" s="106">
        <f>DF50/(DF50+DF51+DF52+DF53)</f>
        <v>0.25</v>
      </c>
      <c r="DH50" s="100">
        <v>3.4</v>
      </c>
      <c r="DI50" s="106">
        <f>DH50/(DH50+DH51+DH52+DH53)</f>
        <v>0.30088495575221236</v>
      </c>
      <c r="DJ50" s="100">
        <v>3.8</v>
      </c>
      <c r="DK50" s="106">
        <f>DJ50/(DJ50+DJ51+DJ52+DJ53)</f>
        <v>0.37623762376237629</v>
      </c>
      <c r="DL50" s="100">
        <v>1.8</v>
      </c>
      <c r="DM50" s="106">
        <f>DL50/(DL50+DL51+DL52+DL53)</f>
        <v>0.17142857142857143</v>
      </c>
      <c r="DN50" s="110">
        <f>MAX(CV50,CX50,CZ50,DB50,DD50,DF50,DH50,DJ50,DL50)</f>
        <v>3.8</v>
      </c>
      <c r="DO50" s="118">
        <f>MIN(CV50,CX50,CZ50,DB50,DD50,DF50,DH50,DJ50,DL50)</f>
        <v>1.8</v>
      </c>
      <c r="DP50" s="100"/>
    </row>
    <row r="51" spans="1:120" ht="30.5" customHeight="1" x14ac:dyDescent="0.15">
      <c r="A51" s="31"/>
      <c r="B51" s="31"/>
      <c r="C51" s="101" t="s">
        <v>148</v>
      </c>
      <c r="D51" s="119">
        <v>1.7</v>
      </c>
      <c r="E51" s="103">
        <f>D51/(D50+D51+D52+D53)</f>
        <v>0.15044247787610618</v>
      </c>
      <c r="F51" s="104">
        <v>3.8</v>
      </c>
      <c r="G51" s="105">
        <f>F51/(F50+F51+F52+F53)</f>
        <v>0.35849056603773582</v>
      </c>
      <c r="H51" s="121">
        <v>0.6</v>
      </c>
      <c r="I51" s="106">
        <f>H51/(H50+H51+H52+H53)</f>
        <v>5.9405940594059403E-2</v>
      </c>
      <c r="J51" s="108">
        <v>1</v>
      </c>
      <c r="K51" s="105">
        <f>J51/(J50+J51+J52+J53)</f>
        <v>0.1</v>
      </c>
      <c r="L51" s="100">
        <v>1.4</v>
      </c>
      <c r="M51" s="106">
        <f>L51/(L50+L51+L52+L53)</f>
        <v>0.1217391304347826</v>
      </c>
      <c r="N51" s="100">
        <v>1.7</v>
      </c>
      <c r="O51" s="106">
        <f>N51/(N50+N51+N52+N53)</f>
        <v>0.15315315315315314</v>
      </c>
      <c r="P51" s="108">
        <v>1</v>
      </c>
      <c r="Q51" s="105">
        <f>P51/(P50+P51+P52+P53)</f>
        <v>0.1</v>
      </c>
      <c r="R51" s="100">
        <v>1.1000000000000001</v>
      </c>
      <c r="S51" s="106">
        <f>R51/(R50+R51+R52+R53)</f>
        <v>0.10576923076923077</v>
      </c>
      <c r="T51" s="100">
        <v>1.4</v>
      </c>
      <c r="U51" s="106">
        <f>T51/(T50+T51+T52+T53)</f>
        <v>0.12280701754385964</v>
      </c>
      <c r="V51" s="100">
        <v>1.6</v>
      </c>
      <c r="W51" s="106">
        <f>V51/(V50+V51+V52+V53)</f>
        <v>0.15841584158415842</v>
      </c>
      <c r="X51" s="100">
        <v>2.5</v>
      </c>
      <c r="Y51" s="106">
        <f>X51/(X50+X51+X52+X53)</f>
        <v>0.2</v>
      </c>
      <c r="Z51" s="100">
        <v>1.8</v>
      </c>
      <c r="AA51" s="106">
        <f>Z51/(Z50+Z51+Z52+Z53)</f>
        <v>0.17821782178217821</v>
      </c>
      <c r="AB51" s="120">
        <v>4</v>
      </c>
      <c r="AC51" s="105">
        <f>AB51/(AB50+AB51+AB52+AB53)</f>
        <v>0.26490066225165565</v>
      </c>
      <c r="AD51" s="100">
        <v>1.6</v>
      </c>
      <c r="AE51" s="106">
        <f>AD51/(AD50+AD51+AD52+AD53)</f>
        <v>0.14814814814814814</v>
      </c>
      <c r="AF51" s="100">
        <v>2.2999999999999998</v>
      </c>
      <c r="AG51" s="106">
        <f>AF51/(AF50+AF51+AF52+AF53)</f>
        <v>0.1982758620689655</v>
      </c>
      <c r="AH51" s="100">
        <v>1.3</v>
      </c>
      <c r="AI51" s="106">
        <f>AH51/(AH50+AH51+AH52+AH53)</f>
        <v>0.10569105691056911</v>
      </c>
      <c r="AJ51" s="108">
        <v>1.4</v>
      </c>
      <c r="AK51" s="105">
        <f>AJ51/(AJ50+AJ51+AJ52+AJ53)</f>
        <v>0.13999999999999999</v>
      </c>
      <c r="AL51" s="100">
        <v>1.4</v>
      </c>
      <c r="AM51" s="106">
        <f>AL51/(AL50+AL51+AL52+AL53)</f>
        <v>0.11666666666666665</v>
      </c>
      <c r="AN51" s="110">
        <f>MAX(F51,H51,J51,L51,N51,P51,R51,T51,V51,X51,Z51,AB51,AD51,AF51,AH51,AJ51,AL51)</f>
        <v>4</v>
      </c>
      <c r="AO51" s="111">
        <f>MIN(F51,H51,J51,L51,N51,P51,R51,T51,V51,X51,Z51,AB51,AD51,AF51,AH51,AJ51,AL51)</f>
        <v>0.6</v>
      </c>
      <c r="AP51" s="92">
        <v>2.2999999999999998</v>
      </c>
      <c r="AQ51" s="106">
        <f>AP51/(AP50+AP51+AP52+AP53)</f>
        <v>0.20535714285714282</v>
      </c>
      <c r="AR51" s="93">
        <v>2.1</v>
      </c>
      <c r="AS51" s="106">
        <f>AR51/(AR50+AR51+AR52+AR53)</f>
        <v>0.18421052631578949</v>
      </c>
      <c r="AT51" s="93">
        <v>1.4</v>
      </c>
      <c r="AU51" s="106">
        <f>AT51/(AT50+AT51+AT52+AT53)</f>
        <v>0.12727272727272726</v>
      </c>
      <c r="AV51" s="112">
        <f>MAX(AP51,AR51,AT51)</f>
        <v>2.2999999999999998</v>
      </c>
      <c r="AW51" s="113">
        <f>MIN(AP51,AR51,AT51)</f>
        <v>1.4</v>
      </c>
      <c r="AX51" s="92">
        <v>1.5</v>
      </c>
      <c r="AY51" s="106">
        <f>AX51/(AX50+AX51+AX52+AX53)</f>
        <v>0.13761467889908258</v>
      </c>
      <c r="AZ51" s="93">
        <v>1.5</v>
      </c>
      <c r="BA51" s="106">
        <f>AZ51/(AZ50+AZ51+AZ52+AZ53)</f>
        <v>0.13157894736842105</v>
      </c>
      <c r="BB51" s="93">
        <v>3</v>
      </c>
      <c r="BC51" s="106">
        <f>BB51/(BB50+BB51+BB52+BB53)</f>
        <v>0.23076923076923078</v>
      </c>
      <c r="BD51" s="98">
        <v>0.5</v>
      </c>
      <c r="BE51" s="105">
        <f>BD51/(BD50+BD51+BD52+BD53)</f>
        <v>4.4642857142857144E-2</v>
      </c>
      <c r="BF51" s="93">
        <v>3.9</v>
      </c>
      <c r="BG51" s="106">
        <f>BF51/(BF50+BF51+BF52+BF53)</f>
        <v>0.35454545454545455</v>
      </c>
      <c r="BH51" s="114">
        <f>MAX(AX51,AZ51,BB51,BD51,BF51)</f>
        <v>3.9</v>
      </c>
      <c r="BI51" s="115">
        <f>MIN(AX51,AZ51,BB51,BD51,BF51)</f>
        <v>0.5</v>
      </c>
      <c r="BJ51" s="92">
        <v>2.5</v>
      </c>
      <c r="BK51" s="106">
        <f>BJ51/(BJ50+BJ51+BJ52+BJ53)</f>
        <v>0.18518518518518517</v>
      </c>
      <c r="BL51" s="93">
        <v>1.3</v>
      </c>
      <c r="BM51" s="106">
        <f>BL51/(BL50+BL51+BL52+BL53)</f>
        <v>0.11926605504587157</v>
      </c>
      <c r="BN51" s="93">
        <v>0.7</v>
      </c>
      <c r="BO51" s="106">
        <f>BN51/(BN50+BN51+BN52+BN53)</f>
        <v>6.9999999999999993E-2</v>
      </c>
      <c r="BP51" s="93">
        <v>1</v>
      </c>
      <c r="BQ51" s="106">
        <f>BP51/(BP50+BP51+BP52+BP53)</f>
        <v>0.08</v>
      </c>
      <c r="BR51" s="93">
        <v>2.5</v>
      </c>
      <c r="BS51" s="106">
        <f>BR51/(BR50+BR51+BR52+BR53)</f>
        <v>0.25</v>
      </c>
      <c r="BT51" s="93">
        <v>1.6</v>
      </c>
      <c r="BU51" s="106">
        <f>BT51/(BT50+BT51+BT52+BT53)</f>
        <v>0.15841584158415842</v>
      </c>
      <c r="BV51" s="98">
        <v>1</v>
      </c>
      <c r="BW51" s="105">
        <f>BV51/(BV50+BV51+BV52+BV53)</f>
        <v>0.1</v>
      </c>
      <c r="BX51" s="98">
        <v>1.3</v>
      </c>
      <c r="BY51" s="105">
        <f>BX51/(BX50+BX51+BX52+BX53)</f>
        <v>0.12871287128712872</v>
      </c>
      <c r="BZ51" s="93">
        <v>1.3</v>
      </c>
      <c r="CA51" s="106">
        <f>BZ51/(BZ50+BZ51+BZ52+BZ53)</f>
        <v>0.11206896551724137</v>
      </c>
      <c r="CB51" s="98">
        <v>1.3</v>
      </c>
      <c r="CC51" s="105">
        <f>CB51/(CB50+CB51+CB52+CB53)</f>
        <v>0.12745098039215688</v>
      </c>
      <c r="CD51" s="93">
        <v>1</v>
      </c>
      <c r="CE51" s="106">
        <f>CD51/(CD50+CD51+CD52+CD53)</f>
        <v>9.2592592592592587E-2</v>
      </c>
      <c r="CF51" s="93">
        <v>2.1</v>
      </c>
      <c r="CG51" s="106">
        <f>CF51/(CF50+CF51+CF52+CF53)</f>
        <v>0.17647058823529413</v>
      </c>
      <c r="CH51" s="93">
        <v>2</v>
      </c>
      <c r="CI51" s="106">
        <f>CH51/(CH50+CH51+CH52+CH53)</f>
        <v>0.18181818181818182</v>
      </c>
      <c r="CJ51" s="98">
        <v>2</v>
      </c>
      <c r="CK51" s="105">
        <f>CJ51/(CJ50+CJ51+CJ52+CJ53)</f>
        <v>0.17857142857142858</v>
      </c>
      <c r="CL51" s="93">
        <v>1.4</v>
      </c>
      <c r="CM51" s="106">
        <f>CL51/(CL50+CL51+CL52+CL53)</f>
        <v>0.11864406779661016</v>
      </c>
      <c r="CN51" s="93">
        <v>1.6</v>
      </c>
      <c r="CO51" s="106">
        <f>CN51/(CN50+CN51+CN52+CN53)</f>
        <v>0.15238095238095239</v>
      </c>
      <c r="CP51" s="93">
        <v>1.4</v>
      </c>
      <c r="CQ51" s="106">
        <f>CP51/(CP50+CP51+CP52+CP53)</f>
        <v>0.12844036697247707</v>
      </c>
      <c r="CR51" s="93">
        <v>0.7</v>
      </c>
      <c r="CS51" s="106">
        <f>CR51/(CR50+CR51+CR52+CR53)</f>
        <v>6.363636363636363E-2</v>
      </c>
      <c r="CT51" s="116">
        <f>MAX(BJ51,BL51,BN51,BP51,BR51,BT51,BZ51,CD51,CF51,CH51,CL51,CN51,CP51,CR51)</f>
        <v>2.5</v>
      </c>
      <c r="CU51" s="117">
        <f>MIN(BJ51,BL51,BN51,BP51,BR51,BT51,BZ51,CD51,CF51,CH51,CL51,CN51,CP51,CR51)</f>
        <v>0.7</v>
      </c>
      <c r="CV51" s="99">
        <v>1.3</v>
      </c>
      <c r="CW51" s="106">
        <f>CV51/(CV50+CV51+CV52+CV53)</f>
        <v>0.11711711711711713</v>
      </c>
      <c r="CX51" s="100">
        <v>2</v>
      </c>
      <c r="CY51" s="106">
        <f>CX51/(CX50+CX51+CX52+CX53)</f>
        <v>0.17094017094017094</v>
      </c>
      <c r="CZ51" s="100">
        <v>2.1</v>
      </c>
      <c r="DA51" s="106">
        <f>CZ51/(CZ50+CZ51+CZ52+CZ53)</f>
        <v>0.18584070796460175</v>
      </c>
      <c r="DB51" s="100">
        <v>1.6</v>
      </c>
      <c r="DC51" s="106">
        <f>DB51/(DB50+DB51+DB52+DB53)</f>
        <v>0.13675213675213677</v>
      </c>
      <c r="DD51" s="100">
        <v>1.4</v>
      </c>
      <c r="DE51" s="106">
        <f>DD51/(DD50+DD51+DD52+DD53)</f>
        <v>0.13207547169811318</v>
      </c>
      <c r="DF51" s="100">
        <v>1.7</v>
      </c>
      <c r="DG51" s="106">
        <f>DF51/(DF50+DF51+DF52+DF53)</f>
        <v>0.15740740740740738</v>
      </c>
      <c r="DH51" s="100">
        <v>1.8</v>
      </c>
      <c r="DI51" s="106">
        <f>DH51/(DH50+DH51+DH52+DH53)</f>
        <v>0.15929203539823009</v>
      </c>
      <c r="DJ51" s="100">
        <v>0.6</v>
      </c>
      <c r="DK51" s="106">
        <f>DJ51/(DJ50+DJ51+DJ52+DJ53)</f>
        <v>5.9405940594059417E-2</v>
      </c>
      <c r="DL51" s="100">
        <v>0.5</v>
      </c>
      <c r="DM51" s="106">
        <f>DL51/(DL50+DL51+DL52+DL53)</f>
        <v>4.7619047619047616E-2</v>
      </c>
      <c r="DN51" s="110">
        <f>MAX(CV51,CX51,CZ51,DB51,DD51,DF51,DH51,DJ51,DL51)</f>
        <v>2.1</v>
      </c>
      <c r="DO51" s="118">
        <f>MIN(CV51,CX51,CZ51,DB51,DD51,DF51,DH51,DJ51,DL51)</f>
        <v>0.5</v>
      </c>
      <c r="DP51" s="100"/>
    </row>
    <row r="52" spans="1:120" ht="29.5" customHeight="1" x14ac:dyDescent="0.15">
      <c r="A52" s="31"/>
      <c r="B52" s="31"/>
      <c r="C52" s="101" t="s">
        <v>149</v>
      </c>
      <c r="D52" s="119">
        <v>3.2</v>
      </c>
      <c r="E52" s="103">
        <f>D52/(D50+D51+D52+D53)</f>
        <v>0.2831858407079646</v>
      </c>
      <c r="F52" s="104">
        <v>2.5</v>
      </c>
      <c r="G52" s="105">
        <f>F52/(F50+F51+F52+F53)</f>
        <v>0.23584905660377359</v>
      </c>
      <c r="H52" s="109">
        <v>4.8</v>
      </c>
      <c r="I52" s="106">
        <f>H52/(H50+H51+H52+H53)</f>
        <v>0.47524752475247523</v>
      </c>
      <c r="J52" s="108">
        <v>4</v>
      </c>
      <c r="K52" s="105">
        <f>J52/(J50+J51+J52+J53)</f>
        <v>0.4</v>
      </c>
      <c r="L52" s="100">
        <v>2.9</v>
      </c>
      <c r="M52" s="106">
        <f>L52/(L50+L51+L52+L53)</f>
        <v>0.25217391304347825</v>
      </c>
      <c r="N52" s="100">
        <v>3.2</v>
      </c>
      <c r="O52" s="106">
        <f>N52/(N50+N51+N52+N53)</f>
        <v>0.28828828828828829</v>
      </c>
      <c r="P52" s="108">
        <v>4.5</v>
      </c>
      <c r="Q52" s="105">
        <f>P52/(P50+P51+P52+P53)</f>
        <v>0.45</v>
      </c>
      <c r="R52" s="100">
        <v>3.3</v>
      </c>
      <c r="S52" s="106">
        <f>R52/(R50+R51+R52+R53)</f>
        <v>0.31730769230769229</v>
      </c>
      <c r="T52" s="100">
        <v>3.1</v>
      </c>
      <c r="U52" s="106">
        <f>T52/(T50+T51+T52+T53)</f>
        <v>0.27192982456140352</v>
      </c>
      <c r="V52" s="100">
        <v>3.9</v>
      </c>
      <c r="W52" s="106">
        <f>V52/(V50+V51+V52+V53)</f>
        <v>0.38613861386138615</v>
      </c>
      <c r="X52" s="100">
        <v>3.5</v>
      </c>
      <c r="Y52" s="106">
        <f>X52/(X50+X51+X52+X53)</f>
        <v>0.28000000000000003</v>
      </c>
      <c r="Z52" s="100">
        <v>3.5</v>
      </c>
      <c r="AA52" s="106">
        <f>Z52/(Z50+Z51+Z52+Z53)</f>
        <v>0.34653465346534651</v>
      </c>
      <c r="AB52" s="108">
        <v>3.6</v>
      </c>
      <c r="AC52" s="105">
        <f>AB52/(AB50+AB51+AB52+AB53)</f>
        <v>0.23841059602649009</v>
      </c>
      <c r="AD52" s="100">
        <v>2.8</v>
      </c>
      <c r="AE52" s="106">
        <f>AD52/(AD50+AD51+AD52+AD53)</f>
        <v>0.25925925925925924</v>
      </c>
      <c r="AF52" s="100">
        <v>4</v>
      </c>
      <c r="AG52" s="106">
        <f>AF52/(AF50+AF51+AF52+AF53)</f>
        <v>0.34482758620689657</v>
      </c>
      <c r="AH52" s="100">
        <v>4.4000000000000004</v>
      </c>
      <c r="AI52" s="106">
        <f>AH52/(AH50+AH51+AH52+AH53)</f>
        <v>0.35772357723577242</v>
      </c>
      <c r="AJ52" s="107">
        <v>1.8</v>
      </c>
      <c r="AK52" s="105">
        <f>AJ52/(AJ50+AJ51+AJ52+AJ53)</f>
        <v>0.18</v>
      </c>
      <c r="AL52" s="100">
        <v>2.2000000000000002</v>
      </c>
      <c r="AM52" s="106">
        <f>AL52/(AL50+AL51+AL52+AL53)</f>
        <v>0.18333333333333335</v>
      </c>
      <c r="AN52" s="110">
        <f>MAX(F52,H52,J52,L52,N52,P52,R52,T52,V52,X52,Z52,AB52,AD52,AF52,AH52,AJ52,AL52)</f>
        <v>4.8</v>
      </c>
      <c r="AO52" s="111">
        <f>MIN(F52,H52,J52,L52,N52,P52,R52,T52,V52,X52,Z52,AB52,AD52,AF52,AH52,AJ52,AL52)</f>
        <v>1.8</v>
      </c>
      <c r="AP52" s="92">
        <v>3.3</v>
      </c>
      <c r="AQ52" s="106">
        <f>AP52/(AP50+AP51+AP52+AP53)</f>
        <v>0.2946428571428571</v>
      </c>
      <c r="AR52" s="93">
        <v>3.3</v>
      </c>
      <c r="AS52" s="106">
        <f>AR52/(AR50+AR51+AR52+AR53)</f>
        <v>0.28947368421052633</v>
      </c>
      <c r="AT52" s="93">
        <v>3.2</v>
      </c>
      <c r="AU52" s="106">
        <f>AT52/(AT50+AT51+AT52+AT53)</f>
        <v>0.29090909090909095</v>
      </c>
      <c r="AV52" s="112">
        <f>MAX(AP52,AR52,AT52)</f>
        <v>3.3</v>
      </c>
      <c r="AW52" s="113">
        <f>MIN(AP52,AR52,AT52)</f>
        <v>3.2</v>
      </c>
      <c r="AX52" s="92">
        <v>3.9</v>
      </c>
      <c r="AY52" s="106">
        <f>AX52/(AX50+AX51+AX52+AX53)</f>
        <v>0.35779816513761464</v>
      </c>
      <c r="AZ52" s="93">
        <v>3.1</v>
      </c>
      <c r="BA52" s="106">
        <f>AZ52/(AZ50+AZ51+AZ52+AZ53)</f>
        <v>0.27192982456140352</v>
      </c>
      <c r="BB52" s="93">
        <v>2</v>
      </c>
      <c r="BC52" s="106">
        <f>BB52/(BB50+BB51+BB52+BB53)</f>
        <v>0.15384615384615385</v>
      </c>
      <c r="BD52" s="98">
        <v>5</v>
      </c>
      <c r="BE52" s="105">
        <f>BD52/(BD50+BD51+BD52+BD53)</f>
        <v>0.44642857142857145</v>
      </c>
      <c r="BF52" s="93">
        <v>2.4</v>
      </c>
      <c r="BG52" s="106">
        <f>BF52/(BF50+BF51+BF52+BF53)</f>
        <v>0.21818181818181817</v>
      </c>
      <c r="BH52" s="114">
        <f>MAX(AX52,AZ52,BB52,BD52,BF52)</f>
        <v>5</v>
      </c>
      <c r="BI52" s="115">
        <f>MIN(AX52,AZ52,BB52,BD52,BF52)</f>
        <v>2</v>
      </c>
      <c r="BJ52" s="92">
        <v>2.7</v>
      </c>
      <c r="BK52" s="106">
        <f>BJ52/(BJ50+BJ51+BJ52+BJ53)</f>
        <v>0.2</v>
      </c>
      <c r="BL52" s="93">
        <v>3.4</v>
      </c>
      <c r="BM52" s="106">
        <f>BL52/(BL50+BL51+BL52+BL53)</f>
        <v>0.31192660550458712</v>
      </c>
      <c r="BN52" s="93">
        <v>4.3</v>
      </c>
      <c r="BO52" s="106">
        <f>BN52/(BN50+BN51+BN52+BN53)</f>
        <v>0.43</v>
      </c>
      <c r="BP52" s="93">
        <v>4</v>
      </c>
      <c r="BQ52" s="106">
        <f>BP52/(BP50+BP51+BP52+BP53)</f>
        <v>0.32</v>
      </c>
      <c r="BR52" s="93">
        <v>1.5</v>
      </c>
      <c r="BS52" s="106">
        <f>BR52/(BR50+BR51+BR52+BR53)</f>
        <v>0.15</v>
      </c>
      <c r="BT52" s="93">
        <v>2.7</v>
      </c>
      <c r="BU52" s="106">
        <f>BT52/(BT50+BT51+BT52+BT53)</f>
        <v>0.26732673267326734</v>
      </c>
      <c r="BV52" s="98">
        <v>0</v>
      </c>
      <c r="BW52" s="105">
        <f>BV52/(BV50+BV51+BV52+BV53)</f>
        <v>0</v>
      </c>
      <c r="BX52" s="98">
        <v>4</v>
      </c>
      <c r="BY52" s="105">
        <f>BX52/(BX50+BX51+BX52+BX53)</f>
        <v>0.39603960396039606</v>
      </c>
      <c r="BZ52" s="93">
        <v>3.4</v>
      </c>
      <c r="CA52" s="106">
        <f>BZ52/(BZ50+BZ51+BZ52+BZ53)</f>
        <v>0.29310344827586204</v>
      </c>
      <c r="CB52" s="98">
        <v>1.3</v>
      </c>
      <c r="CC52" s="105">
        <f>CB52/(CB50+CB51+CB52+CB53)</f>
        <v>0.12745098039215688</v>
      </c>
      <c r="CD52" s="93">
        <v>2.8</v>
      </c>
      <c r="CE52" s="106">
        <f>CD52/(CD50+CD51+CD52+CD53)</f>
        <v>0.25925925925925924</v>
      </c>
      <c r="CF52" s="93">
        <v>3.1</v>
      </c>
      <c r="CG52" s="106">
        <f>CF52/(CF50+CF51+CF52+CF53)</f>
        <v>0.26050420168067229</v>
      </c>
      <c r="CH52" s="93">
        <v>4.5</v>
      </c>
      <c r="CI52" s="106">
        <f>CH52/(CH50+CH51+CH52+CH53)</f>
        <v>0.40909090909090912</v>
      </c>
      <c r="CJ52" s="98">
        <v>2</v>
      </c>
      <c r="CK52" s="105">
        <f>CJ52/(CJ50+CJ51+CJ52+CJ53)</f>
        <v>0.17857142857142858</v>
      </c>
      <c r="CL52" s="93">
        <v>4.0999999999999996</v>
      </c>
      <c r="CM52" s="106">
        <f>CL52/(CL50+CL51+CL52+CL53)</f>
        <v>0.34745762711864403</v>
      </c>
      <c r="CN52" s="93">
        <v>2.9</v>
      </c>
      <c r="CO52" s="106">
        <f>CN52/(CN50+CN51+CN52+CN53)</f>
        <v>0.27619047619047621</v>
      </c>
      <c r="CP52" s="93">
        <v>3.7</v>
      </c>
      <c r="CQ52" s="106">
        <f>CP52/(CP50+CP51+CP52+CP53)</f>
        <v>0.33944954128440374</v>
      </c>
      <c r="CR52" s="93">
        <v>3</v>
      </c>
      <c r="CS52" s="106">
        <f>CR52/(CR50+CR51+CR52+CR53)</f>
        <v>0.27272727272727271</v>
      </c>
      <c r="CT52" s="116">
        <f>MAX(BJ52,BL52,BN52,BP52,BR52,BT52,BZ52,CD52,CF52,CH52,CL52,CN52,CP52,CR52)</f>
        <v>4.5</v>
      </c>
      <c r="CU52" s="117">
        <f>MIN(BJ52,BL52,BN52,BP52,BR52,BT52,BZ52,CD52,CF52,CH52,CL52,CN52,CP52,CR52)</f>
        <v>1.5</v>
      </c>
      <c r="CV52" s="99">
        <v>2.8</v>
      </c>
      <c r="CW52" s="106">
        <f>CV52/(CV50+CV51+CV52+CV53)</f>
        <v>0.25225225225225223</v>
      </c>
      <c r="CX52" s="100">
        <v>3</v>
      </c>
      <c r="CY52" s="106">
        <f>CX52/(CX50+CX51+CX52+CX53)</f>
        <v>0.25641025641025644</v>
      </c>
      <c r="CZ52" s="100">
        <v>2.9</v>
      </c>
      <c r="DA52" s="106">
        <f>CZ52/(CZ50+CZ51+CZ52+CZ53)</f>
        <v>0.25663716814159288</v>
      </c>
      <c r="DB52" s="100">
        <v>4</v>
      </c>
      <c r="DC52" s="106">
        <f>DB52/(DB50+DB51+DB52+DB53)</f>
        <v>0.34188034188034189</v>
      </c>
      <c r="DD52" s="100">
        <v>3.6</v>
      </c>
      <c r="DE52" s="106">
        <f>DD52/(DD50+DD51+DD52+DD53)</f>
        <v>0.33962264150943394</v>
      </c>
      <c r="DF52" s="100">
        <v>3.3</v>
      </c>
      <c r="DG52" s="106">
        <f>DF52/(DF50+DF51+DF52+DF53)</f>
        <v>0.30555555555555552</v>
      </c>
      <c r="DH52" s="100">
        <v>3.3</v>
      </c>
      <c r="DI52" s="106">
        <f>DH52/(DH50+DH51+DH52+DH53)</f>
        <v>0.29203539823008845</v>
      </c>
      <c r="DJ52" s="100">
        <v>1.9</v>
      </c>
      <c r="DK52" s="106">
        <f>DJ52/(DJ50+DJ51+DJ52+DJ53)</f>
        <v>0.18811881188118815</v>
      </c>
      <c r="DL52" s="100">
        <v>4.5999999999999996</v>
      </c>
      <c r="DM52" s="106">
        <f>DL52/(DL50+DL51+DL52+DL53)</f>
        <v>0.43809523809523804</v>
      </c>
      <c r="DN52" s="110">
        <f>MAX(CV52,CX52,CZ52,DB52,DD52,DF52,DH52,DJ52,DL52)</f>
        <v>4.5999999999999996</v>
      </c>
      <c r="DO52" s="118">
        <f>MIN(CV52,CX52,CZ52,DB52,DD52,DF52,DH52,DJ52,DL52)</f>
        <v>1.9</v>
      </c>
      <c r="DP52" s="100"/>
    </row>
    <row r="53" spans="1:120" ht="30" customHeight="1" x14ac:dyDescent="0.15">
      <c r="A53" s="31"/>
      <c r="B53" s="31"/>
      <c r="C53" s="101" t="s">
        <v>150</v>
      </c>
      <c r="D53" s="119">
        <v>3.8</v>
      </c>
      <c r="E53" s="103">
        <f>D53/(D50+D51+D52+D53)</f>
        <v>0.33628318584070793</v>
      </c>
      <c r="F53" s="104">
        <v>2</v>
      </c>
      <c r="G53" s="105">
        <f>F53/(F50+F51+F52+F53)</f>
        <v>0.18867924528301888</v>
      </c>
      <c r="H53" s="100">
        <v>2.6</v>
      </c>
      <c r="I53" s="106">
        <f>H53/(H50+H51+H52+H53)</f>
        <v>0.25742574257425743</v>
      </c>
      <c r="J53" s="108">
        <v>4</v>
      </c>
      <c r="K53" s="105">
        <f>J53/(J50+J51+J52+J53)</f>
        <v>0.4</v>
      </c>
      <c r="L53" s="100">
        <v>4.4000000000000004</v>
      </c>
      <c r="M53" s="106">
        <f>L53/(L50+L51+L52+L53)</f>
        <v>0.38260869565217392</v>
      </c>
      <c r="N53" s="100">
        <v>3.6</v>
      </c>
      <c r="O53" s="106">
        <f>N53/(N50+N51+N52+N53)</f>
        <v>0.32432432432432434</v>
      </c>
      <c r="P53" s="107">
        <v>2</v>
      </c>
      <c r="Q53" s="105">
        <f>P53/(P50+P51+P52+P53)</f>
        <v>0.2</v>
      </c>
      <c r="R53" s="100">
        <v>3.6</v>
      </c>
      <c r="S53" s="106">
        <f>R53/(R50+R51+R52+R53)</f>
        <v>0.34615384615384615</v>
      </c>
      <c r="T53" s="100">
        <v>4.5</v>
      </c>
      <c r="U53" s="106">
        <f>T53/(T50+T51+T52+T53)</f>
        <v>0.39473684210526316</v>
      </c>
      <c r="V53" s="100">
        <v>2.2999999999999998</v>
      </c>
      <c r="W53" s="106">
        <f>V53/(V50+V51+V52+V53)</f>
        <v>0.2277227722772277</v>
      </c>
      <c r="X53" s="100">
        <v>2.5</v>
      </c>
      <c r="Y53" s="106">
        <f>X53/(X50+X51+X52+X53)</f>
        <v>0.2</v>
      </c>
      <c r="Z53" s="100">
        <v>2.7</v>
      </c>
      <c r="AA53" s="106">
        <f>Z53/(Z50+Z51+Z52+Z53)</f>
        <v>0.26732673267326729</v>
      </c>
      <c r="AB53" s="108">
        <v>5</v>
      </c>
      <c r="AC53" s="105">
        <f>AB53/(AB50+AB51+AB52+AB53)</f>
        <v>0.33112582781456956</v>
      </c>
      <c r="AD53" s="100">
        <v>5</v>
      </c>
      <c r="AE53" s="106">
        <f>AD53/(AD50+AD51+AD52+AD53)</f>
        <v>0.46296296296296291</v>
      </c>
      <c r="AF53" s="100">
        <v>2.5</v>
      </c>
      <c r="AG53" s="106">
        <f>AF53/(AF50+AF51+AF52+AF53)</f>
        <v>0.21551724137931036</v>
      </c>
      <c r="AH53" s="100">
        <v>4.0999999999999996</v>
      </c>
      <c r="AI53" s="106">
        <f>AH53/(AH50+AH51+AH52+AH53)</f>
        <v>0.33333333333333331</v>
      </c>
      <c r="AJ53" s="108">
        <v>3</v>
      </c>
      <c r="AK53" s="105">
        <f>AJ53/(AJ50+AJ51+AJ52+AJ53)</f>
        <v>0.3</v>
      </c>
      <c r="AL53" s="109">
        <v>5.4</v>
      </c>
      <c r="AM53" s="106">
        <f>AL53/(AL50+AL51+AL52+AL53)</f>
        <v>0.45</v>
      </c>
      <c r="AN53" s="110">
        <f>MAX(F53,H53,J53,L53,N53,P53,R53,T53,V53,X53,Z53,AB53,AD53,AF53,AH53,AJ53,AL53)</f>
        <v>5.4</v>
      </c>
      <c r="AO53" s="111">
        <f>MIN(F53,H53,J53,L53,N53,P53,R53,T53,V53,X53,Z53,AB53,AD53,AF53,AH53,AJ53,AL53)</f>
        <v>2</v>
      </c>
      <c r="AP53" s="92">
        <v>2.9</v>
      </c>
      <c r="AQ53" s="106">
        <f>AP53/(AP50+AP51+AP52+AP53)</f>
        <v>0.2589285714285714</v>
      </c>
      <c r="AR53" s="93">
        <v>4</v>
      </c>
      <c r="AS53" s="106">
        <f>AR53/(AR50+AR51+AR52+AR53)</f>
        <v>0.35087719298245618</v>
      </c>
      <c r="AT53" s="93">
        <v>3.8</v>
      </c>
      <c r="AU53" s="106">
        <f>AT53/(AT50+AT51+AT52+AT53)</f>
        <v>0.34545454545454546</v>
      </c>
      <c r="AV53" s="112">
        <f>MAX(AP53,AR53,AT53)</f>
        <v>4</v>
      </c>
      <c r="AW53" s="113">
        <f>MIN(AP53,AR53,AT53)</f>
        <v>2.9</v>
      </c>
      <c r="AX53" s="92">
        <v>3.1</v>
      </c>
      <c r="AY53" s="106">
        <f>AX53/(AX50+AX51+AX52+AX53)</f>
        <v>0.28440366972477066</v>
      </c>
      <c r="AZ53" s="93">
        <v>2.6</v>
      </c>
      <c r="BA53" s="106">
        <f>AZ53/(AZ50+AZ51+AZ52+AZ53)</f>
        <v>0.22807017543859648</v>
      </c>
      <c r="BB53" s="93">
        <v>4</v>
      </c>
      <c r="BC53" s="106">
        <f>BB53/(BB50+BB51+BB52+BB53)</f>
        <v>0.30769230769230771</v>
      </c>
      <c r="BD53" s="98">
        <v>2.7</v>
      </c>
      <c r="BE53" s="105">
        <f>BD53/(BD50+BD51+BD52+BD53)</f>
        <v>0.2410714285714286</v>
      </c>
      <c r="BF53" s="93">
        <v>2.9</v>
      </c>
      <c r="BG53" s="106">
        <f>BF53/(BF50+BF51+BF52+BF53)</f>
        <v>0.26363636363636361</v>
      </c>
      <c r="BH53" s="114">
        <f>MAX(AX53,AZ53,BB53,BD53,BF53)</f>
        <v>4</v>
      </c>
      <c r="BI53" s="115">
        <f>MIN(AX53,AZ53,BB53,BD53,BF53)</f>
        <v>2.6</v>
      </c>
      <c r="BJ53" s="92">
        <v>5.3</v>
      </c>
      <c r="BK53" s="106">
        <f>BJ53/(BJ50+BJ51+BJ52+BJ53)</f>
        <v>0.3925925925925926</v>
      </c>
      <c r="BL53" s="93">
        <v>4.0999999999999996</v>
      </c>
      <c r="BM53" s="106">
        <f>BL53/(BL50+BL51+BL52+BL53)</f>
        <v>0.37614678899082565</v>
      </c>
      <c r="BN53" s="93">
        <v>3.7</v>
      </c>
      <c r="BO53" s="106">
        <f>BN53/(BN50+BN51+BN52+BN53)</f>
        <v>0.37</v>
      </c>
      <c r="BP53" s="93">
        <v>2.5</v>
      </c>
      <c r="BQ53" s="106">
        <f>BP53/(BP50+BP51+BP52+BP53)</f>
        <v>0.2</v>
      </c>
      <c r="BR53" s="93">
        <v>3.5</v>
      </c>
      <c r="BS53" s="106">
        <f>BR53/(BR50+BR51+BR52+BR53)</f>
        <v>0.35</v>
      </c>
      <c r="BT53" s="93">
        <v>3.6</v>
      </c>
      <c r="BU53" s="106">
        <f>BT53/(BT50+BT51+BT52+BT53)</f>
        <v>0.35643564356435647</v>
      </c>
      <c r="BV53" s="98">
        <v>5</v>
      </c>
      <c r="BW53" s="105">
        <f>BV53/(BV50+BV51+BV52+BV53)</f>
        <v>0.5</v>
      </c>
      <c r="BX53" s="98">
        <v>3.8</v>
      </c>
      <c r="BY53" s="105">
        <f>BX53/(BX50+BX51+BX52+BX53)</f>
        <v>0.37623762376237624</v>
      </c>
      <c r="BZ53" s="93">
        <v>3.2</v>
      </c>
      <c r="CA53" s="106">
        <f>BZ53/(BZ50+BZ51+BZ52+BZ53)</f>
        <v>0.27586206896551724</v>
      </c>
      <c r="CB53" s="98">
        <v>3.8</v>
      </c>
      <c r="CC53" s="105">
        <f>CB53/(CB50+CB51+CB52+CB53)</f>
        <v>0.37254901960784315</v>
      </c>
      <c r="CD53" s="93">
        <v>3.2</v>
      </c>
      <c r="CE53" s="106">
        <f>CD53/(CD50+CD51+CD52+CD53)</f>
        <v>0.29629629629629628</v>
      </c>
      <c r="CF53" s="93">
        <v>4.5</v>
      </c>
      <c r="CG53" s="106">
        <f>CF53/(CF50+CF51+CF52+CF53)</f>
        <v>0.37815126050420167</v>
      </c>
      <c r="CH53" s="93">
        <v>3</v>
      </c>
      <c r="CI53" s="106">
        <f>CH53/(CH50+CH51+CH52+CH53)</f>
        <v>0.27272727272727271</v>
      </c>
      <c r="CJ53" s="98">
        <v>5.7</v>
      </c>
      <c r="CK53" s="105">
        <f>CJ53/(CJ50+CJ51+CJ52+CJ53)</f>
        <v>0.50892857142857151</v>
      </c>
      <c r="CL53" s="93">
        <v>2.7</v>
      </c>
      <c r="CM53" s="106">
        <f>CL53/(CL50+CL51+CL52+CL53)</f>
        <v>0.2288135593220339</v>
      </c>
      <c r="CN53" s="93">
        <v>2.8</v>
      </c>
      <c r="CO53" s="106">
        <f>CN53/(CN50+CN51+CN52+CN53)</f>
        <v>0.26666666666666666</v>
      </c>
      <c r="CP53" s="93">
        <v>4.3</v>
      </c>
      <c r="CQ53" s="106">
        <f>CP53/(CP50+CP51+CP52+CP53)</f>
        <v>0.39449541284403672</v>
      </c>
      <c r="CR53" s="93">
        <v>4.3</v>
      </c>
      <c r="CS53" s="106">
        <f>CR53/(CR50+CR51+CR52+CR53)</f>
        <v>0.39090909090909087</v>
      </c>
      <c r="CT53" s="116">
        <f>MAX(BJ53,BL53,BN53,BP53,BR53,BT53,BZ53,CD53,CF53,CH53,CL53,CN53,CP53,CR53)</f>
        <v>5.3</v>
      </c>
      <c r="CU53" s="117">
        <f>MIN(BJ53,BL53,BN53,BP53,BR53,BT53,BZ53,CD53,CF53,CH53,CL53,CN53,CP53,CR53)</f>
        <v>2.5</v>
      </c>
      <c r="CV53" s="99">
        <v>4.7</v>
      </c>
      <c r="CW53" s="106">
        <f>CV53/(CV50+CV51+CV52+CV53)</f>
        <v>0.42342342342342343</v>
      </c>
      <c r="CX53" s="100">
        <v>4</v>
      </c>
      <c r="CY53" s="106">
        <f>CX53/(CX50+CX51+CX52+CX53)</f>
        <v>0.34188034188034189</v>
      </c>
      <c r="CZ53" s="100">
        <v>3.7</v>
      </c>
      <c r="DA53" s="106">
        <f>CZ53/(CZ50+CZ51+CZ52+CZ53)</f>
        <v>0.32743362831858408</v>
      </c>
      <c r="DB53" s="100">
        <v>3.7</v>
      </c>
      <c r="DC53" s="106">
        <f>DB53/(DB50+DB51+DB52+DB53)</f>
        <v>0.31623931623931628</v>
      </c>
      <c r="DD53" s="100">
        <v>3.2</v>
      </c>
      <c r="DE53" s="106">
        <f>DD53/(DD50+DD51+DD52+DD53)</f>
        <v>0.30188679245283018</v>
      </c>
      <c r="DF53" s="100">
        <v>3.1</v>
      </c>
      <c r="DG53" s="106">
        <f>DF53/(DF50+DF51+DF52+DF53)</f>
        <v>0.28703703703703703</v>
      </c>
      <c r="DH53" s="100">
        <v>2.8</v>
      </c>
      <c r="DI53" s="106">
        <f>DH53/(DH50+DH51+DH52+DH53)</f>
        <v>0.247787610619469</v>
      </c>
      <c r="DJ53" s="100">
        <v>3.8</v>
      </c>
      <c r="DK53" s="106">
        <f>DJ53/(DJ50+DJ51+DJ52+DJ53)</f>
        <v>0.37623762376237629</v>
      </c>
      <c r="DL53" s="100">
        <v>3.6</v>
      </c>
      <c r="DM53" s="106">
        <f>DL53/(DL50+DL51+DL52+DL53)</f>
        <v>0.34285714285714286</v>
      </c>
      <c r="DN53" s="110">
        <f>MAX(CV53,CX53,CZ53,DB53,DD53,DF53,DH53,DJ53,DL53)</f>
        <v>4.7</v>
      </c>
      <c r="DO53" s="118">
        <f>MIN(CV53,CX53,CZ53,DB53,DD53,DF53,DH53,DJ53,DL53)</f>
        <v>2.8</v>
      </c>
      <c r="DP53" s="100"/>
    </row>
    <row r="54" spans="1:120" ht="20" customHeight="1" x14ac:dyDescent="0.15">
      <c r="A54" s="31"/>
      <c r="B54" s="31"/>
      <c r="C54" s="134"/>
      <c r="D54" s="31"/>
      <c r="E54" s="135"/>
      <c r="F54" s="136"/>
      <c r="G54" s="137"/>
      <c r="H54" s="138"/>
      <c r="I54" s="138"/>
      <c r="J54" s="137"/>
      <c r="K54" s="137"/>
      <c r="L54" s="138"/>
      <c r="M54" s="138"/>
      <c r="N54" s="138"/>
      <c r="O54" s="138"/>
      <c r="P54" s="137"/>
      <c r="Q54" s="137"/>
      <c r="R54" s="138"/>
      <c r="S54" s="138"/>
      <c r="T54" s="138"/>
      <c r="U54" s="138"/>
      <c r="V54" s="138"/>
      <c r="W54" s="138"/>
      <c r="X54" s="138"/>
      <c r="Y54" s="138"/>
      <c r="Z54" s="138"/>
      <c r="AA54" s="138"/>
      <c r="AB54" s="137"/>
      <c r="AC54" s="137"/>
      <c r="AD54" s="138"/>
      <c r="AE54" s="138"/>
      <c r="AF54" s="138"/>
      <c r="AG54" s="138"/>
      <c r="AH54" s="138"/>
      <c r="AI54" s="138"/>
      <c r="AJ54" s="137"/>
      <c r="AK54" s="137"/>
      <c r="AL54" s="138"/>
      <c r="AM54" s="138"/>
      <c r="AN54" s="138"/>
      <c r="AO54" s="139"/>
      <c r="AP54" s="140"/>
      <c r="AQ54" s="138"/>
      <c r="AR54" s="141"/>
      <c r="AS54" s="138"/>
      <c r="AT54" s="141"/>
      <c r="AU54" s="138"/>
      <c r="AV54" s="127"/>
      <c r="AW54" s="128"/>
      <c r="AX54" s="92"/>
      <c r="AY54" s="138"/>
      <c r="AZ54" s="93"/>
      <c r="BA54" s="138"/>
      <c r="BB54" s="93"/>
      <c r="BC54" s="138"/>
      <c r="BD54" s="98"/>
      <c r="BE54" s="137"/>
      <c r="BF54" s="93"/>
      <c r="BG54" s="138"/>
      <c r="BH54" s="127"/>
      <c r="BI54" s="128"/>
      <c r="BJ54" s="92"/>
      <c r="BK54" s="138"/>
      <c r="BL54" s="93"/>
      <c r="BM54" s="138"/>
      <c r="BN54" s="93"/>
      <c r="BO54" s="138"/>
      <c r="BP54" s="93"/>
      <c r="BQ54" s="138"/>
      <c r="BR54" s="93"/>
      <c r="BS54" s="138"/>
      <c r="BT54" s="93"/>
      <c r="BU54" s="138"/>
      <c r="BV54" s="98"/>
      <c r="BW54" s="137"/>
      <c r="BX54" s="98"/>
      <c r="BY54" s="137"/>
      <c r="BZ54" s="93"/>
      <c r="CA54" s="138"/>
      <c r="CB54" s="98"/>
      <c r="CC54" s="137"/>
      <c r="CD54" s="93"/>
      <c r="CE54" s="138"/>
      <c r="CF54" s="93"/>
      <c r="CG54" s="138"/>
      <c r="CH54" s="93"/>
      <c r="CI54" s="138"/>
      <c r="CJ54" s="98"/>
      <c r="CK54" s="137"/>
      <c r="CL54" s="93"/>
      <c r="CM54" s="138"/>
      <c r="CN54" s="93"/>
      <c r="CO54" s="138"/>
      <c r="CP54" s="93"/>
      <c r="CQ54" s="138"/>
      <c r="CR54" s="93"/>
      <c r="CS54" s="138"/>
      <c r="CT54" s="142"/>
      <c r="CU54" s="128"/>
      <c r="CV54" s="143"/>
      <c r="CW54" s="138"/>
      <c r="CX54" s="144"/>
      <c r="CY54" s="138"/>
      <c r="CZ54" s="144"/>
      <c r="DA54" s="138"/>
      <c r="DB54" s="144"/>
      <c r="DC54" s="138"/>
      <c r="DD54" s="144"/>
      <c r="DE54" s="138"/>
      <c r="DF54" s="144"/>
      <c r="DG54" s="138"/>
      <c r="DH54" s="144"/>
      <c r="DI54" s="138"/>
      <c r="DJ54" s="144"/>
      <c r="DK54" s="138"/>
      <c r="DL54" s="144"/>
      <c r="DM54" s="138"/>
      <c r="DN54" s="144"/>
      <c r="DO54" s="138"/>
      <c r="DP54" s="138"/>
    </row>
    <row r="55" spans="1:120" ht="20" customHeight="1" x14ac:dyDescent="0.15">
      <c r="A55" s="31"/>
      <c r="B55" s="31"/>
      <c r="C55" s="134"/>
      <c r="D55" s="31"/>
      <c r="E55" s="135"/>
      <c r="F55" s="136"/>
      <c r="G55" s="137"/>
      <c r="H55" s="138"/>
      <c r="I55" s="138"/>
      <c r="J55" s="137"/>
      <c r="K55" s="137"/>
      <c r="L55" s="138"/>
      <c r="M55" s="138"/>
      <c r="N55" s="138"/>
      <c r="O55" s="138"/>
      <c r="P55" s="137"/>
      <c r="Q55" s="137"/>
      <c r="R55" s="138"/>
      <c r="S55" s="138"/>
      <c r="T55" s="138"/>
      <c r="U55" s="138"/>
      <c r="V55" s="138"/>
      <c r="W55" s="138"/>
      <c r="X55" s="138"/>
      <c r="Y55" s="138"/>
      <c r="Z55" s="138"/>
      <c r="AA55" s="138"/>
      <c r="AB55" s="137"/>
      <c r="AC55" s="137"/>
      <c r="AD55" s="138"/>
      <c r="AE55" s="138"/>
      <c r="AF55" s="138"/>
      <c r="AG55" s="138"/>
      <c r="AH55" s="138"/>
      <c r="AI55" s="138"/>
      <c r="AJ55" s="137"/>
      <c r="AK55" s="137"/>
      <c r="AL55" s="138"/>
      <c r="AM55" s="138"/>
      <c r="AN55" s="138"/>
      <c r="AO55" s="139"/>
      <c r="AP55" s="140"/>
      <c r="AQ55" s="138"/>
      <c r="AR55" s="141"/>
      <c r="AS55" s="138"/>
      <c r="AT55" s="141"/>
      <c r="AU55" s="138"/>
      <c r="AV55" s="127"/>
      <c r="AW55" s="128"/>
      <c r="AX55" s="92"/>
      <c r="AY55" s="138"/>
      <c r="AZ55" s="93"/>
      <c r="BA55" s="138"/>
      <c r="BB55" s="93"/>
      <c r="BC55" s="138"/>
      <c r="BD55" s="98"/>
      <c r="BE55" s="137"/>
      <c r="BF55" s="93"/>
      <c r="BG55" s="138"/>
      <c r="BH55" s="127"/>
      <c r="BI55" s="128"/>
      <c r="BJ55" s="92"/>
      <c r="BK55" s="138"/>
      <c r="BL55" s="93"/>
      <c r="BM55" s="138"/>
      <c r="BN55" s="93"/>
      <c r="BO55" s="138"/>
      <c r="BP55" s="93"/>
      <c r="BQ55" s="138"/>
      <c r="BR55" s="93"/>
      <c r="BS55" s="138"/>
      <c r="BT55" s="93"/>
      <c r="BU55" s="138"/>
      <c r="BV55" s="98"/>
      <c r="BW55" s="137"/>
      <c r="BX55" s="98"/>
      <c r="BY55" s="137"/>
      <c r="BZ55" s="93"/>
      <c r="CA55" s="138"/>
      <c r="CB55" s="98"/>
      <c r="CC55" s="137"/>
      <c r="CD55" s="93"/>
      <c r="CE55" s="138"/>
      <c r="CF55" s="93"/>
      <c r="CG55" s="138"/>
      <c r="CH55" s="93"/>
      <c r="CI55" s="138"/>
      <c r="CJ55" s="98"/>
      <c r="CK55" s="137"/>
      <c r="CL55" s="93"/>
      <c r="CM55" s="138"/>
      <c r="CN55" s="93"/>
      <c r="CO55" s="138"/>
      <c r="CP55" s="93"/>
      <c r="CQ55" s="138"/>
      <c r="CR55" s="93"/>
      <c r="CS55" s="138"/>
      <c r="CT55" s="142"/>
      <c r="CU55" s="128"/>
      <c r="CV55" s="143"/>
      <c r="CW55" s="138"/>
      <c r="CX55" s="144"/>
      <c r="CY55" s="138"/>
      <c r="CZ55" s="144"/>
      <c r="DA55" s="138"/>
      <c r="DB55" s="144"/>
      <c r="DC55" s="138"/>
      <c r="DD55" s="144"/>
      <c r="DE55" s="138"/>
      <c r="DF55" s="144"/>
      <c r="DG55" s="138"/>
      <c r="DH55" s="144"/>
      <c r="DI55" s="138"/>
      <c r="DJ55" s="144"/>
      <c r="DK55" s="138"/>
      <c r="DL55" s="144"/>
      <c r="DM55" s="138"/>
      <c r="DN55" s="144"/>
      <c r="DO55" s="138"/>
      <c r="DP55" s="138"/>
    </row>
    <row r="56" spans="1:120" ht="20" customHeight="1" x14ac:dyDescent="0.15">
      <c r="A56" s="31"/>
      <c r="B56" s="31"/>
      <c r="C56" s="134"/>
      <c r="D56" s="31"/>
      <c r="E56" s="135"/>
      <c r="F56" s="136"/>
      <c r="G56" s="137"/>
      <c r="H56" s="138"/>
      <c r="I56" s="138"/>
      <c r="J56" s="137"/>
      <c r="K56" s="137"/>
      <c r="L56" s="138"/>
      <c r="M56" s="138"/>
      <c r="N56" s="138"/>
      <c r="O56" s="138"/>
      <c r="P56" s="137"/>
      <c r="Q56" s="137"/>
      <c r="R56" s="138"/>
      <c r="S56" s="138"/>
      <c r="T56" s="138"/>
      <c r="U56" s="138"/>
      <c r="V56" s="138"/>
      <c r="W56" s="138"/>
      <c r="X56" s="138"/>
      <c r="Y56" s="138"/>
      <c r="Z56" s="138"/>
      <c r="AA56" s="138"/>
      <c r="AB56" s="137"/>
      <c r="AC56" s="137"/>
      <c r="AD56" s="138"/>
      <c r="AE56" s="138"/>
      <c r="AF56" s="138"/>
      <c r="AG56" s="138"/>
      <c r="AH56" s="138"/>
      <c r="AI56" s="138"/>
      <c r="AJ56" s="137"/>
      <c r="AK56" s="137"/>
      <c r="AL56" s="138"/>
      <c r="AM56" s="138"/>
      <c r="AN56" s="138"/>
      <c r="AO56" s="139"/>
      <c r="AP56" s="140"/>
      <c r="AQ56" s="138"/>
      <c r="AR56" s="141"/>
      <c r="AS56" s="138"/>
      <c r="AT56" s="141"/>
      <c r="AU56" s="138"/>
      <c r="AV56" s="127"/>
      <c r="AW56" s="128"/>
      <c r="AX56" s="92"/>
      <c r="AY56" s="138"/>
      <c r="AZ56" s="93"/>
      <c r="BA56" s="138"/>
      <c r="BB56" s="93"/>
      <c r="BC56" s="138"/>
      <c r="BD56" s="98"/>
      <c r="BE56" s="137"/>
      <c r="BF56" s="93"/>
      <c r="BG56" s="138"/>
      <c r="BH56" s="127"/>
      <c r="BI56" s="128"/>
      <c r="BJ56" s="92"/>
      <c r="BK56" s="138"/>
      <c r="BL56" s="93"/>
      <c r="BM56" s="138"/>
      <c r="BN56" s="93"/>
      <c r="BO56" s="138"/>
      <c r="BP56" s="93"/>
      <c r="BQ56" s="138"/>
      <c r="BR56" s="93"/>
      <c r="BS56" s="138"/>
      <c r="BT56" s="93"/>
      <c r="BU56" s="138"/>
      <c r="BV56" s="98"/>
      <c r="BW56" s="137"/>
      <c r="BX56" s="98"/>
      <c r="BY56" s="137"/>
      <c r="BZ56" s="93"/>
      <c r="CA56" s="138"/>
      <c r="CB56" s="98"/>
      <c r="CC56" s="137"/>
      <c r="CD56" s="93"/>
      <c r="CE56" s="138"/>
      <c r="CF56" s="93"/>
      <c r="CG56" s="138"/>
      <c r="CH56" s="93"/>
      <c r="CI56" s="138"/>
      <c r="CJ56" s="98"/>
      <c r="CK56" s="137"/>
      <c r="CL56" s="93"/>
      <c r="CM56" s="138"/>
      <c r="CN56" s="93"/>
      <c r="CO56" s="138"/>
      <c r="CP56" s="93"/>
      <c r="CQ56" s="138"/>
      <c r="CR56" s="93"/>
      <c r="CS56" s="138"/>
      <c r="CT56" s="142"/>
      <c r="CU56" s="128"/>
      <c r="CV56" s="143"/>
      <c r="CW56" s="138"/>
      <c r="CX56" s="144"/>
      <c r="CY56" s="138"/>
      <c r="CZ56" s="144"/>
      <c r="DA56" s="138"/>
      <c r="DB56" s="144"/>
      <c r="DC56" s="138"/>
      <c r="DD56" s="144"/>
      <c r="DE56" s="138"/>
      <c r="DF56" s="144"/>
      <c r="DG56" s="138"/>
      <c r="DH56" s="144"/>
      <c r="DI56" s="138"/>
      <c r="DJ56" s="144"/>
      <c r="DK56" s="138"/>
      <c r="DL56" s="144"/>
      <c r="DM56" s="138"/>
      <c r="DN56" s="144"/>
      <c r="DO56" s="138"/>
      <c r="DP56" s="138"/>
    </row>
    <row r="57" spans="1:120" ht="20" customHeight="1" x14ac:dyDescent="0.15">
      <c r="A57" s="31"/>
      <c r="B57" s="31"/>
      <c r="C57" s="134"/>
      <c r="D57" s="31"/>
      <c r="E57" s="135"/>
      <c r="F57" s="136"/>
      <c r="G57" s="137"/>
      <c r="H57" s="138"/>
      <c r="I57" s="138"/>
      <c r="J57" s="137"/>
      <c r="K57" s="137"/>
      <c r="L57" s="138"/>
      <c r="M57" s="138"/>
      <c r="N57" s="138"/>
      <c r="O57" s="138"/>
      <c r="P57" s="145" t="s">
        <v>151</v>
      </c>
      <c r="Q57" s="137"/>
      <c r="R57" s="138"/>
      <c r="S57" s="138"/>
      <c r="T57" s="138"/>
      <c r="U57" s="138"/>
      <c r="V57" s="138"/>
      <c r="W57" s="138"/>
      <c r="X57" s="138"/>
      <c r="Y57" s="138"/>
      <c r="Z57" s="138"/>
      <c r="AA57" s="138"/>
      <c r="AB57" s="145" t="s">
        <v>151</v>
      </c>
      <c r="AC57" s="137"/>
      <c r="AD57" s="138"/>
      <c r="AE57" s="138"/>
      <c r="AF57" s="138"/>
      <c r="AG57" s="138"/>
      <c r="AH57" s="138"/>
      <c r="AI57" s="138"/>
      <c r="AJ57" s="145" t="s">
        <v>151</v>
      </c>
      <c r="AK57" s="137"/>
      <c r="AL57" s="138"/>
      <c r="AM57" s="138"/>
      <c r="AN57" s="146" t="s">
        <v>22</v>
      </c>
      <c r="AO57" s="147" t="s">
        <v>23</v>
      </c>
      <c r="AP57" s="148"/>
      <c r="AQ57" s="138"/>
      <c r="AR57" s="149"/>
      <c r="AS57" s="138"/>
      <c r="AT57" s="150"/>
      <c r="AU57" s="138"/>
      <c r="AV57" s="146" t="s">
        <v>22</v>
      </c>
      <c r="AW57" s="147" t="s">
        <v>23</v>
      </c>
      <c r="AX57" s="151"/>
      <c r="AY57" s="138"/>
      <c r="AZ57" s="152"/>
      <c r="BA57" s="138"/>
      <c r="BB57" s="152"/>
      <c r="BC57" s="138"/>
      <c r="BD57" s="145" t="s">
        <v>151</v>
      </c>
      <c r="BE57" s="137"/>
      <c r="BF57" s="153"/>
      <c r="BG57" s="138"/>
      <c r="BH57" s="146" t="s">
        <v>22</v>
      </c>
      <c r="BI57" s="147" t="s">
        <v>23</v>
      </c>
      <c r="BJ57" s="154"/>
      <c r="BK57" s="138"/>
      <c r="BL57" s="153"/>
      <c r="BM57" s="138"/>
      <c r="BN57" s="153"/>
      <c r="BO57" s="138"/>
      <c r="BP57" s="153"/>
      <c r="BQ57" s="138"/>
      <c r="BR57" s="153"/>
      <c r="BS57" s="138"/>
      <c r="BT57" s="153"/>
      <c r="BU57" s="138"/>
      <c r="BV57" s="145" t="s">
        <v>151</v>
      </c>
      <c r="BW57" s="137"/>
      <c r="BX57" s="145" t="s">
        <v>151</v>
      </c>
      <c r="BY57" s="137"/>
      <c r="BZ57" s="152"/>
      <c r="CA57" s="138"/>
      <c r="CB57" s="145" t="s">
        <v>151</v>
      </c>
      <c r="CC57" s="137"/>
      <c r="CD57" s="152"/>
      <c r="CE57" s="138"/>
      <c r="CF57" s="153"/>
      <c r="CG57" s="138"/>
      <c r="CH57" s="153"/>
      <c r="CI57" s="138"/>
      <c r="CJ57" s="145" t="s">
        <v>151</v>
      </c>
      <c r="CK57" s="137"/>
      <c r="CL57" s="152"/>
      <c r="CM57" s="138"/>
      <c r="CN57" s="153"/>
      <c r="CO57" s="138"/>
      <c r="CP57" s="153"/>
      <c r="CQ57" s="138"/>
      <c r="CR57" s="153"/>
      <c r="CS57" s="138"/>
      <c r="CT57" s="146" t="s">
        <v>22</v>
      </c>
      <c r="CU57" s="147" t="s">
        <v>23</v>
      </c>
      <c r="CV57" s="143"/>
      <c r="CW57" s="138"/>
      <c r="CX57" s="144"/>
      <c r="CY57" s="138"/>
      <c r="CZ57" s="144"/>
      <c r="DA57" s="138"/>
      <c r="DB57" s="144"/>
      <c r="DC57" s="138"/>
      <c r="DD57" s="144"/>
      <c r="DE57" s="138"/>
      <c r="DF57" s="144"/>
      <c r="DG57" s="138"/>
      <c r="DH57" s="144"/>
      <c r="DI57" s="138"/>
      <c r="DJ57" s="144"/>
      <c r="DK57" s="138"/>
      <c r="DL57" s="144"/>
      <c r="DM57" s="138"/>
      <c r="DN57" s="155" t="s">
        <v>22</v>
      </c>
      <c r="DO57" s="156" t="s">
        <v>23</v>
      </c>
      <c r="DP57" s="157" t="s">
        <v>152</v>
      </c>
    </row>
    <row r="58" spans="1:120" ht="110" customHeight="1" x14ac:dyDescent="0.15">
      <c r="A58" s="158" t="s">
        <v>153</v>
      </c>
      <c r="B58" s="159" t="s">
        <v>154</v>
      </c>
      <c r="C58" s="160" t="s">
        <v>155</v>
      </c>
      <c r="D58" s="161">
        <f>AVERAGE(D5,D10,D15,D20,D25,D30,D35,D40,D45,D50)</f>
        <v>2.2800000000000002</v>
      </c>
      <c r="E58" s="103">
        <f>D58/(D58+D59+D60+D61)</f>
        <v>0.20821917808219181</v>
      </c>
      <c r="F58" s="162">
        <f>AVERAGE(F5,F10,F15,F20,F25,F30,F35,F40,F45,F50)</f>
        <v>2.4500000000000002</v>
      </c>
      <c r="G58" s="105">
        <f>F58/(F58+F59+F60+F61)</f>
        <v>0.2160493827160494</v>
      </c>
      <c r="H58" s="163">
        <f>AVERAGE(H5,H10,H15,H20,H25,H30,H35,H40,H45,H50)</f>
        <v>1.7500000000000004</v>
      </c>
      <c r="I58" s="106">
        <f>H58/(H58+H59+H60+H61)</f>
        <v>0.17241379310344832</v>
      </c>
      <c r="J58" s="164">
        <f>AVERAGE(J5,J10,J15,J20,J25,J30,J35,J40,J45,J50)</f>
        <v>0.6</v>
      </c>
      <c r="K58" s="105">
        <f>J58/(J58+J59+J60+J61)</f>
        <v>0.06</v>
      </c>
      <c r="L58" s="163">
        <f>AVERAGE(L5,L10,L15,L20,L25,L30,L35,L40,L45,L50)</f>
        <v>2.4</v>
      </c>
      <c r="M58" s="106">
        <f>L58/(L58+L59+L60+L61)</f>
        <v>0.22079116835326587</v>
      </c>
      <c r="N58" s="163">
        <f>AVERAGE(N5,N10,N15,N20,N25,N30,N35,N40,N45,N50)</f>
        <v>2.25</v>
      </c>
      <c r="O58" s="106">
        <f>N58/(N58+N59+N60+N61)</f>
        <v>0.20891364902506962</v>
      </c>
      <c r="P58" s="98">
        <f>AVERAGE(P5,P10,P15,P20,P25,P30,P35,P40,P45,P50)</f>
        <v>2.4300000000000002</v>
      </c>
      <c r="Q58" s="105">
        <f>P58/(P58+P59+P60+P61)</f>
        <v>0.23870333988212183</v>
      </c>
      <c r="R58" s="163">
        <f>AVERAGE(R5,R10,R15,R20,R25,R30,R35,R40,R45,R50)</f>
        <v>2.2199999999999998</v>
      </c>
      <c r="S58" s="106">
        <f>R58/(R58+R59+R60+R61)</f>
        <v>0.2042318307267709</v>
      </c>
      <c r="T58" s="163">
        <f>AVERAGE(T5,T10,T15,T20,T25,T30,T35,T40,T45,T50)</f>
        <v>1.95</v>
      </c>
      <c r="U58" s="106">
        <f>T58/(T58+T59+T60+T61)</f>
        <v>0.17775752051048316</v>
      </c>
      <c r="V58" s="163">
        <f>AVERAGE(V5,V10,V15,V20,V25,V30,V35,V40,V45,V50)</f>
        <v>2</v>
      </c>
      <c r="W58" s="106">
        <f>V58/(V58+V59+V60+V61)</f>
        <v>0.19960079840319361</v>
      </c>
      <c r="X58" s="165">
        <f>AVERAGE(X5,X10,X15,X20,X25,X30,X35,X40,X45,X50)</f>
        <v>3</v>
      </c>
      <c r="Y58" s="106">
        <f>X58/(X58+X59+X60+X61)</f>
        <v>0.25728987993138935</v>
      </c>
      <c r="Z58" s="163">
        <f>AVERAGE(Z5,Z10,Z15,Z20,Z25,Z30,Z35,Z40,Z45,Z50)</f>
        <v>2.1700000000000004</v>
      </c>
      <c r="AA58" s="106">
        <f>Z58/(Z58+Z59+Z60+Z61)</f>
        <v>0.20885466794995189</v>
      </c>
      <c r="AB58" s="98">
        <f>AVERAGE(AB5,AB10,AB15,AB20,AB25,AB30,AB35,AB40,AB45,AB50)</f>
        <v>2.7800000000000002</v>
      </c>
      <c r="AC58" s="105">
        <f>AB58/(AB58+AB59+AB60+AB61)</f>
        <v>0.19942611190817794</v>
      </c>
      <c r="AD58" s="163">
        <f>AVERAGE(AD5,AD10,AD15,AD20,AD25,AD30,AD35,AD40,AD45,AD50)</f>
        <v>1.8099999999999998</v>
      </c>
      <c r="AE58" s="106">
        <f>AD58/(AD58+AD59+AD60+AD61)</f>
        <v>0.16409791477787847</v>
      </c>
      <c r="AF58" s="163">
        <f>AVERAGE(AF5,AF10,AF15,AF20,AF25,AF30,AF35,AF40,AF45,AF50)</f>
        <v>2.71</v>
      </c>
      <c r="AG58" s="106">
        <f>AF58/(AF58+AF59+AF60+AF61)</f>
        <v>0.24458483754512639</v>
      </c>
      <c r="AH58" s="163">
        <f>AVERAGE(AH5,AH10,AH15,AH20,AH25,AH30,AH35,AH40,AH45,AH50)</f>
        <v>2.4899999999999998</v>
      </c>
      <c r="AI58" s="106">
        <f>AH58/(AH58+AH59+AH60+AH61)</f>
        <v>0.21282051282051281</v>
      </c>
      <c r="AJ58" s="98">
        <f>AVERAGE(AJ5,AJ10,AJ15,AJ20,AJ25,AJ30,AJ35,AJ40,AJ45,AJ50)</f>
        <v>2.2500000000000004</v>
      </c>
      <c r="AK58" s="105">
        <f>AJ58/(AJ58+AJ59+AJ60+AJ61)</f>
        <v>0.22255192878338281</v>
      </c>
      <c r="AL58" s="163">
        <f>AVERAGE(AL5,AL10,AL15,AL20,AL25,AL30,AL35,AL40,AL45,AL50)</f>
        <v>2.37</v>
      </c>
      <c r="AM58" s="106">
        <f>AL58/(AL58+AL59+AL60+AL61)</f>
        <v>0.21104185218165628</v>
      </c>
      <c r="AN58" s="110">
        <f>MAX(H58,J58,L58,N58,R58,T58,V58,X58,Z58,AD58,AF58,AH58,AL58)</f>
        <v>3</v>
      </c>
      <c r="AO58" s="111">
        <f>MIN(H58,J58,L58,N58,R58,T58,V58,X58,Z58,AD58,AF58,AH58,AL58)</f>
        <v>0.6</v>
      </c>
      <c r="AP58" s="166">
        <f>AVERAGE(AP5,AP10,AP15,AP20,AP25,AP30,AP35,AP40,AP45,AP50)</f>
        <v>2.58</v>
      </c>
      <c r="AQ58" s="106">
        <f>AP58/(AP58+AP59+AP60+AP61)</f>
        <v>0.2351868732907931</v>
      </c>
      <c r="AR58" s="163">
        <f>AVERAGE(AR5,AR10,AR15,AR20,AR25,AR30,AR35,AR40,AR45,AR50)</f>
        <v>2.54</v>
      </c>
      <c r="AS58" s="106">
        <f>AR58/(AR58+AR59+AR60+AR61)</f>
        <v>0.2292418772563177</v>
      </c>
      <c r="AT58" s="167">
        <f>AVERAGE(AT5,AT10,AT15,AT20,AT25,AT30,AT35,AT40,AT45,AT50)</f>
        <v>2.1100000000000003</v>
      </c>
      <c r="AU58" s="106">
        <f>AT58/(AT58+AT59+AT60+AT61)</f>
        <v>0.19719626168224302</v>
      </c>
      <c r="AV58" s="112">
        <f>MAX(AP58,AR58,AT58)</f>
        <v>2.58</v>
      </c>
      <c r="AW58" s="113">
        <f>MIN(AP58,AR58,AT58)</f>
        <v>2.1100000000000003</v>
      </c>
      <c r="AX58" s="168">
        <f>AVERAGE(AX5,AX10,AX15,AX20,AX25,AX30,AX35,AX40,AX45,AX50)</f>
        <v>2.5299999999999998</v>
      </c>
      <c r="AY58" s="106">
        <f>AX58/(AX58+AX59+AX60+AX61)</f>
        <v>0.24350336862367658</v>
      </c>
      <c r="AZ58" s="163">
        <f>AVERAGE(AZ5,AZ10,AZ15,AZ20,AZ25,AZ30,AZ35,AZ40,AZ45,AZ50)</f>
        <v>2.77</v>
      </c>
      <c r="BA58" s="106">
        <f>AZ58/(AZ58+AZ59+AZ60+AZ61)</f>
        <v>0.25743494423791818</v>
      </c>
      <c r="BB58" s="112">
        <f>AVERAGE(BB5,BB10,BB15,BB20,BB25,BB30,BB35,BB40,BB45,BB50)</f>
        <v>3.5</v>
      </c>
      <c r="BC58" s="106">
        <f>BB58/(BB58+BB59+BB60+BB61)</f>
        <v>0.28000000000000003</v>
      </c>
      <c r="BD58" s="98">
        <f>AVERAGE(BD5,BD10,BD15,BD20,BD25,BD30,BD35,BD40,BD45,BD50)</f>
        <v>2.7600000000000002</v>
      </c>
      <c r="BE58" s="105">
        <f>BD58/(BD58+BD59+BD60+BD61)</f>
        <v>0.24253075571177504</v>
      </c>
      <c r="BF58" s="167">
        <f>AVERAGE(BF5,BF10,BF15,BF20,BF25,BF30,BF35,BF40,BF45,BF50)</f>
        <v>2.3200000000000003</v>
      </c>
      <c r="BG58" s="106">
        <f>BF58/(BF58+BF59+BF60+BF61)</f>
        <v>0.20976491862567817</v>
      </c>
      <c r="BH58" s="112">
        <f>MAX(AX58,AZ58,BB58,BF58)</f>
        <v>3.5</v>
      </c>
      <c r="BI58" s="113">
        <f>MIN(AX58,AZ58,BB58,BF58)</f>
        <v>2.3200000000000003</v>
      </c>
      <c r="BJ58" s="166">
        <f>AVERAGE(BJ5,BJ10,BJ15,BJ20,BJ25,BJ30,BJ35,BJ40,BJ45,BJ50)</f>
        <v>2.7</v>
      </c>
      <c r="BK58" s="106">
        <f>BJ58/(BJ58+BJ59+BJ60+BJ61)</f>
        <v>0.21969080553295364</v>
      </c>
      <c r="BL58" s="163">
        <f>AVERAGE(BL5,BL10,BL15,BL20,BL25,BL30,BL35,BL40,BL45,BL50)</f>
        <v>2.04</v>
      </c>
      <c r="BM58" s="106">
        <f>BL58/(BL58+BL59+BL60+BL61)</f>
        <v>0.19318181818181818</v>
      </c>
      <c r="BN58" s="163">
        <f>AVERAGE(BN5,BN10,BN15,BN20,BN25,BN30,BN35,BN40,BN45,BN50)</f>
        <v>1.9300000000000002</v>
      </c>
      <c r="BO58" s="106">
        <f>BN58/(BN58+BN59+BN60+BN61)</f>
        <v>0.19280719280719283</v>
      </c>
      <c r="BP58" s="167">
        <f>AVERAGE(BP5,BP10,BP15,BP20,BP25,BP30,BP35,BP40,BP45,BP50)</f>
        <v>1.5</v>
      </c>
      <c r="BQ58" s="106">
        <f>BP58/(BP58+BP59+BP60+BP61)</f>
        <v>0.14285714285714285</v>
      </c>
      <c r="BR58" s="163">
        <f>AVERAGE(BR5,BR10,BR15,BR20,BR25,BR30,BR35,BR40,BR45,BR50)</f>
        <v>1.9</v>
      </c>
      <c r="BS58" s="106">
        <f>BR58/(BR58+BR59+BR60+BR61)</f>
        <v>0.19</v>
      </c>
      <c r="BT58" s="163">
        <f>AVERAGE(BT5,BT10,BT15,BT20,BT25,BT30,BT35,BT40,BT45,BT50)</f>
        <v>1.6799999999999997</v>
      </c>
      <c r="BU58" s="106">
        <f>BT58/(BT58+BT59+BT60+BT61)</f>
        <v>0.16617210682492581</v>
      </c>
      <c r="BV58" s="98">
        <f>AVERAGE(BV5,BV10,BV15,BV20,BV25,BV30,BV35,BV40,BV45,BV50)</f>
        <v>1.9</v>
      </c>
      <c r="BW58" s="105">
        <f>BV58/(BV58+BV59+BV60+BV61)</f>
        <v>0.19</v>
      </c>
      <c r="BX58" s="98">
        <f>AVERAGE(BX5,BX10,BX15,BX20,BX25,BX30,BX35,BX40,BX45,BX50)</f>
        <v>1.95</v>
      </c>
      <c r="BY58" s="105">
        <f>BX58/(BX58+BX59+BX60+BX61)</f>
        <v>0.19345238095238096</v>
      </c>
      <c r="BZ58" s="163">
        <f>AVERAGE(BZ5,BZ10,BZ15,BZ20,BZ25,BZ30,BZ35,BZ40,BZ45,BZ50)</f>
        <v>2.34</v>
      </c>
      <c r="CA58" s="106">
        <f>BZ58/(BZ58+BZ59+BZ60+BZ61)</f>
        <v>0.22435282837967402</v>
      </c>
      <c r="CB58" s="98">
        <f>AVERAGE(CB5,CB10,CB15,CB20,CB25,CB30,CB35,CB40,CB45,CB50)</f>
        <v>1.9400000000000002</v>
      </c>
      <c r="CC58" s="105">
        <f>CB58/(CB58+CB59+CB60+CB61)</f>
        <v>0.19284294234592447</v>
      </c>
      <c r="CD58" s="163">
        <f>AVERAGE(CD5,CD10,CD15,CD20,CD25,CD30,CD35,CD40,CD45,CD50)</f>
        <v>2.38</v>
      </c>
      <c r="CE58" s="106">
        <f>CD58/(CD58+CD59+CD60+CD61)</f>
        <v>0.21364452423698382</v>
      </c>
      <c r="CF58" s="163">
        <f>AVERAGE(CF5,CF10,CF15,CF20,CF25,CF30,CF35,CF40,CF45,CF50)</f>
        <v>2.21</v>
      </c>
      <c r="CG58" s="106">
        <f>CF58/(CF58+CF59+CF60+CF61)</f>
        <v>0.20444033302497686</v>
      </c>
      <c r="CH58" s="163">
        <f>AVERAGE(CH5,CH10,CH15,CH20,CH25,CH30,CH35,CH40,CH45,CH50)</f>
        <v>1.83</v>
      </c>
      <c r="CI58" s="106">
        <f>CH58/(CH58+CH59+CH60+CH61)</f>
        <v>0.16123348017621147</v>
      </c>
      <c r="CJ58" s="98">
        <f>AVERAGE(CJ5,CJ10,CJ15,CJ20,CJ25,CJ30,CJ35,CJ40,CJ45,CJ50)</f>
        <v>2.06</v>
      </c>
      <c r="CK58" s="105">
        <f>CJ58/(CJ58+CJ59+CJ60+CJ61)</f>
        <v>0.1900369003690037</v>
      </c>
      <c r="CL58" s="163">
        <f>AVERAGE(CL5,CL10,CL15,CL20,CL25,CL30,CL35,CL40,CL45,CL50)</f>
        <v>2.6700000000000004</v>
      </c>
      <c r="CM58" s="106">
        <f>CL58/(CL58+CL59+CL60+CL61)</f>
        <v>0.22684791843670352</v>
      </c>
      <c r="CN58" s="163">
        <f>AVERAGE(CN5,CN10,CN15,CN20,CN25,CN30,CN35,CN40,CN45,CN50)</f>
        <v>2.54</v>
      </c>
      <c r="CO58" s="106">
        <f>CN58/(CN58+CN59+CN60+CN61)</f>
        <v>0.23894637817497652</v>
      </c>
      <c r="CP58" s="163">
        <f>AVERAGE(CP5,CP10,CP15,CP20,CP25,CP30,CP35,CP40,CP45,CP50)</f>
        <v>1.6199999999999999</v>
      </c>
      <c r="CQ58" s="106">
        <f>CP58/(CP58+CP59+CP60+CP61)</f>
        <v>0.14944649446494465</v>
      </c>
      <c r="CR58" s="163">
        <f>AVERAGE(CR5,CR10,CR15,CR20,CR25,CR30,CR35,CR40,CR45,CR50)</f>
        <v>2.2700000000000005</v>
      </c>
      <c r="CS58" s="106">
        <f>CR58/(CR58+CR59+CR60+CR61)</f>
        <v>0.21953578336557061</v>
      </c>
      <c r="CT58" s="112">
        <f>MAX(BJ58,BL58,BN58,BP58,BR58,BT58,BZ58,CD58,CF58,CH58,CL58,CN58,CP58,CR58)</f>
        <v>2.7</v>
      </c>
      <c r="CU58" s="113">
        <f>MIN(BJ58,BL58,BN58,BP58,BR58,BT58,BZ58,CD58,CF58,CH58,CL58,CN58,CP58,CR58)</f>
        <v>1.5</v>
      </c>
      <c r="CV58" s="168">
        <f>AVERAGE(CV5,CV10,CV15,CV20,CV25,CV30,CV35,CV40,CV45,CV50)</f>
        <v>1.9900000000000002</v>
      </c>
      <c r="CW58" s="106">
        <f>CV58/(CV58+CV59+CV60+CV61)</f>
        <v>0.18460111317254174</v>
      </c>
      <c r="CX58" s="163">
        <f>AVERAGE(CX5,CX10,CX15,CX20,CX25,CX30,CX35,CX40,CX45,CX50)</f>
        <v>2.37</v>
      </c>
      <c r="CY58" s="106">
        <f>CX58/(CX58+CX59+CX60+CX61)</f>
        <v>0.21255605381165921</v>
      </c>
      <c r="CZ58" s="163">
        <f>AVERAGE(CZ5,CZ10,CZ15,CZ20,CZ25,CZ30,CZ35,CZ40,CZ45,CZ50)</f>
        <v>2.31</v>
      </c>
      <c r="DA58" s="106">
        <f>CZ58/(CZ58+CZ59+CZ60+CZ61)</f>
        <v>0.21173235563703025</v>
      </c>
      <c r="DB58" s="163">
        <f>AVERAGE(DB5,DB10,DB15,DB20,DB25,DB30,DB35,DB40,DB45,DB50)</f>
        <v>2.34</v>
      </c>
      <c r="DC58" s="106">
        <f>DB58/(DB58+DB59+DB60+DB61)</f>
        <v>0.21081081081081079</v>
      </c>
      <c r="DD58" s="163">
        <f>AVERAGE(DD5,DD10,DD15,DD20,DD25,DD30,DD35,DD40,DD45,DD50)</f>
        <v>2.2399999999999998</v>
      </c>
      <c r="DE58" s="106">
        <f>DD58/(DD58+DD59+DD60+DD61)</f>
        <v>0.20915032679738557</v>
      </c>
      <c r="DF58" s="163">
        <f>AVERAGE(DF5,DF10,DF15,DF20,DF25,DF30,DF35,DF40,DF45,DF50)</f>
        <v>2.2799999999999998</v>
      </c>
      <c r="DG58" s="106">
        <f>DF58/(DF58+DF59+DF60+DF61)</f>
        <v>0.2105263157894737</v>
      </c>
      <c r="DH58" s="165">
        <f>AVERAGE(DH5,DH10,DH15,DH20,DH25,DH30,DH35,DH40,DH45,DH50)</f>
        <v>3.0999999999999996</v>
      </c>
      <c r="DI58" s="106">
        <f>DH58/(DH58+DH59+DH60+DH61)</f>
        <v>0.28650646950092418</v>
      </c>
      <c r="DJ58" s="169">
        <f>AVERAGE(DJ5,DJ10,DJ15,DJ20,DJ25,DJ30,DJ35,DJ40,DJ45,DJ50)</f>
        <v>1.7</v>
      </c>
      <c r="DK58" s="106">
        <f>DJ58/(DJ58+DJ59+DJ60+DJ61)</f>
        <v>0.16932270916334663</v>
      </c>
      <c r="DL58" s="163">
        <f>AVERAGE(DL5,DL10,DL15,DL20,DL25,DL30,DL35,DL40,DL45,DL50)</f>
        <v>1.7200000000000002</v>
      </c>
      <c r="DM58" s="106">
        <f>DL58/(DL58+DL59+DL60+DL61)</f>
        <v>0.1634980988593156</v>
      </c>
      <c r="DN58" s="112">
        <f>MAX(CV58,CX58,CZ58,DB58,DD58,DF58,DH58,DJ58,DL58)</f>
        <v>3.0999999999999996</v>
      </c>
      <c r="DO58" s="170">
        <f>MIN(CV58,CX58,CZ58,DB58,DD58,DF58,DH58,DJ58,DL58)</f>
        <v>1.7</v>
      </c>
      <c r="DP58" s="171" t="s">
        <v>156</v>
      </c>
    </row>
    <row r="59" spans="1:120" ht="79.5" customHeight="1" x14ac:dyDescent="0.15">
      <c r="A59" s="172" t="s">
        <v>157</v>
      </c>
      <c r="B59" s="173" t="s">
        <v>158</v>
      </c>
      <c r="C59" s="174" t="s">
        <v>159</v>
      </c>
      <c r="D59" s="175">
        <f>AVERAGE(D6,D11,D16,D21,D26,D31,D36,D41,D46,D51)</f>
        <v>2.0699999999999998</v>
      </c>
      <c r="E59" s="103">
        <f>D59/(D58+D59+D60+D61)</f>
        <v>0.18904109589041096</v>
      </c>
      <c r="F59" s="162">
        <f>AVERAGE(F6,F11,F16,F21,F26,F31,F36,F41,F46,F51)</f>
        <v>3.2</v>
      </c>
      <c r="G59" s="105">
        <f>F59/(F58+F59+F60+F61)</f>
        <v>0.28218694885361556</v>
      </c>
      <c r="H59" s="176">
        <f>AVERAGE(H6,H11,H16,H21,H26,H31,H36,H41,H46,H51)</f>
        <v>1.0799999999999998</v>
      </c>
      <c r="I59" s="106">
        <f>H59/(H58+H59+H60+H61)</f>
        <v>0.10640394088669949</v>
      </c>
      <c r="J59" s="164">
        <f>AVERAGE(J6,J11,J16,J21,J26,J31,J36,J41,J46,J51)</f>
        <v>1.05</v>
      </c>
      <c r="K59" s="105">
        <f>J59/(J58+J59+J60+J61)</f>
        <v>0.10500000000000001</v>
      </c>
      <c r="L59" s="177">
        <f>AVERAGE(L6,L11,L16,L21,L26,L31,L36,L41,L46,L51)</f>
        <v>2.02</v>
      </c>
      <c r="M59" s="106">
        <f>L59/(L58+L59+L60+L61)</f>
        <v>0.18583256669733211</v>
      </c>
      <c r="N59" s="177">
        <f>AVERAGE(N6,N11,N16,N21,N26,N31,N36,N41,N46,N51)</f>
        <v>2.0699999999999998</v>
      </c>
      <c r="O59" s="106">
        <f>N59/(N58+N59+N60+N61)</f>
        <v>0.19220055710306402</v>
      </c>
      <c r="P59" s="98">
        <f>AVERAGE(P6,P11,P16,P21,P26,P31,P36,P41,P46,P51)</f>
        <v>2.0499999999999998</v>
      </c>
      <c r="Q59" s="105">
        <f>P59/(P58+P59+P60+P61)</f>
        <v>0.20137524557956776</v>
      </c>
      <c r="R59" s="177">
        <f>AVERAGE(R6,R11,R16,R21,R26,R31,R36,R41,R46,R51)</f>
        <v>1.57</v>
      </c>
      <c r="S59" s="106">
        <f>R59/(R58+R59+R60+R61)</f>
        <v>0.14443422263109476</v>
      </c>
      <c r="T59" s="177">
        <f>AVERAGE(T6,T11,T16,T21,T26,T31,T36,T41,T46,T51)</f>
        <v>1.7799999999999998</v>
      </c>
      <c r="U59" s="106">
        <f>T59/(T58+T59+T60+T61)</f>
        <v>0.16226071103008205</v>
      </c>
      <c r="V59" s="177">
        <f>AVERAGE(V6,V11,V16,V21,V26,V31,V36,V41,V46,V51)</f>
        <v>1.98</v>
      </c>
      <c r="W59" s="106">
        <f>V59/(V58+V59+V60+V61)</f>
        <v>0.19760479041916168</v>
      </c>
      <c r="X59" s="178">
        <f>AVERAGE(X6,X11,X16,X21,X26,X31,X36,X41,X46,X51)</f>
        <v>2.8</v>
      </c>
      <c r="Y59" s="106">
        <f>X59/(X58+X59+X60+X61)</f>
        <v>0.24013722126929674</v>
      </c>
      <c r="Z59" s="177">
        <f>AVERAGE(Z6,Z11,Z16,Z21,Z26,Z31,Z36,Z41,Z46,Z51)</f>
        <v>2.1800000000000002</v>
      </c>
      <c r="AA59" s="106">
        <f>Z59/(Z58+Z59+Z60+Z61)</f>
        <v>0.20981713185755535</v>
      </c>
      <c r="AB59" s="98">
        <f>AVERAGE(AB6,AB11,AB16,AB21,AB26,AB31,AB36,AB41,AB46,AB51)</f>
        <v>2.5499999999999998</v>
      </c>
      <c r="AC59" s="105">
        <f>AB59/(AB58+AB59+AB60+AB61)</f>
        <v>0.18292682926829268</v>
      </c>
      <c r="AD59" s="177">
        <f>AVERAGE(AD6,AD11,AD16,AD21,AD26,AD31,AD36,AD41,AD46,AD51)</f>
        <v>1.7500000000000004</v>
      </c>
      <c r="AE59" s="106">
        <f>AD59/(AD58+AD59+AD60+AD61)</f>
        <v>0.15865820489573892</v>
      </c>
      <c r="AF59" s="177">
        <f>AVERAGE(AF6,AF11,AF16,AF21,AF26,AF31,AF36,AF41,AF46,AF51)</f>
        <v>2.3600000000000003</v>
      </c>
      <c r="AG59" s="106">
        <f>AF59/(AF58+AF59+AF60+AF61)</f>
        <v>0.21299638989169681</v>
      </c>
      <c r="AH59" s="177">
        <f>AVERAGE(AH6,AH11,AH16,AH21,AH26,AH31,AH36,AH41,AH46,AH51)</f>
        <v>2.13</v>
      </c>
      <c r="AI59" s="106">
        <f>AH59/(AH58+AH59+AH60+AH61)</f>
        <v>0.18205128205128204</v>
      </c>
      <c r="AJ59" s="98">
        <f>AVERAGE(AJ6,AJ11,AJ16,AJ21,AJ26,AJ31,AJ36,AJ41,AJ46,AJ51)</f>
        <v>2.13</v>
      </c>
      <c r="AK59" s="105">
        <f>AJ59/(AJ58+AJ59+AJ60+AJ61)</f>
        <v>0.21068249258160235</v>
      </c>
      <c r="AL59" s="177">
        <f>AVERAGE(AL6,AL11,AL16,AL21,AL26,AL31,AL36,AL41,AL46,AL51)</f>
        <v>2.09</v>
      </c>
      <c r="AM59" s="106">
        <f>AL59/(AL58+AL59+AL60+AL61)</f>
        <v>0.18610863757791626</v>
      </c>
      <c r="AN59" s="110">
        <f>MAX(H59,J59,L59,N59,R59,T59,V59,X59,Z59,AD59,AF59,AH59,AL59)</f>
        <v>2.8</v>
      </c>
      <c r="AO59" s="111">
        <f>MIN(H59,J59,L59,N59,R59,T59,V59,X59,Z59,AD59,AF59,AH59,AL59)</f>
        <v>1.05</v>
      </c>
      <c r="AP59" s="179">
        <f>AVERAGE(AP6,AP11,AP16,AP21,AP26,AP31,AP36,AP41,AP46,AP51)</f>
        <v>2.12</v>
      </c>
      <c r="AQ59" s="106">
        <f>AP59/(AP58+AP59+AP60+AP61)</f>
        <v>0.19325432999088427</v>
      </c>
      <c r="AR59" s="180">
        <f>AVERAGE(AR6,AR11,AR16,AR21,AR26,AR31,AR36,AR41,AR46,AR51)</f>
        <v>2.1900000000000004</v>
      </c>
      <c r="AS59" s="106">
        <f>AR59/(AR58+AR59+AR60+AR61)</f>
        <v>0.19765342960288812</v>
      </c>
      <c r="AT59" s="181">
        <f>AVERAGE(AT6,AT11,AT16,AT21,AT26,AT31,AT36,AT41,AT46,AT51)</f>
        <v>2.04</v>
      </c>
      <c r="AU59" s="106">
        <f>AT59/(AT58+AT59+AT60+AT61)</f>
        <v>0.19065420560747665</v>
      </c>
      <c r="AV59" s="112">
        <f>MAX(AP59,AR59,AT59)</f>
        <v>2.1900000000000004</v>
      </c>
      <c r="AW59" s="113">
        <f>MIN(AP59,AR59,AT59)</f>
        <v>2.04</v>
      </c>
      <c r="AX59" s="182">
        <f>AVERAGE(AX6,AX11,AX16,AX21,AX26,AX31,AX36,AX41,AX46,AX51)</f>
        <v>2.0100000000000002</v>
      </c>
      <c r="AY59" s="106">
        <f>AX59/(AX58+AX59+AX60+AX61)</f>
        <v>0.19345524542829645</v>
      </c>
      <c r="AZ59" s="177">
        <f>AVERAGE(AZ6,AZ11,AZ16,AZ21,AZ26,AZ31,AZ36,AZ41,AZ46,AZ51)</f>
        <v>2.19</v>
      </c>
      <c r="BA59" s="106">
        <f>AZ59/(AZ58+AZ59+AZ60+AZ61)</f>
        <v>0.20353159851301111</v>
      </c>
      <c r="BB59" s="180">
        <f>AVERAGE(BB6,BB11,BB16,BB21,BB26,BB31,BB36,BB41,BB46,BB51)</f>
        <v>2.85</v>
      </c>
      <c r="BC59" s="106">
        <f>BB59/(BB58+BB59+BB60+BB61)</f>
        <v>0.22800000000000001</v>
      </c>
      <c r="BD59" s="98">
        <f>AVERAGE(BD6,BD11,BD16,BD21,BD26,BD31,BD36,BD41,BD46,BD51)</f>
        <v>1.21</v>
      </c>
      <c r="BE59" s="105">
        <f>BD59/(BD58+BD59+BD60+BD61)</f>
        <v>0.10632688927943761</v>
      </c>
      <c r="BF59" s="177">
        <f>AVERAGE(BF6,BF11,BF16,BF21,BF26,BF31,BF36,BF41,BF46,BF51)</f>
        <v>2.21</v>
      </c>
      <c r="BG59" s="106">
        <f>BF59/(BF58+BF59+BF60+BF61)</f>
        <v>0.19981916817359857</v>
      </c>
      <c r="BH59" s="112">
        <f>MAX(AX59,AZ59,BB59,BF59)</f>
        <v>2.85</v>
      </c>
      <c r="BI59" s="113">
        <f>MIN(AX59,AZ59,BB59,BF59)</f>
        <v>2.0100000000000002</v>
      </c>
      <c r="BJ59" s="179">
        <f>AVERAGE(BJ6,BJ11,BJ16,BJ21,BJ26,BJ31,BJ36,BJ41,BJ46,BJ51)</f>
        <v>2.2999999999999998</v>
      </c>
      <c r="BK59" s="106">
        <f>BJ59/(BJ58+BJ59+BJ60+BJ61)</f>
        <v>0.18714401952807161</v>
      </c>
      <c r="BL59" s="177">
        <f>AVERAGE(BL6,BL11,BL16,BL21,BL26,BL31,BL36,BL41,BL46,BL51)</f>
        <v>1.8699999999999999</v>
      </c>
      <c r="BM59" s="106">
        <f>BL59/(BL58+BL59+BL60+BL61)</f>
        <v>0.17708333333333331</v>
      </c>
      <c r="BN59" s="177">
        <f>AVERAGE(BN6,BN11,BN16,BN21,BN26,BN31,BN36,BN41,BN46,BN51)</f>
        <v>1.78</v>
      </c>
      <c r="BO59" s="106">
        <f>BN59/(BN58+BN59+BN60+BN61)</f>
        <v>0.17782217782217782</v>
      </c>
      <c r="BP59" s="181">
        <f>AVERAGE(BP6,BP11,BP16,BP21,BP26,BP31,BP36,BP41,BP46,BP51)</f>
        <v>1.7</v>
      </c>
      <c r="BQ59" s="106">
        <f>BP59/(BP58+BP59+BP60+BP61)</f>
        <v>0.16190476190476191</v>
      </c>
      <c r="BR59" s="177">
        <f>AVERAGE(BR6,BR11,BR16,BR21,BR26,BR31,BR36,BR41,BR46,BR51)</f>
        <v>2.1</v>
      </c>
      <c r="BS59" s="106">
        <f>BR59/(BR58+BR59+BR60+BR61)</f>
        <v>0.21000000000000002</v>
      </c>
      <c r="BT59" s="177">
        <f>AVERAGE(BT6,BT11,BT16,BT21,BT26,BT31,BT36,BT41,BT46,BT51)</f>
        <v>1.94</v>
      </c>
      <c r="BU59" s="106">
        <f>BT59/(BT58+BT59+BT60+BT61)</f>
        <v>0.19188921859545005</v>
      </c>
      <c r="BV59" s="98">
        <f>AVERAGE(BV6,BV11,BV16,BV21,BV26,BV31,BV36,BV41,BV46,BV51)</f>
        <v>2.6</v>
      </c>
      <c r="BW59" s="105">
        <f>BV59/(BV58+BV59+BV60+BV61)</f>
        <v>0.26</v>
      </c>
      <c r="BX59" s="98">
        <f>AVERAGE(BX6,BX11,BX16,BX21,BX26,BX31,BX36,BX41,BX46,BX51)</f>
        <v>2.08</v>
      </c>
      <c r="BY59" s="105">
        <f>BX59/(BX58+BX59+BX60+BX61)</f>
        <v>0.20634920634920637</v>
      </c>
      <c r="BZ59" s="177">
        <f>AVERAGE(BZ6,BZ11,BZ16,BZ21,BZ26,BZ31,BZ36,BZ41,BZ46,BZ51)</f>
        <v>1.7599999999999998</v>
      </c>
      <c r="CA59" s="106">
        <f>BZ59/(BZ58+BZ59+BZ60+BZ61)</f>
        <v>0.16874400767018216</v>
      </c>
      <c r="CB59" s="98">
        <f>AVERAGE(CB6,CB11,CB16,CB21,CB26,CB31,CB36,CB41,CB46,CB51)</f>
        <v>1.9400000000000002</v>
      </c>
      <c r="CC59" s="105">
        <f>CB59/(CB58+CB59+CB60+CB61)</f>
        <v>0.19284294234592447</v>
      </c>
      <c r="CD59" s="177">
        <f>AVERAGE(CD6,CD11,CD16,CD21,CD26,CD31,CD36,CD41,CD46,CD51)</f>
        <v>2.2700000000000005</v>
      </c>
      <c r="CE59" s="106">
        <f>CD59/(CD58+CD59+CD60+CD61)</f>
        <v>0.20377019748653505</v>
      </c>
      <c r="CF59" s="180">
        <f>AVERAGE(CF6,CF11,CF16,CF21,CF26,CF31,CF36,CF41,CF46,CF51)</f>
        <v>2.37</v>
      </c>
      <c r="CG59" s="106">
        <f>CF59/(CF58+CF59+CF60+CF61)</f>
        <v>0.21924144310823312</v>
      </c>
      <c r="CH59" s="177">
        <f>AVERAGE(CH6,CH11,CH16,CH21,CH26,CH31,CH36,CH41,CH46,CH51)</f>
        <v>2.25</v>
      </c>
      <c r="CI59" s="106">
        <f>CH59/(CH58+CH59+CH60+CH61)</f>
        <v>0.19823788546255508</v>
      </c>
      <c r="CJ59" s="98">
        <f>AVERAGE(CJ6,CJ11,CJ16,CJ21,CJ26,CJ31,CJ36,CJ41,CJ46,CJ51)</f>
        <v>2.2600000000000002</v>
      </c>
      <c r="CK59" s="105">
        <f>CJ59/(CJ58+CJ59+CJ60+CJ61)</f>
        <v>0.20848708487084874</v>
      </c>
      <c r="CL59" s="177">
        <f>AVERAGE(CL6,CL11,CL16,CL21,CL26,CL31,CL36,CL41,CL46,CL51)</f>
        <v>2.3399999999999994</v>
      </c>
      <c r="CM59" s="106">
        <f>CL59/(CL58+CL59+CL60+CL61)</f>
        <v>0.19881053525913334</v>
      </c>
      <c r="CN59" s="177">
        <f>AVERAGE(CN6,CN11,CN16,CN21,CN26,CN31,CN36,CN41,CN46,CN51)</f>
        <v>2</v>
      </c>
      <c r="CO59" s="106">
        <f>CN59/(CN58+CN59+CN60+CN61)</f>
        <v>0.18814675446848544</v>
      </c>
      <c r="CP59" s="177">
        <f>AVERAGE(CP6,CP11,CP16,CP21,CP26,CP31,CP36,CP41,CP46,CP51)</f>
        <v>1.8</v>
      </c>
      <c r="CQ59" s="106">
        <f>CP59/(CP58+CP59+CP60+CP61)</f>
        <v>0.16605166051660517</v>
      </c>
      <c r="CR59" s="177">
        <f>AVERAGE(CR6,CR11,CR16,CR21,CR26,CR31,CR36,CR41,CR46,CR51)</f>
        <v>2.16</v>
      </c>
      <c r="CS59" s="106">
        <f>CR59/(CR58+CR59+CR60+CR61)</f>
        <v>0.20889748549323015</v>
      </c>
      <c r="CT59" s="112">
        <f>MAX(BJ59,BL59,BN59,BP59,BR59,BT59,BZ59,CD59,CF59,CH59,CL59,CN59,CP59,CR59)</f>
        <v>2.37</v>
      </c>
      <c r="CU59" s="113">
        <f>MIN(BJ59,BL59,BN59,BP59,BR59,BT59,BZ59,CD59,CF59,CH59,CL59,CN59,CP59,CR59)</f>
        <v>1.7</v>
      </c>
      <c r="CV59" s="179">
        <f>AVERAGE(CV6,CV11,CV16,CV21,CV26,CV31,CV36,CV41,CV46,CV51)</f>
        <v>1.9100000000000001</v>
      </c>
      <c r="CW59" s="106">
        <f>CV59/(CV58+CV59+CV60+CV61)</f>
        <v>0.17717996289424862</v>
      </c>
      <c r="CX59" s="177">
        <f>AVERAGE(CX6,CX11,CX16,CX21,CX26,CX31,CX36,CX41,CX46,CX51)</f>
        <v>2.12</v>
      </c>
      <c r="CY59" s="106">
        <f>CX59/(CX58+CX59+CX60+CX61)</f>
        <v>0.19013452914798207</v>
      </c>
      <c r="CZ59" s="177">
        <f>AVERAGE(CZ6,CZ11,CZ16,CZ21,CZ26,CZ31,CZ36,CZ41,CZ46,CZ51)</f>
        <v>2.1000000000000005</v>
      </c>
      <c r="DA59" s="106">
        <f>CZ59/(CZ58+CZ59+CZ60+CZ61)</f>
        <v>0.19248395967002754</v>
      </c>
      <c r="DB59" s="178">
        <f>AVERAGE(DB6,DB11,DB16,DB21,DB26,DB31,DB36,DB41,DB46,DB51)</f>
        <v>2.29</v>
      </c>
      <c r="DC59" s="106">
        <f>DB59/(DB58+DB59+DB60+DB61)</f>
        <v>0.20630630630630631</v>
      </c>
      <c r="DD59" s="177">
        <f>AVERAGE(DD6,DD11,DD16,DD21,DD26,DD31,DD36,DD41,DD46,DD51)</f>
        <v>2.0499999999999998</v>
      </c>
      <c r="DE59" s="106">
        <f>DD59/(DD58+DD59+DD60+DD61)</f>
        <v>0.19140989729225019</v>
      </c>
      <c r="DF59" s="177">
        <f>AVERAGE(DF6,DF11,DF16,DF21,DF26,DF31,DF36,DF41,DF46,DF51)</f>
        <v>1.89</v>
      </c>
      <c r="DG59" s="106">
        <f>DF59/(DF58+DF59+DF60+DF61)</f>
        <v>0.17451523545706374</v>
      </c>
      <c r="DH59" s="177">
        <f>AVERAGE(DH6,DH11,DH16,DH21,DH26,DH31,DH36,DH41,DH46,DH51)</f>
        <v>2.17</v>
      </c>
      <c r="DI59" s="106">
        <f>DH59/(DH58+DH59+DH60+DH61)</f>
        <v>0.20055452865064693</v>
      </c>
      <c r="DJ59" s="176">
        <f>AVERAGE(DJ6,DJ11,DJ16,DJ21,DJ26,DJ31,DJ36,DJ41,DJ46,DJ51)</f>
        <v>1.49</v>
      </c>
      <c r="DK59" s="106">
        <f>DJ59/(DJ58+DJ59+DJ60+DJ61)</f>
        <v>0.14840637450199204</v>
      </c>
      <c r="DL59" s="177">
        <f>AVERAGE(DL6,DL11,DL16,DL21,DL26,DL31,DL36,DL41,DL46,DL51)</f>
        <v>1.9</v>
      </c>
      <c r="DM59" s="106">
        <f>DL59/(DL58+DL59+DL60+DL61)</f>
        <v>0.18060836501901137</v>
      </c>
      <c r="DN59" s="112">
        <f>MAX(CV59,CX59,CZ59,DB59,DD59,DF59,DH59,DJ59,DL59)</f>
        <v>2.29</v>
      </c>
      <c r="DO59" s="170">
        <f>MIN(CV59,CX59,CZ59,DB59,DD59,DF59,DH59,DJ59,DL59)</f>
        <v>1.49</v>
      </c>
      <c r="DP59" s="183" t="s">
        <v>156</v>
      </c>
    </row>
    <row r="60" spans="1:120" ht="73.25" customHeight="1" x14ac:dyDescent="0.15">
      <c r="A60" s="184" t="s">
        <v>160</v>
      </c>
      <c r="B60" s="185" t="s">
        <v>161</v>
      </c>
      <c r="C60" s="186" t="s">
        <v>162</v>
      </c>
      <c r="D60" s="187">
        <f>AVERAGE(D7,D12,D17,D22,D27,D32,D37,D42,D47,D52)</f>
        <v>2.52</v>
      </c>
      <c r="E60" s="103">
        <f>D60/(D58+D59+D60+D61)</f>
        <v>0.23013698630136989</v>
      </c>
      <c r="F60" s="162">
        <f>AVERAGE(F7,F12,F17,F22,F27,F32,F37,F42,F47,F52)</f>
        <v>2.8</v>
      </c>
      <c r="G60" s="105">
        <f>F60/(F58+F59+F60+F61)</f>
        <v>0.24691358024691357</v>
      </c>
      <c r="H60" s="188">
        <f>AVERAGE(H7,H12,H17,H22,H27,H32,H37,H42,H47,H52)</f>
        <v>3.1699999999999995</v>
      </c>
      <c r="I60" s="106">
        <f>H60/(H58+H59+H60+H61)</f>
        <v>0.31231527093596051</v>
      </c>
      <c r="J60" s="189">
        <f>AVERAGE(J7,J12,J17,J22,J27,J32,J37,J42,J47,J52)</f>
        <v>3.35</v>
      </c>
      <c r="K60" s="105">
        <f>J60/(J58+J59+J60+J61)</f>
        <v>0.33500000000000002</v>
      </c>
      <c r="L60" s="188">
        <f>AVERAGE(L7,L12,L17,L22,L27,L32,L37,L42,L47,L52)</f>
        <v>2.2399999999999998</v>
      </c>
      <c r="M60" s="106">
        <f>L60/(L58+L59+L60+L61)</f>
        <v>0.20607175712971482</v>
      </c>
      <c r="N60" s="188">
        <f>AVERAGE(N7,N12,N17,N22,N27,N32,N37,N42,N47,N52)</f>
        <v>2.6500000000000004</v>
      </c>
      <c r="O60" s="106">
        <f>N60/(N58+N59+N60+N61)</f>
        <v>0.24605385329619314</v>
      </c>
      <c r="P60" s="98">
        <f>AVERAGE(P7,P12,P17,P22,P27,P32,P37,P42,P47,P52)</f>
        <v>2.7</v>
      </c>
      <c r="Q60" s="105">
        <f>P60/(P58+P59+P60+P61)</f>
        <v>0.2652259332023576</v>
      </c>
      <c r="R60" s="188">
        <f>AVERAGE(R7,R12,R17,R22,R27,R32,R37,R42,R47,R52)</f>
        <v>2.41</v>
      </c>
      <c r="S60" s="106">
        <f>R60/(R58+R59+R60+R61)</f>
        <v>0.22171113155473782</v>
      </c>
      <c r="T60" s="188">
        <f>AVERAGE(T7,T12,T17,T22,T27,T32,T37,T42,T47,T52)</f>
        <v>2.57</v>
      </c>
      <c r="U60" s="106">
        <f>T60/(T58+T59+T60+T61)</f>
        <v>0.23427529626253418</v>
      </c>
      <c r="V60" s="188">
        <f>AVERAGE(V7,V12,V17,V22,V27,V32,V37,V42,V47,V52)</f>
        <v>3.02</v>
      </c>
      <c r="W60" s="106">
        <f>V60/(V58+V59+V60+V61)</f>
        <v>0.30139720558882238</v>
      </c>
      <c r="X60" s="188">
        <f>AVERAGE(X7,X12,X17,X22,X27,X32,X37,X42,X47,X52)</f>
        <v>2.5800000000000005</v>
      </c>
      <c r="Y60" s="106">
        <f>X60/(X58+X59+X60+X61)</f>
        <v>0.22126929674099491</v>
      </c>
      <c r="Z60" s="188">
        <f>AVERAGE(Z7,Z12,Z17,Z22,Z27,Z32,Z37,Z42,Z47,Z52)</f>
        <v>2.6399999999999997</v>
      </c>
      <c r="AA60" s="106">
        <f>Z60/(Z58+Z59+Z60+Z61)</f>
        <v>0.25409047160731468</v>
      </c>
      <c r="AB60" s="98">
        <f>AVERAGE(AB7,AB12,AB17,AB22,AB27,AB32,AB37,AB42,AB47,AB52)</f>
        <v>2.6399999999999997</v>
      </c>
      <c r="AC60" s="105">
        <f>AB60/(AB58+AB59+AB60+AB61)</f>
        <v>0.18938307030129123</v>
      </c>
      <c r="AD60" s="188">
        <f>AVERAGE(AD7,AD12,AD17,AD22,AD27,AD32,AD37,AD42,AD47,AD52)</f>
        <v>2.5300000000000002</v>
      </c>
      <c r="AE60" s="106">
        <f>AD60/(AD58+AD59+AD60+AD61)</f>
        <v>0.22937443336355395</v>
      </c>
      <c r="AF60" s="188">
        <f>AVERAGE(AF7,AF12,AF17,AF22,AF27,AF32,AF37,AF42,AF47,AF52)</f>
        <v>2.6</v>
      </c>
      <c r="AG60" s="106">
        <f>AF60/(AF58+AF59+AF60+AF61)</f>
        <v>0.23465703971119137</v>
      </c>
      <c r="AH60" s="188">
        <f>AVERAGE(AH7,AH12,AH17,AH22,AH27,AH32,AH37,AH42,AH47,AH52)</f>
        <v>2.5100000000000002</v>
      </c>
      <c r="AI60" s="106">
        <f>AH60/(AH58+AH59+AH60+AH61)</f>
        <v>0.21452991452991457</v>
      </c>
      <c r="AJ60" s="98">
        <f>AVERAGE(AJ7,AJ12,AJ17,AJ22,AJ27,AJ32,AJ37,AJ42,AJ47,AJ52)</f>
        <v>1.58</v>
      </c>
      <c r="AK60" s="105">
        <f>AJ60/(AJ58+AJ59+AJ60+AJ61)</f>
        <v>0.1562809099901088</v>
      </c>
      <c r="AL60" s="190">
        <f>AVERAGE(AL7,AL12,AL17,AL22,AL27,AL32,AL37,AL42,AL47,AL52)</f>
        <v>1.8699999999999999</v>
      </c>
      <c r="AM60" s="106">
        <f>AL60/(AL58+AL59+AL60+AL61)</f>
        <v>0.16651825467497772</v>
      </c>
      <c r="AN60" s="110">
        <f>MAX(H60,J60,L60,N60,R60,T60,V60,X60,Z60,AD60,AF60,AH60,AL60)</f>
        <v>3.35</v>
      </c>
      <c r="AO60" s="111">
        <f>MIN(H60,J60,L60,N60,R60,T60,V60,X60,Z60,AD60,AF60,AH60,AL60)</f>
        <v>1.8699999999999999</v>
      </c>
      <c r="AP60" s="191">
        <f>AVERAGE(AP7,AP12,AP17,AP22,AP27,AP32,AP37,AP42,AP47,AP52)</f>
        <v>2.54</v>
      </c>
      <c r="AQ60" s="106">
        <f>AP60/(AP58+AP59+AP60+AP61)</f>
        <v>0.23154056517775753</v>
      </c>
      <c r="AR60" s="192">
        <f>AVERAGE(AR7,AR12,AR17,AR22,AR27,AR32,AR37,AR42,AR47,AR52)</f>
        <v>2.5100000000000002</v>
      </c>
      <c r="AS60" s="106">
        <f>AR60/(AR58+AR59+AR60+AR61)</f>
        <v>0.22653429602888089</v>
      </c>
      <c r="AT60" s="193">
        <f>AVERAGE(AT7,AT12,AT17,AT22,AT27,AT32,AT37,AT42,AT47,AT52)</f>
        <v>2.7199999999999998</v>
      </c>
      <c r="AU60" s="106">
        <f>AT60/(AT58+AT59+AT60+AT61)</f>
        <v>0.25420560747663551</v>
      </c>
      <c r="AV60" s="112">
        <f>MAX(AP60,AR60,AT60)</f>
        <v>2.7199999999999998</v>
      </c>
      <c r="AW60" s="113">
        <f>MIN(AP60,AR60,AT60)</f>
        <v>2.5100000000000002</v>
      </c>
      <c r="AX60" s="191">
        <f>AVERAGE(AX7,AX12,AX17,AX22,AX27,AX32,AX37,AX42,AX47,AX52)</f>
        <v>2.4900000000000002</v>
      </c>
      <c r="AY60" s="106">
        <f>AX60/(AX58+AX59+AX60+AX61)</f>
        <v>0.23965351299326276</v>
      </c>
      <c r="AZ60" s="193">
        <f>AVERAGE(AZ7,AZ12,AZ17,AZ22,AZ27,AZ32,AZ37,AZ42,AZ47,AZ52)</f>
        <v>2.6</v>
      </c>
      <c r="BA60" s="106">
        <f>AZ60/(AZ58+AZ59+AZ60+AZ61)</f>
        <v>0.24163568773234198</v>
      </c>
      <c r="BB60" s="192">
        <f>AVERAGE(BB7,BB12,BB17,BB22,BB27,BB32,BB37,BB42,BB47,BB52)</f>
        <v>2</v>
      </c>
      <c r="BC60" s="106">
        <f>BB60/(BB58+BB59+BB60+BB61)</f>
        <v>0.16</v>
      </c>
      <c r="BD60" s="98">
        <f>AVERAGE(BD7,BD12,BD17,BD22,BD27,BD32,BD37,BD42,BD47,BD52)</f>
        <v>3.28</v>
      </c>
      <c r="BE60" s="105">
        <f>BD60/(BD58+BD59+BD60+BD61)</f>
        <v>0.28822495606326887</v>
      </c>
      <c r="BF60" s="188">
        <f>AVERAGE(BF7,BF12,BF17,BF22,BF27,BF32,BF37,BF42,BF47,BF52)</f>
        <v>2.34</v>
      </c>
      <c r="BG60" s="106">
        <f>BF60/(BF58+BF59+BF60+BF61)</f>
        <v>0.2115732368896926</v>
      </c>
      <c r="BH60" s="112">
        <f>MAX(AX60,AZ60,BB60,BF60)</f>
        <v>2.6</v>
      </c>
      <c r="BI60" s="113">
        <f>MIN(AX60,AZ60,BB60,BF60)</f>
        <v>2</v>
      </c>
      <c r="BJ60" s="191">
        <f>AVERAGE(BJ7,BJ12,BJ17,BJ22,BJ27,BJ32,BJ37,BJ42,BJ47,BJ52)</f>
        <v>2.5099999999999998</v>
      </c>
      <c r="BK60" s="106">
        <f>BJ60/(BJ58+BJ59+BJ60+BJ61)</f>
        <v>0.20423108218063465</v>
      </c>
      <c r="BL60" s="188">
        <f>AVERAGE(BL7,BL12,BL17,BL22,BL27,BL32,BL37,BL42,BL47,BL52)</f>
        <v>2.88</v>
      </c>
      <c r="BM60" s="106">
        <f>BL60/(BL58+BL59+BL60+BL61)</f>
        <v>0.27272727272727271</v>
      </c>
      <c r="BN60" s="188">
        <f>AVERAGE(BN7,BN12,BN17,BN22,BN27,BN32,BN37,BN42,BN47,BN52)</f>
        <v>2.89</v>
      </c>
      <c r="BO60" s="106">
        <f>BN60/(BN58+BN59+BN60+BN61)</f>
        <v>0.2887112887112887</v>
      </c>
      <c r="BP60" s="193">
        <f>AVERAGE(BP7,BP12,BP17,BP22,BP27,BP32,BP37,BP42,BP47,BP52)</f>
        <v>4.1500000000000004</v>
      </c>
      <c r="BQ60" s="106">
        <f>BP60/(BP58+BP59+BP60+BP61)</f>
        <v>0.39523809523809528</v>
      </c>
      <c r="BR60" s="188">
        <f>AVERAGE(BR7,BR12,BR17,BR22,BR27,BR32,BR37,BR42,BR47,BR52)</f>
        <v>2.6</v>
      </c>
      <c r="BS60" s="106">
        <f>BR60/(BR58+BR59+BR60+BR61)</f>
        <v>0.26</v>
      </c>
      <c r="BT60" s="192">
        <f>AVERAGE(BT7,BT12,BT17,BT22,BT27,BT32,BT37,BT42,BT47,BT52)</f>
        <v>2.3199999999999994</v>
      </c>
      <c r="BU60" s="106">
        <f>BT60/(BT58+BT59+BT60+BT61)</f>
        <v>0.22947576656775465</v>
      </c>
      <c r="BV60" s="98">
        <f>AVERAGE(BV7,BV12,BV17,BV22,BV27,BV32,BV37,BV42,BV47,BV52)</f>
        <v>1.3</v>
      </c>
      <c r="BW60" s="105">
        <f>BV60/(BV58+BV59+BV60+BV61)</f>
        <v>0.13</v>
      </c>
      <c r="BX60" s="98">
        <f>AVERAGE(BX7,BX12,BX17,BX22,BX27,BX32,BX37,BX42,BX47,BX52)</f>
        <v>2.67</v>
      </c>
      <c r="BY60" s="105">
        <f>BX60/(BX58+BX59+BX60+BX61)</f>
        <v>0.26488095238095238</v>
      </c>
      <c r="BZ60" s="188">
        <f>AVERAGE(BZ7,BZ12,BZ17,BZ22,BZ27,BZ32,BZ37,BZ42,BZ47,BZ52)</f>
        <v>2.4399999999999995</v>
      </c>
      <c r="CA60" s="106">
        <f>BZ60/(BZ58+BZ59+BZ60+BZ61)</f>
        <v>0.23394055608820705</v>
      </c>
      <c r="CB60" s="98">
        <f>AVERAGE(CB7,CB12,CB17,CB22,CB27,CB32,CB37,CB42,CB47,CB52)</f>
        <v>2.14</v>
      </c>
      <c r="CC60" s="105">
        <f>CB60/(CB58+CB59+CB60+CB61)</f>
        <v>0.21272365805168986</v>
      </c>
      <c r="CD60" s="188">
        <f>AVERAGE(CD7,CD12,CD17,CD22,CD27,CD32,CD37,CD42,CD47,CD52)</f>
        <v>2.8600000000000003</v>
      </c>
      <c r="CE60" s="106">
        <f>CD60/(CD58+CD59+CD60+CD61)</f>
        <v>0.25673249551166966</v>
      </c>
      <c r="CF60" s="188">
        <f>AVERAGE(CF7,CF12,CF17,CF22,CF27,CF32,CF37,CF42,CF47,CF52)</f>
        <v>3.0200000000000005</v>
      </c>
      <c r="CG60" s="106">
        <f>CF60/(CF58+CF59+CF60+CF61)</f>
        <v>0.27937095282146163</v>
      </c>
      <c r="CH60" s="188">
        <f>AVERAGE(CH7,CH12,CH17,CH22,CH27,CH32,CH37,CH42,CH47,CH52)</f>
        <v>3.69</v>
      </c>
      <c r="CI60" s="106">
        <f>CH60/(CH58+CH59+CH60+CH61)</f>
        <v>0.3251101321585903</v>
      </c>
      <c r="CJ60" s="98">
        <f>AVERAGE(CJ7,CJ12,CJ17,CJ22,CJ27,CJ32,CJ37,CJ42,CJ47,CJ52)</f>
        <v>1.7099999999999997</v>
      </c>
      <c r="CK60" s="105">
        <f>CJ60/(CJ58+CJ59+CJ60+CJ61)</f>
        <v>0.15774907749077488</v>
      </c>
      <c r="CL60" s="188">
        <f>AVERAGE(CL7,CL12,CL17,CL22,CL27,CL32,CL37,CL42,CL47,CL52)</f>
        <v>3.05</v>
      </c>
      <c r="CM60" s="106">
        <f>CL60/(CL58+CL59+CL60+CL61)</f>
        <v>0.25913338997451146</v>
      </c>
      <c r="CN60" s="188">
        <f>AVERAGE(CN7,CN12,CN17,CN22,CN27,CN32,CN37,CN42,CN47,CN52)</f>
        <v>2.4499999999999997</v>
      </c>
      <c r="CO60" s="106">
        <f>CN60/(CN58+CN59+CN60+CN61)</f>
        <v>0.23047977422389462</v>
      </c>
      <c r="CP60" s="188">
        <f>AVERAGE(CP7,CP12,CP17,CP22,CP27,CP32,CP37,CP42,CP47,CP52)</f>
        <v>3.3200000000000003</v>
      </c>
      <c r="CQ60" s="106">
        <f>CP60/(CP58+CP59+CP60+CP61)</f>
        <v>0.30627306273062732</v>
      </c>
      <c r="CR60" s="188">
        <f>AVERAGE(CR7,CR12,CR17,CR22,CR27,CR32,CR37,CR42,CR47,CR52)</f>
        <v>2.35</v>
      </c>
      <c r="CS60" s="106">
        <f>CR60/(CR58+CR59+CR60+CR61)</f>
        <v>0.22727272727272724</v>
      </c>
      <c r="CT60" s="112">
        <f>MAX(BJ60,BL60,BN60,BP60,BR60,BT60,BZ60,CD60,CF60,CH60,CL60,CN60,CP60,CR60)</f>
        <v>4.1500000000000004</v>
      </c>
      <c r="CU60" s="113">
        <f>MIN(BJ60,BL60,BN60,BP60,BR60,BT60,BZ60,CD60,CF60,CH60,CL60,CN60,CP60,CR60)</f>
        <v>2.3199999999999994</v>
      </c>
      <c r="CV60" s="194">
        <f>AVERAGE(CV7,CV12,CV17,CV22,CV27,CV32,CV37,CV42,CV47,CV52)</f>
        <v>2.31</v>
      </c>
      <c r="CW60" s="106">
        <f>CV60/(CV58+CV59+CV60+CV61)</f>
        <v>0.21428571428571427</v>
      </c>
      <c r="CX60" s="188">
        <f>AVERAGE(CX7,CX12,CX17,CX22,CX27,CX32,CX37,CX42,CX47,CX52)</f>
        <v>2.5100000000000002</v>
      </c>
      <c r="CY60" s="106">
        <f>CX60/(CX58+CX59+CX60+CX61)</f>
        <v>0.2251121076233184</v>
      </c>
      <c r="CZ60" s="188">
        <f>AVERAGE(CZ7,CZ12,CZ17,CZ22,CZ27,CZ32,CZ37,CZ42,CZ47,CZ52)</f>
        <v>2.3499999999999996</v>
      </c>
      <c r="DA60" s="106">
        <f>CZ60/(CZ58+CZ59+CZ60+CZ61)</f>
        <v>0.21539871677360217</v>
      </c>
      <c r="DB60" s="188">
        <f>AVERAGE(DB7,DB12,DB17,DB22,DB27,DB32,DB37,DB42,DB47,DB52)</f>
        <v>2.4500000000000002</v>
      </c>
      <c r="DC60" s="106">
        <f>DB60/(DB58+DB59+DB60+DB61)</f>
        <v>0.22072072072072074</v>
      </c>
      <c r="DD60" s="188">
        <f>AVERAGE(DD7,DD12,DD17,DD22,DD27,DD32,DD37,DD42,DD47,DD52)</f>
        <v>2.7800000000000002</v>
      </c>
      <c r="DE60" s="106">
        <f>DD60/(DD58+DD59+DD60+DD61)</f>
        <v>0.25957049486461253</v>
      </c>
      <c r="DF60" s="188">
        <f>AVERAGE(DF7,DF12,DF17,DF22,DF27,DF32,DF37,DF42,DF47,DF52)</f>
        <v>2.8699999999999997</v>
      </c>
      <c r="DG60" s="106">
        <f>DF60/(DF58+DF59+DF60+DF61)</f>
        <v>0.26500461680517085</v>
      </c>
      <c r="DH60" s="188">
        <f>AVERAGE(DH7,DH12,DH17,DH22,DH27,DH32,DH37,DH42,DH47,DH52)</f>
        <v>2.39</v>
      </c>
      <c r="DI60" s="106">
        <f>DH60/(DH58+DH59+DH60+DH61)</f>
        <v>0.22088724584103511</v>
      </c>
      <c r="DJ60" s="188">
        <f>AVERAGE(DJ7,DJ12,DJ17,DJ22,DJ27,DJ32,DJ37,DJ42,DJ47,DJ52)</f>
        <v>2.75</v>
      </c>
      <c r="DK60" s="106">
        <f>DJ60/(DJ58+DJ59+DJ60+DJ61)</f>
        <v>0.27390438247011956</v>
      </c>
      <c r="DL60" s="195">
        <f>AVERAGE(DL7,DL12,DL17,DL22,DL27,DL32,DL37,DL42,DL47,DL52)</f>
        <v>3.16</v>
      </c>
      <c r="DM60" s="106">
        <f>DL60/(DL58+DL59+DL60+DL61)</f>
        <v>0.30038022813688209</v>
      </c>
      <c r="DN60" s="112">
        <f>MAX(CV60,CX60,CZ60,DB60,DD60,DF60,DH60,DJ60,DL60)</f>
        <v>3.16</v>
      </c>
      <c r="DO60" s="170">
        <f>MIN(CV60,CX60,CZ60,DB60,DD60,DF60,DH60,DJ60,DL60)</f>
        <v>2.31</v>
      </c>
      <c r="DP60" s="196" t="s">
        <v>156</v>
      </c>
    </row>
    <row r="61" spans="1:120" ht="82.5" customHeight="1" x14ac:dyDescent="0.15">
      <c r="A61" s="197" t="s">
        <v>163</v>
      </c>
      <c r="B61" s="198" t="s">
        <v>164</v>
      </c>
      <c r="C61" s="199" t="s">
        <v>165</v>
      </c>
      <c r="D61" s="200">
        <f>AVERAGE(D8,D13,D18,D23,D28,D33,D38,D43,D48,D53)</f>
        <v>4.08</v>
      </c>
      <c r="E61" s="201">
        <f>D61/(D58+D59+D60+D61)</f>
        <v>0.37260273972602742</v>
      </c>
      <c r="F61" s="202">
        <f>AVERAGE(F8,F13,F18,F23,F28,F33,F38,F43,F48,F53)</f>
        <v>2.89</v>
      </c>
      <c r="G61" s="203">
        <f>F61/(F58+F59+F60+F61)</f>
        <v>0.25485008818342153</v>
      </c>
      <c r="H61" s="204">
        <f>AVERAGE(H8,H13,H18,H23,H28,H33,H38,H43,H48,H53)</f>
        <v>4.1500000000000004</v>
      </c>
      <c r="I61" s="205">
        <f>H61/(H58+H59+H60+H61)</f>
        <v>0.40886699507389163</v>
      </c>
      <c r="J61" s="206">
        <f>AVERAGE(J8,J13,J18,J23,J28,J33,J38,J43,J48,J53)</f>
        <v>5</v>
      </c>
      <c r="K61" s="203">
        <f>J61/(J58+J59+J60+J61)</f>
        <v>0.5</v>
      </c>
      <c r="L61" s="204">
        <f>AVERAGE(L8,L13,L18,L23,L28,L33,L38,L43,L48,L53)</f>
        <v>4.2099999999999991</v>
      </c>
      <c r="M61" s="205">
        <f>L61/(L58+L59+L60+L61)</f>
        <v>0.38730450781968717</v>
      </c>
      <c r="N61" s="204">
        <f>AVERAGE(N8,N13,N18,N23,N28,N33,N38,N43,N48,N53)</f>
        <v>3.8000000000000007</v>
      </c>
      <c r="O61" s="205">
        <f>N61/(N58+N59+N60+N61)</f>
        <v>0.35283194057567319</v>
      </c>
      <c r="P61" s="207">
        <f>AVERAGE(P8,P13,P18,P23,P28,P33,P38,P43,P48,P53)</f>
        <v>3</v>
      </c>
      <c r="Q61" s="203">
        <f>P61/(P58+P59+P60+P61)</f>
        <v>0.29469548133595286</v>
      </c>
      <c r="R61" s="204">
        <f>AVERAGE(R8,R13,R18,R23,R28,R33,R38,R43,R48,R53)</f>
        <v>4.67</v>
      </c>
      <c r="S61" s="205">
        <f>R61/(R58+R59+R60+R61)</f>
        <v>0.42962281508739647</v>
      </c>
      <c r="T61" s="204">
        <f>AVERAGE(T8,T13,T18,T23,T28,T33,T38,T43,T48,T53)</f>
        <v>4.67</v>
      </c>
      <c r="U61" s="205">
        <f>T61/(T58+T59+T60+T61)</f>
        <v>0.42570647219690066</v>
      </c>
      <c r="V61" s="204">
        <f>AVERAGE(V8,V13,V18,V23,V28,V33,V38,V43,V48,V53)</f>
        <v>3.0199999999999996</v>
      </c>
      <c r="W61" s="205">
        <f>V61/(V58+V59+V60+V61)</f>
        <v>0.30139720558882233</v>
      </c>
      <c r="X61" s="204">
        <f>AVERAGE(X8,X13,X18,X23,X28,X33,X38,X43,X48,X53)</f>
        <v>3.28</v>
      </c>
      <c r="Y61" s="205">
        <f>X61/(X58+X59+X60+X61)</f>
        <v>0.281303602058319</v>
      </c>
      <c r="Z61" s="204">
        <f>AVERAGE(Z8,Z13,Z18,Z23,Z28,Z33,Z38,Z43,Z48,Z53)</f>
        <v>3.4000000000000008</v>
      </c>
      <c r="AA61" s="205">
        <f>Z61/(Z58+Z59+Z60+Z61)</f>
        <v>0.32723772858517813</v>
      </c>
      <c r="AB61" s="207">
        <f>AVERAGE(AB8,AB13,AB18,AB23,AB28,AB33,AB38,AB43,AB48,AB53)</f>
        <v>5.97</v>
      </c>
      <c r="AC61" s="203">
        <f>AB61/(AB58+AB59+AB60+AB61)</f>
        <v>0.42826398852223818</v>
      </c>
      <c r="AD61" s="204">
        <f>AVERAGE(AD8,AD13,AD18,AD23,AD28,AD33,AD38,AD43,AD48,AD53)</f>
        <v>4.9399999999999995</v>
      </c>
      <c r="AE61" s="205">
        <f>AD61/(AD58+AD59+AD60+AD61)</f>
        <v>0.44786944696282854</v>
      </c>
      <c r="AF61" s="204">
        <f>AVERAGE(AF8,AF13,AF18,AF23,AF28,AF33,AF38,AF43,AF48,AF53)</f>
        <v>3.4099999999999993</v>
      </c>
      <c r="AG61" s="205">
        <f>AF61/(AF58+AF59+AF60+AF61)</f>
        <v>0.30776173285198555</v>
      </c>
      <c r="AH61" s="204">
        <f>AVERAGE(AH8,AH13,AH18,AH23,AH28,AH33,AH38,AH43,AH48,AH53)</f>
        <v>4.57</v>
      </c>
      <c r="AI61" s="205">
        <f>AH61/(AH58+AH59+AH60+AH61)</f>
        <v>0.39059829059829065</v>
      </c>
      <c r="AJ61" s="207">
        <f>AVERAGE(AJ8,AJ13,AJ18,AJ23,AJ28,AJ33,AJ38,AJ43,AJ48,AJ53)</f>
        <v>4.1500000000000004</v>
      </c>
      <c r="AK61" s="203">
        <f>AJ61/(AJ58+AJ59+AJ60+AJ61)</f>
        <v>0.41048466864490601</v>
      </c>
      <c r="AL61" s="204">
        <f>AVERAGE(AL8,AL13,AL18,AL23,AL28,AL33,AL38,AL43,AL48,AL53)</f>
        <v>4.9000000000000004</v>
      </c>
      <c r="AM61" s="205">
        <f>AL61/(AL58+AL59+AL60+AL61)</f>
        <v>0.43633125556544972</v>
      </c>
      <c r="AN61" s="110">
        <f>MAX(H61,J61,L61,N61,R61,T61,V61,X61,Z61,AD61,AF61,AH61,AL61)</f>
        <v>5</v>
      </c>
      <c r="AO61" s="111">
        <f>MIN(H61,J61,L61,N61,R61,T61,V61,X61,Z61,AD61,AF61,AH61,AL61)</f>
        <v>3.0199999999999996</v>
      </c>
      <c r="AP61" s="208">
        <f>AVERAGE(AP8,AP13,AP18,AP23,AP28,AP33,AP38,AP43,AP48,AP53)</f>
        <v>3.7299999999999991</v>
      </c>
      <c r="AQ61" s="205">
        <f>AP61/(AP58+AP59+AP60+AP61)</f>
        <v>0.34001823154056515</v>
      </c>
      <c r="AR61" s="209">
        <f>AVERAGE(AR8,AR13,AR18,AR23,AR28,AR33,AR38,AR43,AR48,AR53)</f>
        <v>3.84</v>
      </c>
      <c r="AS61" s="205">
        <f>AR61/(AR58+AR59+AR60+AR61)</f>
        <v>0.34657039711191334</v>
      </c>
      <c r="AT61" s="204">
        <f>AVERAGE(AT8,AT13,AT18,AT23,AT28,AT33,AT38,AT43,AT48,AT53)</f>
        <v>3.8299999999999996</v>
      </c>
      <c r="AU61" s="205">
        <f>AT61/(AT58+AT59+AT60+AT61)</f>
        <v>0.35794392523364482</v>
      </c>
      <c r="AV61" s="210">
        <f>MAX(AP61,AR61,AT61)</f>
        <v>3.84</v>
      </c>
      <c r="AW61" s="211">
        <f>MIN(AP61,AR61,AT61)</f>
        <v>3.7299999999999991</v>
      </c>
      <c r="AX61" s="212">
        <f>AVERAGE(AX8,AX13,AX18,AX23,AX28,AX33,AX38,AX43,AX48,AX53)</f>
        <v>3.3599999999999994</v>
      </c>
      <c r="AY61" s="205">
        <f>AX61/(AX58+AX59+AX60+AX61)</f>
        <v>0.32338787295476412</v>
      </c>
      <c r="AZ61" s="213">
        <f>AVERAGE(AZ8,AZ13,AZ18,AZ23,AZ28,AZ33,AZ38,AZ43,AZ48,AZ53)</f>
        <v>3.2</v>
      </c>
      <c r="BA61" s="205">
        <f>AZ61/(AZ58+AZ59+AZ60+AZ61)</f>
        <v>0.29739776951672858</v>
      </c>
      <c r="BB61" s="204">
        <f>AVERAGE(BB8,BB13,BB18,BB23,BB28,BB33,BB38,BB43,BB48,BB53)</f>
        <v>4.1500000000000004</v>
      </c>
      <c r="BC61" s="205">
        <f>BB61/(BB58+BB59+BB60+BB61)</f>
        <v>0.33200000000000002</v>
      </c>
      <c r="BD61" s="207">
        <f>AVERAGE(BD8,BD13,BD18,BD23,BD28,BD33,BD38,BD43,BD48,BD53)</f>
        <v>4.1300000000000008</v>
      </c>
      <c r="BE61" s="203">
        <f>BD61/(BD58+BD59+BD60+BD61)</f>
        <v>0.3629173989455185</v>
      </c>
      <c r="BF61" s="209">
        <f>AVERAGE(BF8,BF13,BF18,BF23,BF28,BF33,BF38,BF43,BF48,BF53)</f>
        <v>4.1899999999999995</v>
      </c>
      <c r="BG61" s="205">
        <f>BF61/(BF58+BF59+BF60+BF61)</f>
        <v>0.37884267631103075</v>
      </c>
      <c r="BH61" s="210">
        <f>MAX(AX61,AZ61,BB61,BF61)</f>
        <v>4.1899999999999995</v>
      </c>
      <c r="BI61" s="211">
        <f>MIN(AX61,AZ61,BB61,BF61)</f>
        <v>3.2</v>
      </c>
      <c r="BJ61" s="214">
        <f>AVERAGE(BJ8,BJ13,BJ18,BJ23,BJ28,BJ33,BJ38,BJ43,BJ48,BJ53)</f>
        <v>4.7799999999999994</v>
      </c>
      <c r="BK61" s="205">
        <f>BJ61/(BJ58+BJ59+BJ60+BJ61)</f>
        <v>0.38893409275834007</v>
      </c>
      <c r="BL61" s="204">
        <f>AVERAGE(BL8,BL13,BL18,BL23,BL28,BL33,BL38,BL43,BL48,BL53)</f>
        <v>3.7700000000000005</v>
      </c>
      <c r="BM61" s="205">
        <f>BL61/(BL58+BL59+BL60+BL61)</f>
        <v>0.3570075757575758</v>
      </c>
      <c r="BN61" s="204">
        <f>AVERAGE(BN8,BN13,BN18,BN23,BN28,BN33,BN38,BN43,BN48,BN53)</f>
        <v>3.41</v>
      </c>
      <c r="BO61" s="205">
        <f>BN61/(BN58+BN59+BN60+BN61)</f>
        <v>0.34065934065934067</v>
      </c>
      <c r="BP61" s="213">
        <f>AVERAGE(BP8,BP13,BP18,BP23,BP28,BP33,BP38,BP43,BP48,BP53)</f>
        <v>3.15</v>
      </c>
      <c r="BQ61" s="205">
        <f>BP61/(BP58+BP59+BP60+BP61)</f>
        <v>0.3</v>
      </c>
      <c r="BR61" s="204">
        <f>AVERAGE(BR8,BR13,BR18,BR23,BR28,BR33,BR38,BR43,BR48,BR53)</f>
        <v>3.4</v>
      </c>
      <c r="BS61" s="205">
        <f>BR61/(BR58+BR59+BR60+BR61)</f>
        <v>0.33999999999999997</v>
      </c>
      <c r="BT61" s="204">
        <f>AVERAGE(BT8,BT13,BT18,BT23,BT28,BT33,BT38,BT43,BT48,BT53)</f>
        <v>4.17</v>
      </c>
      <c r="BU61" s="205">
        <f>BT61/(BT58+BT59+BT60+BT61)</f>
        <v>0.41246290801186947</v>
      </c>
      <c r="BV61" s="207">
        <f>AVERAGE(BV8,BV13,BV18,BV23,BV28,BV33,BV38,BV43,BV48,BV53)</f>
        <v>4.2</v>
      </c>
      <c r="BW61" s="203">
        <f>BV61/(BV58+BV59+BV60+BV61)</f>
        <v>0.42000000000000004</v>
      </c>
      <c r="BX61" s="207">
        <f>AVERAGE(BX8,BX13,BX18,BX23,BX28,BX33,BX38,BX43,BX48,BX53)</f>
        <v>3.3800000000000003</v>
      </c>
      <c r="BY61" s="203">
        <f>BX61/(BX58+BX59+BX60+BX61)</f>
        <v>0.33531746031746035</v>
      </c>
      <c r="BZ61" s="204">
        <f>AVERAGE(BZ8,BZ13,BZ18,BZ23,BZ28,BZ33,BZ38,BZ43,BZ48,BZ53)</f>
        <v>3.8900000000000006</v>
      </c>
      <c r="CA61" s="205">
        <f>BZ61/(BZ58+BZ59+BZ60+BZ61)</f>
        <v>0.3729626078619368</v>
      </c>
      <c r="CB61" s="207">
        <f>AVERAGE(CB8,CB13,CB18,CB23,CB28,CB33,CB38,CB43,CB48,CB53)</f>
        <v>4.04</v>
      </c>
      <c r="CC61" s="203">
        <f>CB61/(CB58+CB59+CB60+CB61)</f>
        <v>0.4015904572564612</v>
      </c>
      <c r="CD61" s="204">
        <f>AVERAGE(CD8,CD13,CD18,CD23,CD28,CD33,CD38,CD43,CD48,CD53)</f>
        <v>3.6300000000000003</v>
      </c>
      <c r="CE61" s="205">
        <f>CD61/(CD58+CD59+CD60+CD61)</f>
        <v>0.3258527827648115</v>
      </c>
      <c r="CF61" s="204">
        <f>AVERAGE(CF8,CF13,CF18,CF23,CF28,CF33,CF38,CF43,CF48,CF53)</f>
        <v>3.2099999999999995</v>
      </c>
      <c r="CG61" s="205">
        <f>CF61/(CF58+CF59+CF60+CF61)</f>
        <v>0.29694727104532836</v>
      </c>
      <c r="CH61" s="204">
        <f>AVERAGE(CH8,CH13,CH18,CH23,CH28,CH33,CH38,CH43,CH48,CH53)</f>
        <v>3.5799999999999996</v>
      </c>
      <c r="CI61" s="205">
        <f>CH61/(CH58+CH59+CH60+CH61)</f>
        <v>0.31541850220264317</v>
      </c>
      <c r="CJ61" s="207">
        <f>AVERAGE(CJ8,CJ13,CJ18,CJ23,CJ28,CJ33,CJ38,CJ43,CJ48,CJ53)</f>
        <v>4.8100000000000005</v>
      </c>
      <c r="CK61" s="203">
        <f>CJ61/(CJ58+CJ59+CJ60+CJ61)</f>
        <v>0.44372693726937273</v>
      </c>
      <c r="CL61" s="204">
        <f>AVERAGE(CL8,CL13,CL18,CL23,CL28,CL33,CL38,CL43,CL48,CL53)</f>
        <v>3.71</v>
      </c>
      <c r="CM61" s="205">
        <f>CL61/(CL58+CL59+CL60+CL61)</f>
        <v>0.31520815632965166</v>
      </c>
      <c r="CN61" s="204">
        <f>AVERAGE(CN8,CN13,CN18,CN23,CN28,CN33,CN38,CN43,CN48,CN53)</f>
        <v>3.6399999999999997</v>
      </c>
      <c r="CO61" s="205">
        <f>CN61/(CN58+CN59+CN60+CN61)</f>
        <v>0.34242709313264347</v>
      </c>
      <c r="CP61" s="204">
        <f>AVERAGE(CP8,CP13,CP18,CP23,CP28,CP33,CP38,CP43,CP48,CP53)</f>
        <v>4.0999999999999996</v>
      </c>
      <c r="CQ61" s="205">
        <f>CP61/(CP58+CP59+CP60+CP61)</f>
        <v>0.37822878228782286</v>
      </c>
      <c r="CR61" s="204">
        <f>AVERAGE(CR8,CR13,CR18,CR23,CR28,CR33,CR38,CR43,CR48,CR53)</f>
        <v>3.56</v>
      </c>
      <c r="CS61" s="205">
        <f>CR61/(CR58+CR59+CR60+CR61)</f>
        <v>0.34429400386847192</v>
      </c>
      <c r="CT61" s="210">
        <f>MAX(BJ61,BL61,BN61,BP61,BR61,BT61,BZ61,CD61,CF61,CH61,CL61,CN61,CP61,CR61)</f>
        <v>4.7799999999999994</v>
      </c>
      <c r="CU61" s="211">
        <f>MIN(BJ61,BL61,BN61,BP61,BR61,BT61,BZ61,CD61,CF61,CH61,CL61,CN61,CP61,CR61)</f>
        <v>3.15</v>
      </c>
      <c r="CV61" s="215">
        <f>AVERAGE(CV8,CV13,CV18,CV23,CV28,CV33,CV38,CV43,CV48,CV53)</f>
        <v>4.57</v>
      </c>
      <c r="CW61" s="205">
        <f>CV61/(CV58+CV59+CV60+CV61)</f>
        <v>0.42393320964749537</v>
      </c>
      <c r="CX61" s="204">
        <f>AVERAGE(CX8,CX13,CX18,CX23,CX28,CX33,CX38,CX43,CX48,CX53)</f>
        <v>4.1500000000000004</v>
      </c>
      <c r="CY61" s="205">
        <f>CX61/(CX58+CX59+CX60+CX61)</f>
        <v>0.37219730941704038</v>
      </c>
      <c r="CZ61" s="204">
        <f>AVERAGE(CZ8,CZ13,CZ18,CZ23,CZ28,CZ33,CZ38,CZ43,CZ48,CZ53)</f>
        <v>4.1500000000000004</v>
      </c>
      <c r="DA61" s="205">
        <f>CZ61/(CZ58+CZ59+CZ60+CZ61)</f>
        <v>0.38038496791934007</v>
      </c>
      <c r="DB61" s="204">
        <f>AVERAGE(DB8,DB13,DB18,DB23,DB28,DB33,DB38,DB43,DB48,DB53)</f>
        <v>4.0199999999999996</v>
      </c>
      <c r="DC61" s="205">
        <f>DB61/(DB58+DB59+DB60+DB61)</f>
        <v>0.36216216216216213</v>
      </c>
      <c r="DD61" s="204">
        <f>AVERAGE(DD8,DD13,DD18,DD23,DD28,DD33,DD38,DD43,DD48,DD53)</f>
        <v>3.6400000000000006</v>
      </c>
      <c r="DE61" s="205">
        <f>DD61/(DD58+DD59+DD60+DD61)</f>
        <v>0.33986928104575165</v>
      </c>
      <c r="DF61" s="204">
        <f>AVERAGE(DF8,DF13,DF18,DF23,DF28,DF33,DF38,DF43,DF48,DF53)</f>
        <v>3.79</v>
      </c>
      <c r="DG61" s="205">
        <f>DF61/(DF58+DF59+DF60+DF61)</f>
        <v>0.34995383194829183</v>
      </c>
      <c r="DH61" s="216">
        <f>AVERAGE(DH8,DH13,DH18,DH23,DH28,DH33,DH38,DH43,DH48,DH53)</f>
        <v>3.1599999999999997</v>
      </c>
      <c r="DI61" s="205">
        <f>DH61/(DH58+DH59+DH60+DH61)</f>
        <v>0.29205175600739369</v>
      </c>
      <c r="DJ61" s="204">
        <f>AVERAGE(DJ8,DJ13,DJ18,DJ23,DJ28,DJ33,DJ38,DJ43,DJ48,DJ53)</f>
        <v>4.0999999999999996</v>
      </c>
      <c r="DK61" s="205">
        <f>DJ61/(DJ58+DJ59+DJ60+DJ61)</f>
        <v>0.40836653386454186</v>
      </c>
      <c r="DL61" s="204">
        <f>AVERAGE(DL8,DL13,DL18,DL23,DL28,DL33,DL38,DL43,DL48,DL53)</f>
        <v>3.7400000000000007</v>
      </c>
      <c r="DM61" s="205">
        <f>DL61/(DL58+DL59+DL60+DL61)</f>
        <v>0.35551330798479092</v>
      </c>
      <c r="DN61" s="210">
        <f>MAX(CV61,CX61,CZ61,DB61,DD61,DF61,DH61,DJ61,DL61)</f>
        <v>4.57</v>
      </c>
      <c r="DO61" s="217">
        <f>MIN(CV61,CX61,CZ61,DB61,DD61,DF61,DH61,DJ61,DL61)</f>
        <v>3.1599999999999997</v>
      </c>
      <c r="DP61" s="218" t="s">
        <v>156</v>
      </c>
    </row>
    <row r="62" spans="1:120" ht="91.25" customHeight="1" x14ac:dyDescent="0.15">
      <c r="A62" s="31"/>
      <c r="B62" s="31"/>
      <c r="C62" s="219"/>
      <c r="D62" s="220"/>
      <c r="E62" s="221"/>
      <c r="F62" s="222"/>
      <c r="G62" s="222"/>
      <c r="H62" s="222"/>
      <c r="I62" s="222"/>
      <c r="J62" s="222"/>
      <c r="K62" s="222"/>
      <c r="L62" s="222"/>
      <c r="M62" s="222"/>
      <c r="N62" s="222"/>
      <c r="O62" s="222"/>
      <c r="P62" s="223"/>
      <c r="Q62" s="222"/>
      <c r="R62" s="223"/>
      <c r="S62" s="222"/>
      <c r="T62" s="223"/>
      <c r="U62" s="222"/>
      <c r="V62" s="223"/>
      <c r="W62" s="222"/>
      <c r="X62" s="223"/>
      <c r="Y62" s="223"/>
      <c r="Z62" s="223"/>
      <c r="AA62" s="223"/>
      <c r="AB62" s="223"/>
      <c r="AC62" s="223"/>
      <c r="AD62" s="223"/>
      <c r="AE62" s="223"/>
      <c r="AF62" s="223"/>
      <c r="AG62" s="223"/>
      <c r="AH62" s="223"/>
      <c r="AI62" s="223"/>
      <c r="AJ62" s="223"/>
      <c r="AK62" s="222"/>
      <c r="AL62" s="222"/>
      <c r="AM62" s="224"/>
      <c r="AN62" s="225"/>
      <c r="AO62" s="225"/>
      <c r="AP62" s="224"/>
      <c r="AQ62" s="224"/>
      <c r="AR62" s="224"/>
      <c r="AS62" s="224"/>
      <c r="AT62" s="224"/>
      <c r="AU62" s="224"/>
      <c r="AV62" s="224"/>
      <c r="AW62" s="224"/>
      <c r="AX62" s="224"/>
      <c r="AY62" s="224"/>
      <c r="AZ62" s="224"/>
      <c r="BA62" s="224"/>
      <c r="BB62" s="224"/>
      <c r="BC62" s="224"/>
      <c r="BD62" s="224"/>
      <c r="BE62" s="224"/>
      <c r="BF62" s="224"/>
      <c r="BG62" s="224"/>
      <c r="BH62" s="224"/>
      <c r="BI62" s="224"/>
      <c r="BJ62" s="224"/>
      <c r="BK62" s="224"/>
      <c r="BL62" s="224"/>
      <c r="BM62" s="224"/>
      <c r="BN62" s="224"/>
      <c r="BO62" s="224"/>
      <c r="BP62" s="224"/>
      <c r="BQ62" s="224"/>
      <c r="BR62" s="224"/>
      <c r="BS62" s="224"/>
      <c r="BT62" s="224"/>
      <c r="BU62" s="224"/>
      <c r="BV62" s="224"/>
      <c r="BW62" s="224"/>
      <c r="BX62" s="222"/>
      <c r="BY62" s="224"/>
      <c r="BZ62" s="224"/>
      <c r="CA62" s="224"/>
      <c r="CB62" s="224"/>
      <c r="CC62" s="224"/>
      <c r="CD62" s="224"/>
      <c r="CE62" s="224"/>
      <c r="CF62" s="224"/>
      <c r="CG62" s="224"/>
      <c r="CH62" s="224"/>
      <c r="CI62" s="224"/>
      <c r="CJ62" s="224"/>
      <c r="CK62" s="224"/>
      <c r="CL62" s="224"/>
      <c r="CM62" s="224"/>
      <c r="CN62" s="224"/>
      <c r="CO62" s="224"/>
      <c r="CP62" s="224"/>
      <c r="CQ62" s="224"/>
      <c r="CR62" s="224"/>
      <c r="CS62" s="224"/>
      <c r="CT62" s="224"/>
      <c r="CU62" s="224"/>
      <c r="CV62" s="222"/>
      <c r="CW62" s="222"/>
      <c r="CX62" s="222"/>
      <c r="CY62" s="222"/>
      <c r="CZ62" s="222"/>
      <c r="DA62" s="222"/>
      <c r="DB62" s="222"/>
      <c r="DC62" s="222"/>
      <c r="DD62" s="222"/>
      <c r="DE62" s="222"/>
      <c r="DF62" s="222"/>
      <c r="DG62" s="222"/>
      <c r="DH62" s="222"/>
      <c r="DI62" s="222"/>
      <c r="DJ62" s="222"/>
      <c r="DK62" s="222"/>
      <c r="DL62" s="222"/>
      <c r="DM62" s="222"/>
      <c r="DN62" s="222"/>
      <c r="DO62" s="222"/>
      <c r="DP62" s="226"/>
    </row>
    <row r="63" spans="1:120" ht="36.75" customHeight="1" x14ac:dyDescent="0.15">
      <c r="A63" s="227"/>
      <c r="B63" s="228"/>
      <c r="C63" s="84"/>
      <c r="D63" s="229"/>
      <c r="E63" s="229"/>
      <c r="F63" s="230"/>
      <c r="G63" s="222"/>
      <c r="H63" s="222"/>
      <c r="I63" s="222"/>
      <c r="J63" s="222"/>
      <c r="K63" s="222"/>
      <c r="L63" s="222"/>
      <c r="M63" s="222"/>
      <c r="N63" s="222"/>
      <c r="O63" s="222"/>
      <c r="P63" s="222"/>
      <c r="Q63" s="222"/>
      <c r="R63" s="222"/>
      <c r="S63" s="222"/>
      <c r="T63" s="222"/>
      <c r="U63" s="222"/>
      <c r="V63" s="222"/>
      <c r="W63" s="222"/>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c r="BH63" s="222"/>
      <c r="BI63" s="222"/>
      <c r="BJ63" s="222"/>
      <c r="BK63" s="222"/>
      <c r="BL63" s="222"/>
      <c r="BM63" s="222"/>
      <c r="BN63" s="222"/>
      <c r="BO63" s="222"/>
      <c r="BP63" s="222"/>
      <c r="BQ63" s="222"/>
      <c r="BR63" s="222"/>
      <c r="BS63" s="222"/>
      <c r="BT63" s="222"/>
      <c r="BU63" s="222"/>
      <c r="BV63" s="222"/>
      <c r="BW63" s="222"/>
      <c r="BX63" s="222"/>
      <c r="BY63" s="222"/>
      <c r="BZ63" s="222"/>
      <c r="CA63" s="222"/>
      <c r="CB63" s="222"/>
      <c r="CC63" s="222"/>
      <c r="CD63" s="222"/>
      <c r="CE63" s="222"/>
      <c r="CF63" s="222"/>
      <c r="CG63" s="222"/>
      <c r="CH63" s="222"/>
      <c r="CI63" s="222"/>
      <c r="CJ63" s="222"/>
      <c r="CK63" s="222"/>
      <c r="CL63" s="222"/>
      <c r="CM63" s="222"/>
      <c r="CN63" s="222"/>
      <c r="CO63" s="222"/>
      <c r="CP63" s="222"/>
      <c r="CQ63" s="222"/>
      <c r="CR63" s="222"/>
      <c r="CS63" s="222"/>
      <c r="CT63" s="222"/>
      <c r="CU63" s="222"/>
      <c r="CV63" s="222"/>
      <c r="CW63" s="222"/>
      <c r="CX63" s="222"/>
      <c r="CY63" s="222"/>
      <c r="CZ63" s="222"/>
      <c r="DA63" s="222"/>
      <c r="DB63" s="222"/>
      <c r="DC63" s="222"/>
      <c r="DD63" s="222"/>
      <c r="DE63" s="222"/>
      <c r="DF63" s="222"/>
      <c r="DG63" s="222"/>
      <c r="DH63" s="222"/>
      <c r="DI63" s="222"/>
      <c r="DJ63" s="222"/>
      <c r="DK63" s="222"/>
      <c r="DL63" s="222"/>
      <c r="DM63" s="222"/>
      <c r="DN63" s="222"/>
      <c r="DO63" s="222"/>
      <c r="DP63" s="222"/>
    </row>
    <row r="64" spans="1:120" ht="31.5" customHeight="1" x14ac:dyDescent="0.15">
      <c r="A64" s="31"/>
      <c r="B64" s="228"/>
      <c r="C64" s="84"/>
      <c r="D64" s="231"/>
      <c r="E64" s="231"/>
      <c r="F64" s="230"/>
      <c r="G64" s="222"/>
      <c r="H64" s="222"/>
      <c r="I64" s="222"/>
      <c r="J64" s="222"/>
      <c r="K64" s="222"/>
      <c r="L64" s="222"/>
      <c r="M64" s="222"/>
      <c r="N64" s="222"/>
      <c r="O64" s="222"/>
      <c r="P64" s="222"/>
      <c r="Q64" s="222"/>
      <c r="R64" s="222"/>
      <c r="S64" s="222"/>
      <c r="T64" s="222"/>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c r="BH64" s="222"/>
      <c r="BI64" s="222"/>
      <c r="BJ64" s="222"/>
      <c r="BK64" s="222"/>
      <c r="BL64" s="222"/>
      <c r="BM64" s="222"/>
      <c r="BN64" s="222"/>
      <c r="BO64" s="222"/>
      <c r="BP64" s="222"/>
      <c r="BQ64" s="222"/>
      <c r="BR64" s="222"/>
      <c r="BS64" s="222"/>
      <c r="BT64" s="222"/>
      <c r="BU64" s="222"/>
      <c r="BV64" s="222"/>
      <c r="BW64" s="222"/>
      <c r="BX64" s="222"/>
      <c r="BY64" s="222"/>
      <c r="BZ64" s="222"/>
      <c r="CA64" s="222"/>
      <c r="CB64" s="222"/>
      <c r="CC64" s="222"/>
      <c r="CD64" s="222"/>
      <c r="CE64" s="222"/>
      <c r="CF64" s="222"/>
      <c r="CG64" s="222"/>
      <c r="CH64" s="222"/>
      <c r="CI64" s="222"/>
      <c r="CJ64" s="222"/>
      <c r="CK64" s="222"/>
      <c r="CL64" s="222"/>
      <c r="CM64" s="222"/>
      <c r="CN64" s="222"/>
      <c r="CO64" s="222"/>
      <c r="CP64" s="222"/>
      <c r="CQ64" s="222"/>
      <c r="CR64" s="222"/>
      <c r="CS64" s="222"/>
      <c r="CT64" s="222"/>
      <c r="CU64" s="222"/>
      <c r="CV64" s="222"/>
      <c r="CW64" s="222"/>
      <c r="CX64" s="222"/>
      <c r="CY64" s="222"/>
      <c r="CZ64" s="222"/>
      <c r="DA64" s="222"/>
      <c r="DB64" s="222"/>
      <c r="DC64" s="222"/>
      <c r="DD64" s="222"/>
      <c r="DE64" s="222"/>
      <c r="DF64" s="222"/>
      <c r="DG64" s="222"/>
      <c r="DH64" s="222"/>
      <c r="DI64" s="222"/>
      <c r="DJ64" s="222"/>
      <c r="DK64" s="222"/>
      <c r="DL64" s="222"/>
      <c r="DM64" s="222"/>
      <c r="DN64" s="222"/>
      <c r="DO64" s="222"/>
      <c r="DP64" s="222"/>
    </row>
    <row r="65" spans="1:120" ht="28" customHeight="1" x14ac:dyDescent="0.15">
      <c r="A65" s="31"/>
      <c r="B65" s="228"/>
      <c r="C65" s="84"/>
      <c r="D65" s="231"/>
      <c r="E65" s="231"/>
      <c r="F65" s="230"/>
      <c r="G65" s="222"/>
      <c r="H65" s="222"/>
      <c r="I65" s="222"/>
      <c r="J65" s="222"/>
      <c r="K65" s="222"/>
      <c r="L65" s="222"/>
      <c r="M65" s="222"/>
      <c r="N65" s="222"/>
      <c r="O65" s="222"/>
      <c r="P65" s="222"/>
      <c r="Q65" s="222"/>
      <c r="R65" s="222"/>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2"/>
      <c r="BN65" s="222"/>
      <c r="BO65" s="222"/>
      <c r="BP65" s="222"/>
      <c r="BQ65" s="222"/>
      <c r="BR65" s="222"/>
      <c r="BS65" s="222"/>
      <c r="BT65" s="222"/>
      <c r="BU65" s="222"/>
      <c r="BV65" s="222"/>
      <c r="BW65" s="222"/>
      <c r="BX65" s="222"/>
      <c r="BY65" s="222"/>
      <c r="BZ65" s="222"/>
      <c r="CA65" s="222"/>
      <c r="CB65" s="222"/>
      <c r="CC65" s="222"/>
      <c r="CD65" s="222"/>
      <c r="CE65" s="222"/>
      <c r="CF65" s="222"/>
      <c r="CG65" s="222"/>
      <c r="CH65" s="222"/>
      <c r="CI65" s="222"/>
      <c r="CJ65" s="222"/>
      <c r="CK65" s="222"/>
      <c r="CL65" s="222"/>
      <c r="CM65" s="222"/>
      <c r="CN65" s="222"/>
      <c r="CO65" s="222"/>
      <c r="CP65" s="222"/>
      <c r="CQ65" s="222"/>
      <c r="CR65" s="222"/>
      <c r="CS65" s="222"/>
      <c r="CT65" s="222"/>
      <c r="CU65" s="222"/>
      <c r="CV65" s="222"/>
      <c r="CW65" s="222"/>
      <c r="CX65" s="222"/>
      <c r="CY65" s="222"/>
      <c r="CZ65" s="222"/>
      <c r="DA65" s="222"/>
      <c r="DB65" s="222"/>
      <c r="DC65" s="222"/>
      <c r="DD65" s="222"/>
      <c r="DE65" s="222"/>
      <c r="DF65" s="222"/>
      <c r="DG65" s="222"/>
      <c r="DH65" s="222"/>
      <c r="DI65" s="222"/>
      <c r="DJ65" s="222"/>
      <c r="DK65" s="222"/>
      <c r="DL65" s="222"/>
      <c r="DM65" s="222"/>
      <c r="DN65" s="222"/>
      <c r="DO65" s="222"/>
      <c r="DP65" s="222"/>
    </row>
    <row r="66" spans="1:120" ht="28.5" customHeight="1" x14ac:dyDescent="0.15">
      <c r="A66" s="31"/>
      <c r="B66" s="228"/>
      <c r="C66" s="84"/>
      <c r="D66" s="232"/>
      <c r="E66" s="232"/>
      <c r="F66" s="230"/>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c r="BH66" s="222"/>
      <c r="BI66" s="222"/>
      <c r="BJ66" s="222"/>
      <c r="BK66" s="222"/>
      <c r="BL66" s="222"/>
      <c r="BM66" s="222"/>
      <c r="BN66" s="222"/>
      <c r="BO66" s="222"/>
      <c r="BP66" s="222"/>
      <c r="BQ66" s="222"/>
      <c r="BR66" s="222"/>
      <c r="BS66" s="222"/>
      <c r="BT66" s="222"/>
      <c r="BU66" s="222"/>
      <c r="BV66" s="222"/>
      <c r="BW66" s="222"/>
      <c r="BX66" s="222"/>
      <c r="BY66" s="222"/>
      <c r="BZ66" s="222"/>
      <c r="CA66" s="222"/>
      <c r="CB66" s="222"/>
      <c r="CC66" s="222"/>
      <c r="CD66" s="222"/>
      <c r="CE66" s="222"/>
      <c r="CF66" s="222"/>
      <c r="CG66" s="222"/>
      <c r="CH66" s="222"/>
      <c r="CI66" s="222"/>
      <c r="CJ66" s="222"/>
      <c r="CK66" s="222"/>
      <c r="CL66" s="222"/>
      <c r="CM66" s="222"/>
      <c r="CN66" s="222"/>
      <c r="CO66" s="222"/>
      <c r="CP66" s="222"/>
      <c r="CQ66" s="222"/>
      <c r="CR66" s="222"/>
      <c r="CS66" s="222"/>
      <c r="CT66" s="222"/>
      <c r="CU66" s="222"/>
      <c r="CV66" s="222"/>
      <c r="CW66" s="222"/>
      <c r="CX66" s="222"/>
      <c r="CY66" s="222"/>
      <c r="CZ66" s="222"/>
      <c r="DA66" s="222"/>
      <c r="DB66" s="222"/>
      <c r="DC66" s="222"/>
      <c r="DD66" s="222"/>
      <c r="DE66" s="222"/>
      <c r="DF66" s="222"/>
      <c r="DG66" s="222"/>
      <c r="DH66" s="222"/>
      <c r="DI66" s="222"/>
      <c r="DJ66" s="222"/>
      <c r="DK66" s="222"/>
      <c r="DL66" s="222"/>
      <c r="DM66" s="222"/>
      <c r="DN66" s="222"/>
      <c r="DO66" s="222"/>
      <c r="DP66" s="222"/>
    </row>
    <row r="67" spans="1:120" ht="34.5" customHeight="1" x14ac:dyDescent="0.15">
      <c r="A67" s="31"/>
      <c r="B67" s="233"/>
      <c r="C67" s="219"/>
      <c r="D67" s="234"/>
      <c r="E67" s="226"/>
      <c r="F67" s="222"/>
      <c r="G67" s="222"/>
      <c r="H67" s="222"/>
      <c r="I67" s="222"/>
      <c r="J67" s="222"/>
      <c r="K67" s="222"/>
      <c r="L67" s="222"/>
      <c r="M67" s="222"/>
      <c r="N67" s="222"/>
      <c r="O67" s="222"/>
      <c r="P67" s="222"/>
      <c r="Q67" s="222"/>
      <c r="R67" s="222"/>
      <c r="S67" s="222"/>
      <c r="T67" s="222"/>
      <c r="U67" s="222"/>
      <c r="V67" s="222"/>
      <c r="W67" s="222"/>
      <c r="X67" s="222"/>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c r="BH67" s="222"/>
      <c r="BI67" s="222"/>
      <c r="BJ67" s="222"/>
      <c r="BK67" s="222"/>
      <c r="BL67" s="222"/>
      <c r="BM67" s="222"/>
      <c r="BN67" s="222"/>
      <c r="BO67" s="222"/>
      <c r="BP67" s="222"/>
      <c r="BQ67" s="222"/>
      <c r="BR67" s="222"/>
      <c r="BS67" s="222"/>
      <c r="BT67" s="222"/>
      <c r="BU67" s="222"/>
      <c r="BV67" s="222"/>
      <c r="BW67" s="222"/>
      <c r="BX67" s="222"/>
      <c r="BY67" s="222"/>
      <c r="BZ67" s="222"/>
      <c r="CA67" s="222"/>
      <c r="CB67" s="222"/>
      <c r="CC67" s="222"/>
      <c r="CD67" s="222"/>
      <c r="CE67" s="222"/>
      <c r="CF67" s="222"/>
      <c r="CG67" s="222"/>
      <c r="CH67" s="222"/>
      <c r="CI67" s="222"/>
      <c r="CJ67" s="222"/>
      <c r="CK67" s="222"/>
      <c r="CL67" s="222"/>
      <c r="CM67" s="222"/>
      <c r="CN67" s="222"/>
      <c r="CO67" s="222"/>
      <c r="CP67" s="222"/>
      <c r="CQ67" s="222"/>
      <c r="CR67" s="222"/>
      <c r="CS67" s="222"/>
      <c r="CT67" s="222"/>
      <c r="CU67" s="222"/>
      <c r="CV67" s="222"/>
      <c r="CW67" s="222"/>
      <c r="CX67" s="222"/>
      <c r="CY67" s="222"/>
      <c r="CZ67" s="222"/>
      <c r="DA67" s="222"/>
      <c r="DB67" s="222"/>
      <c r="DC67" s="222"/>
      <c r="DD67" s="222"/>
      <c r="DE67" s="222"/>
      <c r="DF67" s="222"/>
      <c r="DG67" s="222"/>
      <c r="DH67" s="222"/>
      <c r="DI67" s="222"/>
      <c r="DJ67" s="222"/>
      <c r="DK67" s="222"/>
      <c r="DL67" s="222"/>
      <c r="DM67" s="222"/>
      <c r="DN67" s="222"/>
      <c r="DO67" s="222"/>
      <c r="DP67" s="222"/>
    </row>
    <row r="68" spans="1:120" ht="20" customHeight="1" x14ac:dyDescent="0.15">
      <c r="A68" s="31"/>
      <c r="B68" s="31"/>
      <c r="C68" s="219"/>
      <c r="D68" s="235"/>
      <c r="E68" s="222"/>
      <c r="F68" s="222"/>
      <c r="G68" s="222"/>
      <c r="H68" s="222"/>
      <c r="I68" s="222"/>
      <c r="J68" s="222"/>
      <c r="K68" s="222"/>
      <c r="L68" s="222"/>
      <c r="M68" s="222"/>
      <c r="N68" s="222"/>
      <c r="O68" s="222"/>
      <c r="P68" s="222"/>
      <c r="Q68" s="222"/>
      <c r="R68" s="222"/>
      <c r="S68" s="222"/>
      <c r="T68" s="222"/>
      <c r="U68" s="222"/>
      <c r="V68" s="222"/>
      <c r="W68" s="222"/>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c r="BH68" s="222"/>
      <c r="BI68" s="222"/>
      <c r="BJ68" s="222"/>
      <c r="BK68" s="222"/>
      <c r="BL68" s="222"/>
      <c r="BM68" s="222"/>
      <c r="BN68" s="222"/>
      <c r="BO68" s="222"/>
      <c r="BP68" s="222"/>
      <c r="BQ68" s="222"/>
      <c r="BR68" s="222"/>
      <c r="BS68" s="222"/>
      <c r="BT68" s="222"/>
      <c r="BU68" s="222"/>
      <c r="BV68" s="222"/>
      <c r="BW68" s="222"/>
      <c r="BX68" s="222"/>
      <c r="BY68" s="222"/>
      <c r="BZ68" s="222"/>
      <c r="CA68" s="222"/>
      <c r="CB68" s="222"/>
      <c r="CC68" s="222"/>
      <c r="CD68" s="222"/>
      <c r="CE68" s="222"/>
      <c r="CF68" s="222"/>
      <c r="CG68" s="222"/>
      <c r="CH68" s="222"/>
      <c r="CI68" s="222"/>
      <c r="CJ68" s="222"/>
      <c r="CK68" s="222"/>
      <c r="CL68" s="222"/>
      <c r="CM68" s="222"/>
      <c r="CN68" s="222"/>
      <c r="CO68" s="222"/>
      <c r="CP68" s="222"/>
      <c r="CQ68" s="222"/>
      <c r="CR68" s="222"/>
      <c r="CS68" s="222"/>
      <c r="CT68" s="222"/>
      <c r="CU68" s="222"/>
      <c r="CV68" s="222"/>
      <c r="CW68" s="222"/>
      <c r="CX68" s="222"/>
      <c r="CY68" s="222"/>
      <c r="CZ68" s="222"/>
      <c r="DA68" s="222"/>
      <c r="DB68" s="222"/>
      <c r="DC68" s="222"/>
      <c r="DD68" s="222"/>
      <c r="DE68" s="222"/>
      <c r="DF68" s="222"/>
      <c r="DG68" s="222"/>
      <c r="DH68" s="222"/>
      <c r="DI68" s="222"/>
      <c r="DJ68" s="222"/>
      <c r="DK68" s="222"/>
      <c r="DL68" s="222"/>
      <c r="DM68" s="222"/>
      <c r="DN68" s="222"/>
      <c r="DO68" s="222"/>
      <c r="DP68" s="222"/>
    </row>
    <row r="69" spans="1:120" ht="20" customHeight="1" x14ac:dyDescent="0.15">
      <c r="A69" s="31"/>
      <c r="B69" s="31"/>
      <c r="C69" s="219"/>
      <c r="D69" s="234"/>
      <c r="E69" s="222"/>
      <c r="F69" s="222"/>
      <c r="G69" s="222"/>
      <c r="H69" s="222"/>
      <c r="I69" s="222"/>
      <c r="J69" s="222"/>
      <c r="K69" s="222"/>
      <c r="L69" s="222"/>
      <c r="M69" s="222"/>
      <c r="N69" s="222"/>
      <c r="O69" s="222"/>
      <c r="P69" s="222"/>
      <c r="Q69" s="222"/>
      <c r="R69" s="222"/>
      <c r="S69" s="222"/>
      <c r="T69" s="222"/>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2"/>
      <c r="BL69" s="222"/>
      <c r="BM69" s="222"/>
      <c r="BN69" s="222"/>
      <c r="BO69" s="222"/>
      <c r="BP69" s="222"/>
      <c r="BQ69" s="222"/>
      <c r="BR69" s="222"/>
      <c r="BS69" s="222"/>
      <c r="BT69" s="222"/>
      <c r="BU69" s="222"/>
      <c r="BV69" s="222"/>
      <c r="BW69" s="222"/>
      <c r="BX69" s="222"/>
      <c r="BY69" s="222"/>
      <c r="BZ69" s="222"/>
      <c r="CA69" s="222"/>
      <c r="CB69" s="222"/>
      <c r="CC69" s="222"/>
      <c r="CD69" s="222"/>
      <c r="CE69" s="222"/>
      <c r="CF69" s="222"/>
      <c r="CG69" s="222"/>
      <c r="CH69" s="222"/>
      <c r="CI69" s="222"/>
      <c r="CJ69" s="222"/>
      <c r="CK69" s="222"/>
      <c r="CL69" s="222"/>
      <c r="CM69" s="222"/>
      <c r="CN69" s="222"/>
      <c r="CO69" s="222"/>
      <c r="CP69" s="222"/>
      <c r="CQ69" s="222"/>
      <c r="CR69" s="222"/>
      <c r="CS69" s="222"/>
      <c r="CT69" s="222"/>
      <c r="CU69" s="222"/>
      <c r="CV69" s="222"/>
      <c r="CW69" s="222"/>
      <c r="CX69" s="222"/>
      <c r="CY69" s="222"/>
      <c r="CZ69" s="222"/>
      <c r="DA69" s="222"/>
      <c r="DB69" s="222"/>
      <c r="DC69" s="222"/>
      <c r="DD69" s="222"/>
      <c r="DE69" s="222"/>
      <c r="DF69" s="222"/>
      <c r="DG69" s="222"/>
      <c r="DH69" s="222"/>
      <c r="DI69" s="222"/>
      <c r="DJ69" s="222"/>
      <c r="DK69" s="222"/>
      <c r="DL69" s="222"/>
      <c r="DM69" s="222"/>
      <c r="DN69" s="222"/>
      <c r="DO69" s="222"/>
      <c r="DP69" s="222"/>
    </row>
  </sheetData>
  <mergeCells count="1">
    <mergeCell ref="C1:T1"/>
  </mergeCells>
  <pageMargins left="1" right="1" top="1" bottom="1" header="0.25" footer="0.25"/>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Security Culture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2022-05-15T13:52:03Z</dcterms:modified>
</cp:coreProperties>
</file>