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irar\Downloads\doc\"/>
    </mc:Choice>
  </mc:AlternateContent>
  <xr:revisionPtr revIDLastSave="0" documentId="13_ncr:1_{937D92D1-4FDD-4943-BE4B-51B49B7A51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gas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H4" i="1" s="1"/>
  <c r="C11" i="1"/>
  <c r="C10" i="1"/>
  <c r="B10" i="1"/>
  <c r="I9" i="1"/>
  <c r="O9" i="1" s="1"/>
  <c r="E9" i="1"/>
  <c r="D9" i="1"/>
  <c r="I8" i="1"/>
  <c r="O8" i="1" s="1"/>
  <c r="E8" i="1"/>
  <c r="E10" i="1" s="1"/>
  <c r="B14" i="1" s="1"/>
  <c r="B15" i="1" s="1"/>
  <c r="D8" i="1"/>
  <c r="O7" i="1"/>
  <c r="I7" i="1"/>
  <c r="E7" i="1"/>
  <c r="D7" i="1"/>
  <c r="I6" i="1"/>
  <c r="O6" i="1" s="1"/>
  <c r="E6" i="1"/>
  <c r="D6" i="1"/>
  <c r="I5" i="1"/>
  <c r="O5" i="1" s="1"/>
  <c r="E5" i="1"/>
  <c r="D5" i="1"/>
  <c r="I4" i="1"/>
  <c r="O4" i="1" s="1"/>
  <c r="E4" i="1"/>
  <c r="D4" i="1"/>
  <c r="I3" i="1"/>
  <c r="O3" i="1" s="1"/>
  <c r="O10" i="1" s="1"/>
  <c r="E3" i="1"/>
  <c r="D3" i="1"/>
  <c r="O2" i="1"/>
  <c r="I2" i="1"/>
  <c r="E2" i="1"/>
  <c r="D2" i="1"/>
  <c r="D10" i="1" s="1"/>
  <c r="K4" i="1" l="1"/>
  <c r="J4" i="1"/>
  <c r="H6" i="1"/>
  <c r="H5" i="1"/>
  <c r="H7" i="1"/>
  <c r="H9" i="1"/>
  <c r="H2" i="1"/>
  <c r="H8" i="1"/>
  <c r="H3" i="1"/>
  <c r="J3" i="1" l="1"/>
  <c r="K3" i="1"/>
  <c r="K7" i="1"/>
  <c r="J7" i="1"/>
  <c r="K8" i="1"/>
  <c r="J8" i="1"/>
  <c r="K5" i="1"/>
  <c r="J5" i="1"/>
  <c r="J2" i="1"/>
  <c r="K2" i="1"/>
  <c r="K10" i="1" s="1"/>
  <c r="K9" i="1"/>
  <c r="J9" i="1"/>
  <c r="J6" i="1"/>
  <c r="K6" i="1"/>
  <c r="J10" i="1" l="1"/>
  <c r="J14" i="1" s="1"/>
  <c r="J15" i="1" s="1"/>
  <c r="M7" i="1" l="1"/>
  <c r="N7" i="1" s="1"/>
  <c r="M5" i="1"/>
  <c r="N5" i="1" s="1"/>
  <c r="M8" i="1"/>
  <c r="N8" i="1" s="1"/>
  <c r="M2" i="1"/>
  <c r="N2" i="1" s="1"/>
  <c r="M3" i="1"/>
  <c r="N3" i="1" s="1"/>
  <c r="M4" i="1"/>
  <c r="N4" i="1" s="1"/>
  <c r="M6" i="1"/>
  <c r="N6" i="1" s="1"/>
  <c r="M9" i="1"/>
  <c r="N9" i="1" s="1"/>
  <c r="N10" i="1" l="1"/>
  <c r="N13" i="1" s="1"/>
  <c r="N14" i="1" s="1"/>
</calcChain>
</file>

<file path=xl/sharedStrings.xml><?xml version="1.0" encoding="utf-8"?>
<sst xmlns="http://schemas.openxmlformats.org/spreadsheetml/2006/main" count="28" uniqueCount="26">
  <si>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</si>
  <si>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</si>
  <si>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</si>
  <si>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</si>
  <si>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</si>
  <si>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</si>
  <si>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</si>
  <si>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</si>
  <si>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</si>
  <si>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</si>
  <si>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</si>
  <si>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</si>
  <si>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</si>
  <si>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</si>
  <si>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SUM</t>
  </si>
  <si>
    <t>y_bar</t>
  </si>
  <si>
    <t>SSR</t>
  </si>
  <si>
    <t>SST</t>
  </si>
  <si>
    <t>x_bar</t>
  </si>
  <si>
    <t>n</t>
  </si>
  <si>
    <t>rsquare</t>
  </si>
  <si>
    <t>b1</t>
  </si>
  <si>
    <t>correlation</t>
  </si>
  <si>
    <t>b0</t>
  </si>
  <si>
    <t>Nama : Nadhira Anindita Ralena</t>
  </si>
  <si>
    <t>NIM : 065002300021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</si>
</sst>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1" xfId="0" applyNumberFormat="1" applyFont="1" applyBorder="1"/>
    <xf numFmtId="0" fontId="2" fillId="3" borderId="2" xfId="0" applyFont="1" applyFill="1" applyBorder="1"/>
    <xf numFmtId="166" fontId="2" fillId="3" borderId="2" xfId="0" applyNumberFormat="1" applyFont="1" applyFill="1" applyBorder="1"/>
    <xf numFmtId="2" fontId="2" fillId="2" borderId="2" xfId="0" applyNumberFormat="1" applyFont="1" applyFill="1" applyBorder="1"/>
    <xf numFmtId="0" fontId="2" fillId="0" borderId="0" xfId="0" applyFont="1"/>
    <xf numFmtId="0" fontId="1" fillId="4" borderId="0" xfId="0" applyFont="1" applyFill="1"/>
    <xf numFmtId="2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zoomScale="82" workbookViewId="0">
      <selection activeCell="L23" sqref="L23"/>
    </sheetView>
  </sheetViews>
  <sheetFormatPr defaultColWidth="14.453125" defaultRowHeight="15" customHeight="1" x14ac:dyDescent="0.35"/>
  <cols>
    <col min="1" max="9" width="8.7265625" customWidth="1"/>
    <col min="10" max="10" width="14" customWidth="1"/>
    <col min="11" max="11" width="17" customWidth="1"/>
    <col min="12" max="12" width="12.81640625" customWidth="1"/>
    <col min="13" max="13" width="12.7265625" customWidth="1"/>
    <col min="14" max="14" width="15.453125" customWidth="1"/>
    <col min="15" max="15" width="13" customWidth="1"/>
    <col min="16" max="26" width="8.7265625" customWidth="1"/>
  </cols>
  <sheetData>
    <row r="1" spans="1:15" ht="14.2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2" t="s">
        <v>9</v>
      </c>
      <c r="N1" s="2" t="s">
        <v>10</v>
      </c>
      <c r="O1" s="2" t="s">
        <v>11</v>
      </c>
    </row>
    <row r="2" spans="1:15" ht="14.25" customHeight="1" x14ac:dyDescent="0.35">
      <c r="B2" s="1">
        <v>2.8</v>
      </c>
      <c r="C2" s="3">
        <v>5.4</v>
      </c>
      <c r="D2" s="1">
        <f t="shared" ref="D2:D6" si="0">B2^2</f>
        <v>7.839999999999999</v>
      </c>
      <c r="E2" s="1">
        <f t="shared" ref="E2:E9" si="1">B2*C2</f>
        <v>15.12</v>
      </c>
      <c r="F2" s="1" t="s">
        <v>12</v>
      </c>
      <c r="H2" s="4">
        <f t="shared" ref="H2:H9" si="2">B2-$B$12</f>
        <v>-0.38750000000000018</v>
      </c>
      <c r="I2" s="4">
        <f t="shared" ref="I2:I9" si="3">C2-$C$11</f>
        <v>-1.2374999999999989</v>
      </c>
      <c r="J2" s="5">
        <f t="shared" ref="J2:J9" si="4">H2*I2</f>
        <v>0.4795312499999998</v>
      </c>
      <c r="K2" s="6">
        <f t="shared" ref="K2:K6" si="5">H2^2</f>
        <v>0.15015625000000013</v>
      </c>
      <c r="M2" s="7">
        <f t="shared" ref="M2:M9" si="6">$J$15+$J$14*B2</f>
        <v>5.6681681681681662</v>
      </c>
      <c r="N2" s="2">
        <f t="shared" ref="N2:N6" si="7">(M2-$C$11)^2</f>
        <v>0.93960420020245727</v>
      </c>
      <c r="O2" s="2">
        <f t="shared" ref="O2:O6" si="8">I2^2</f>
        <v>1.5314062499999974</v>
      </c>
    </row>
    <row r="3" spans="1:15" ht="14.25" customHeight="1" x14ac:dyDescent="0.35">
      <c r="B3" s="1">
        <v>2.5</v>
      </c>
      <c r="C3" s="3">
        <v>5.0999999999999996</v>
      </c>
      <c r="D3" s="1">
        <f t="shared" si="0"/>
        <v>6.25</v>
      </c>
      <c r="E3" s="1">
        <f t="shared" si="1"/>
        <v>12.75</v>
      </c>
      <c r="H3" s="4">
        <f t="shared" si="2"/>
        <v>-0.6875</v>
      </c>
      <c r="I3" s="4">
        <f t="shared" si="3"/>
        <v>-1.5374999999999996</v>
      </c>
      <c r="J3" s="5">
        <f t="shared" si="4"/>
        <v>1.0570312499999996</v>
      </c>
      <c r="K3" s="6">
        <f t="shared" si="5"/>
        <v>0.47265625</v>
      </c>
      <c r="M3" s="7">
        <f t="shared" si="6"/>
        <v>4.917717717717716</v>
      </c>
      <c r="N3" s="2">
        <f t="shared" si="7"/>
        <v>2.9576510984520592</v>
      </c>
      <c r="O3" s="2">
        <f t="shared" si="8"/>
        <v>2.363906249999999</v>
      </c>
    </row>
    <row r="4" spans="1:15" ht="14.25" customHeight="1" x14ac:dyDescent="0.35">
      <c r="B4" s="1">
        <v>3.5</v>
      </c>
      <c r="C4" s="1">
        <v>7.2</v>
      </c>
      <c r="D4" s="1">
        <f t="shared" si="0"/>
        <v>12.25</v>
      </c>
      <c r="E4" s="1">
        <f t="shared" si="1"/>
        <v>25.2</v>
      </c>
      <c r="H4" s="4">
        <f t="shared" si="2"/>
        <v>0.3125</v>
      </c>
      <c r="I4" s="4">
        <f t="shared" si="3"/>
        <v>0.56250000000000089</v>
      </c>
      <c r="J4" s="5">
        <f t="shared" si="4"/>
        <v>0.17578125000000028</v>
      </c>
      <c r="K4" s="6">
        <f t="shared" si="5"/>
        <v>9.765625E-2</v>
      </c>
      <c r="M4" s="7">
        <f t="shared" si="6"/>
        <v>7.4192192192192188</v>
      </c>
      <c r="N4" s="2">
        <f t="shared" si="7"/>
        <v>0.61108493769670613</v>
      </c>
      <c r="O4" s="2">
        <f t="shared" si="8"/>
        <v>0.316406250000001</v>
      </c>
    </row>
    <row r="5" spans="1:15" ht="14.25" customHeight="1" x14ac:dyDescent="0.35">
      <c r="B5" s="1">
        <v>3.1</v>
      </c>
      <c r="C5" s="1">
        <v>6.2</v>
      </c>
      <c r="D5" s="1">
        <f t="shared" si="0"/>
        <v>9.6100000000000012</v>
      </c>
      <c r="E5" s="1">
        <f t="shared" si="1"/>
        <v>19.220000000000002</v>
      </c>
      <c r="H5" s="4">
        <f t="shared" si="2"/>
        <v>-8.7499999999999911E-2</v>
      </c>
      <c r="I5" s="4">
        <f t="shared" si="3"/>
        <v>-0.43749999999999911</v>
      </c>
      <c r="J5" s="5">
        <f t="shared" si="4"/>
        <v>3.8281249999999885E-2</v>
      </c>
      <c r="K5" s="6">
        <f t="shared" si="5"/>
        <v>7.6562499999999842E-3</v>
      </c>
      <c r="M5" s="7">
        <f t="shared" si="6"/>
        <v>6.418618618618618</v>
      </c>
      <c r="N5" s="2">
        <f t="shared" si="7"/>
        <v>4.7909059115421669E-2</v>
      </c>
      <c r="O5" s="2">
        <f t="shared" si="8"/>
        <v>0.19140624999999922</v>
      </c>
    </row>
    <row r="6" spans="1:15" ht="14.25" customHeight="1" x14ac:dyDescent="0.35">
      <c r="B6" s="1">
        <v>3</v>
      </c>
      <c r="C6" s="3">
        <v>6</v>
      </c>
      <c r="D6" s="1">
        <f t="shared" si="0"/>
        <v>9</v>
      </c>
      <c r="E6" s="1">
        <f t="shared" si="1"/>
        <v>18</v>
      </c>
      <c r="H6" s="4">
        <f t="shared" si="2"/>
        <v>-0.1875</v>
      </c>
      <c r="I6" s="4">
        <f t="shared" si="3"/>
        <v>-0.63749999999999929</v>
      </c>
      <c r="J6" s="5">
        <f t="shared" si="4"/>
        <v>0.11953124999999987</v>
      </c>
      <c r="K6" s="6">
        <f t="shared" si="5"/>
        <v>3.515625E-2</v>
      </c>
      <c r="M6" s="7">
        <f t="shared" si="6"/>
        <v>6.1684684684684674</v>
      </c>
      <c r="N6" s="2">
        <f t="shared" si="7"/>
        <v>0.21999057757081439</v>
      </c>
      <c r="O6" s="2">
        <f t="shared" si="8"/>
        <v>0.40640624999999908</v>
      </c>
    </row>
    <row r="7" spans="1:15" ht="14.25" customHeight="1" x14ac:dyDescent="0.35">
      <c r="B7" s="1">
        <v>3.8</v>
      </c>
      <c r="C7" s="3">
        <v>7.5</v>
      </c>
      <c r="D7" s="1">
        <f t="shared" ref="D7:D9" si="9">B7^2</f>
        <v>14.44</v>
      </c>
      <c r="E7" s="1">
        <f t="shared" si="1"/>
        <v>28.5</v>
      </c>
      <c r="H7" s="4">
        <f t="shared" si="2"/>
        <v>0.61249999999999982</v>
      </c>
      <c r="I7" s="4">
        <f t="shared" si="3"/>
        <v>0.86250000000000071</v>
      </c>
      <c r="J7" s="5">
        <f t="shared" si="4"/>
        <v>0.52828125000000026</v>
      </c>
      <c r="K7" s="1">
        <f t="shared" ref="K7:K9" si="10">H7^2</f>
        <v>0.3751562499999998</v>
      </c>
      <c r="M7" s="7">
        <f t="shared" si="6"/>
        <v>8.169669669669668</v>
      </c>
      <c r="N7" s="2">
        <f>(M7-C11)^2</f>
        <v>2.3475438966556617</v>
      </c>
      <c r="O7" s="2">
        <f t="shared" ref="O7:O9" si="11">I7^2</f>
        <v>0.74390625000000121</v>
      </c>
    </row>
    <row r="8" spans="1:15" ht="14.25" customHeight="1" x14ac:dyDescent="0.35">
      <c r="B8" s="1">
        <v>3.3</v>
      </c>
      <c r="C8" s="3">
        <v>6.8</v>
      </c>
      <c r="D8" s="1">
        <f t="shared" si="9"/>
        <v>10.889999999999999</v>
      </c>
      <c r="E8" s="1">
        <f t="shared" si="1"/>
        <v>22.439999999999998</v>
      </c>
      <c r="H8" s="4">
        <f t="shared" si="2"/>
        <v>0.11249999999999982</v>
      </c>
      <c r="I8" s="4">
        <f t="shared" si="3"/>
        <v>0.16250000000000053</v>
      </c>
      <c r="J8" s="5">
        <f t="shared" si="4"/>
        <v>1.828125000000003E-2</v>
      </c>
      <c r="K8" s="1">
        <f t="shared" si="10"/>
        <v>1.2656249999999959E-2</v>
      </c>
      <c r="M8" s="7">
        <f t="shared" si="6"/>
        <v>6.9189189189189175</v>
      </c>
      <c r="N8" s="2">
        <f>(M8-C11)^2</f>
        <v>7.9196607925492671E-2</v>
      </c>
      <c r="O8" s="2">
        <f t="shared" si="11"/>
        <v>2.6406250000000173E-2</v>
      </c>
    </row>
    <row r="9" spans="1:15" ht="14.25" customHeight="1" x14ac:dyDescent="0.35">
      <c r="B9" s="1">
        <v>3.5</v>
      </c>
      <c r="C9" s="3">
        <v>8.9</v>
      </c>
      <c r="D9" s="1">
        <f t="shared" si="9"/>
        <v>12.25</v>
      </c>
      <c r="E9" s="1">
        <f t="shared" si="1"/>
        <v>31.150000000000002</v>
      </c>
      <c r="H9" s="4">
        <f t="shared" si="2"/>
        <v>0.3125</v>
      </c>
      <c r="I9" s="4">
        <f t="shared" si="3"/>
        <v>2.2625000000000011</v>
      </c>
      <c r="J9" s="5">
        <f t="shared" si="4"/>
        <v>0.70703125000000033</v>
      </c>
      <c r="K9" s="1">
        <f t="shared" si="10"/>
        <v>9.765625E-2</v>
      </c>
      <c r="M9" s="7">
        <f t="shared" si="6"/>
        <v>7.4192192192192188</v>
      </c>
      <c r="N9" s="2">
        <f>(M9-C11)^2</f>
        <v>0.61108493769670613</v>
      </c>
      <c r="O9" s="2">
        <f t="shared" si="11"/>
        <v>5.1189062500000047</v>
      </c>
    </row>
    <row r="10" spans="1:15" ht="14.25" customHeight="1" x14ac:dyDescent="0.35">
      <c r="A10" s="1" t="s">
        <v>13</v>
      </c>
      <c r="B10" s="1">
        <f t="shared" ref="B10:E10" si="12">SUM(B2:B9)</f>
        <v>25.5</v>
      </c>
      <c r="C10" s="1">
        <f t="shared" si="12"/>
        <v>53.099999999999994</v>
      </c>
      <c r="D10" s="1">
        <f t="shared" si="12"/>
        <v>82.53</v>
      </c>
      <c r="E10" s="1">
        <f t="shared" si="12"/>
        <v>172.38</v>
      </c>
      <c r="J10" s="5">
        <f t="shared" ref="J10:K10" si="13">SUM(J2:J9)</f>
        <v>3.1237500000000002</v>
      </c>
      <c r="K10" s="6">
        <f t="shared" si="13"/>
        <v>1.24875</v>
      </c>
      <c r="L10" s="2" t="s">
        <v>14</v>
      </c>
      <c r="M10" s="2"/>
      <c r="N10" s="2">
        <f t="shared" ref="N10:O10" si="14">SUM(N2:N9)</f>
        <v>7.814065315315319</v>
      </c>
      <c r="O10" s="2">
        <f t="shared" si="14"/>
        <v>10.69875</v>
      </c>
    </row>
    <row r="11" spans="1:15" ht="14.25" customHeight="1" x14ac:dyDescent="0.35">
      <c r="A11" s="1" t="s">
        <v>15</v>
      </c>
      <c r="C11" s="1">
        <f>AVERAGE(C2:C9)</f>
        <v>6.6374999999999993</v>
      </c>
      <c r="N11" s="1" t="s">
        <v>16</v>
      </c>
      <c r="O11" s="1" t="s">
        <v>17</v>
      </c>
    </row>
    <row r="12" spans="1:15" ht="14.25" customHeight="1" x14ac:dyDescent="0.35">
      <c r="A12" s="1" t="s">
        <v>18</v>
      </c>
      <c r="B12" s="5">
        <f>AVERAGE(B2:B9)</f>
        <v>3.1875</v>
      </c>
    </row>
    <row r="13" spans="1:15" ht="14.25" customHeight="1" x14ac:dyDescent="0.35">
      <c r="A13" s="1" t="s">
        <v>19</v>
      </c>
      <c r="B13" s="1">
        <v>8</v>
      </c>
      <c r="M13" s="8" t="s">
        <v>20</v>
      </c>
      <c r="N13" s="9">
        <f>N10/O10</f>
        <v>0.73037180187548256</v>
      </c>
    </row>
    <row r="14" spans="1:15" ht="14.25" customHeight="1" x14ac:dyDescent="0.35">
      <c r="A14" s="3" t="s">
        <v>21</v>
      </c>
      <c r="B14" s="10">
        <f>(B13*E10-B10*C10)/(B13*D10-B10^2)</f>
        <v>2.5015015015015001</v>
      </c>
      <c r="D14" s="11"/>
      <c r="I14" s="12" t="s">
        <v>21</v>
      </c>
      <c r="J14" s="13">
        <f>J10/K10</f>
        <v>2.5015015015015019</v>
      </c>
      <c r="M14" s="8" t="s">
        <v>22</v>
      </c>
      <c r="N14" s="9">
        <f>SQRT(N13)</f>
        <v>0.85461792742457876</v>
      </c>
    </row>
    <row r="15" spans="1:15" ht="14.25" customHeight="1" x14ac:dyDescent="0.35">
      <c r="A15" s="3" t="s">
        <v>23</v>
      </c>
      <c r="B15" s="10">
        <f>C10/B13-B14*B10/B13</f>
        <v>-1.3360360360360319</v>
      </c>
      <c r="D15" s="11"/>
      <c r="I15" s="12" t="s">
        <v>23</v>
      </c>
      <c r="J15" s="13">
        <f>C11-J14*B12</f>
        <v>-1.3360360360360382</v>
      </c>
    </row>
    <row r="16" spans="1:15" ht="14.25" customHeight="1" x14ac:dyDescent="0.35">
      <c r="A16" s="11"/>
    </row>
    <row r="17" spans="4:13" ht="14.25" customHeight="1" x14ac:dyDescent="0.35">
      <c r="M17" s="1" t="s">
        <v>24</v>
      </c>
    </row>
    <row r="18" spans="4:13" ht="14.25" customHeight="1" x14ac:dyDescent="0.35">
      <c r="D18" s="11"/>
      <c r="M18" s="1" t="s">
        <v>25</v>
      </c>
    </row>
    <row r="19" spans="4:13" ht="14.25" customHeight="1" x14ac:dyDescent="0.35"/>
    <row r="20" spans="4:13" ht="14.25" customHeight="1" x14ac:dyDescent="0.35"/>
    <row r="21" spans="4:13" ht="14.25" customHeight="1" x14ac:dyDescent="0.35"/>
    <row r="22" spans="4:13" ht="14.25" customHeight="1" x14ac:dyDescent="0.35"/>
    <row r="23" spans="4:13" ht="14.25" customHeight="1" x14ac:dyDescent="0.35"/>
    <row r="24" spans="4:13" ht="14.25" customHeight="1" x14ac:dyDescent="0.35"/>
    <row r="25" spans="4:13" ht="14.25" customHeight="1" x14ac:dyDescent="0.35"/>
    <row r="26" spans="4:13" ht="14.25" customHeight="1" x14ac:dyDescent="0.35"/>
    <row r="27" spans="4:13" ht="14.25" customHeight="1" x14ac:dyDescent="0.35"/>
    <row r="28" spans="4:13" ht="14.25" customHeight="1" x14ac:dyDescent="0.35"/>
    <row r="29" spans="4:13" ht="14.25" customHeight="1" x14ac:dyDescent="0.35"/>
    <row r="30" spans="4:13" ht="14.25" customHeight="1" x14ac:dyDescent="0.35"/>
    <row r="31" spans="4:13" ht="14.25" customHeight="1" x14ac:dyDescent="0.35"/>
    <row r="32" spans="4:1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Tugas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nadhira anindita ralena</cp:lastModifiedBy>
  <dcterms:modified xsi:type="dcterms:W3CDTF">2024-06-02T04:05:45Z</dcterms:modified>
</cp:coreProperties>
</file>